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 tabRatio="959"/>
  </bookViews>
  <sheets>
    <sheet name="표지 (1)" sheetId="17" r:id="rId1"/>
    <sheet name="설계갑지(건축)" sheetId="18" r:id="rId2"/>
    <sheet name="원가계산서" sheetId="26" r:id="rId3"/>
    <sheet name="공종별내역서" sheetId="28" r:id="rId4"/>
    <sheet name="표지 (2)" sheetId="19" r:id="rId5"/>
    <sheet name="일위대가목록" sheetId="29" r:id="rId6"/>
    <sheet name="일위대가" sheetId="30" r:id="rId7"/>
    <sheet name="표지 (3)" sheetId="20" r:id="rId8"/>
    <sheet name="단가대비표" sheetId="31" r:id="rId9"/>
    <sheet name="표지 (4)" sheetId="21" r:id="rId10"/>
    <sheet name="산출집계" sheetId="24" r:id="rId11"/>
    <sheet name="부자재집계표" sheetId="25" r:id="rId12"/>
    <sheet name="창호산출서" sheetId="22" r:id="rId13"/>
    <sheet name="내부산출서" sheetId="32" r:id="rId14"/>
  </sheets>
  <definedNames>
    <definedName name="_">#REF!</definedName>
    <definedName name="___CDT2">#REF!</definedName>
    <definedName name="___key2" hidden="1">#REF!</definedName>
    <definedName name="__A82319">#REF!</definedName>
    <definedName name="__CDT2">#REF!</definedName>
    <definedName name="__DOG1">#REF!</definedName>
    <definedName name="__DOG2">#REF!</definedName>
    <definedName name="__DOG3">#REF!</definedName>
    <definedName name="__DOG4">#REF!</definedName>
    <definedName name="__ELE30101">#REF!</definedName>
    <definedName name="__ELE30102">#REF!</definedName>
    <definedName name="__ELE30201">#REF!</definedName>
    <definedName name="__ELE30202">#REF!</definedName>
    <definedName name="__ELE30301">#REF!</definedName>
    <definedName name="__ELE30302">#REF!</definedName>
    <definedName name="__ELE30401">#REF!</definedName>
    <definedName name="__ELE30501">#REF!</definedName>
    <definedName name="__ELE30601">#REF!</definedName>
    <definedName name="__ELE30602">#REF!</definedName>
    <definedName name="__ELE30801">#REF!</definedName>
    <definedName name="__ELE30901">#REF!</definedName>
    <definedName name="__ELE31002">#REF!</definedName>
    <definedName name="__ELE31101">#REF!</definedName>
    <definedName name="__ELE31201">#REF!</definedName>
    <definedName name="__ELE31301">#REF!</definedName>
    <definedName name="__ELE31401">#REF!</definedName>
    <definedName name="__ELE31501">#REF!</definedName>
    <definedName name="__ELE31601">#REF!</definedName>
    <definedName name="__ELE31701">#REF!</definedName>
    <definedName name="__ELE31801">#REF!</definedName>
    <definedName name="__ELE31901">#REF!</definedName>
    <definedName name="__ELE32001">#REF!</definedName>
    <definedName name="__ELE32101">#REF!</definedName>
    <definedName name="__ELE32201">#REF!</definedName>
    <definedName name="__ELE32301">#REF!</definedName>
    <definedName name="__ELE32401">#REF!</definedName>
    <definedName name="__ELE32501">#REF!</definedName>
    <definedName name="__ELE32601">#REF!</definedName>
    <definedName name="__ELE32701">#REF!</definedName>
    <definedName name="__ELE32801">#REF!</definedName>
    <definedName name="__ELE32901">#REF!</definedName>
    <definedName name="__ELE33001">#REF!</definedName>
    <definedName name="__ELE33101">#REF!</definedName>
    <definedName name="__ELE33201">#REF!</definedName>
    <definedName name="__ELE33301">#REF!</definedName>
    <definedName name="__ELE33401">#REF!</definedName>
    <definedName name="__ELE33501">#REF!</definedName>
    <definedName name="__ELE33601">#REF!</definedName>
    <definedName name="__ELE33701">#REF!</definedName>
    <definedName name="__ELE33702">#REF!</definedName>
    <definedName name="__ELE33703">#REF!</definedName>
    <definedName name="__ELE33704">#REF!</definedName>
    <definedName name="__ELE33801">#REF!</definedName>
    <definedName name="__ELE33802">#REF!</definedName>
    <definedName name="__ELE33803">#REF!</definedName>
    <definedName name="__ELE33901">#REF!</definedName>
    <definedName name="__ELE33902">#REF!</definedName>
    <definedName name="__ELE33903">#REF!</definedName>
    <definedName name="__ELE34503">#REF!</definedName>
    <definedName name="__ELE34504">#REF!</definedName>
    <definedName name="__ELE34601">#REF!</definedName>
    <definedName name="__ELE34602">#REF!</definedName>
    <definedName name="__ELE34701">#REF!</definedName>
    <definedName name="__ELE34702">#REF!</definedName>
    <definedName name="__ELE34703">#REF!</definedName>
    <definedName name="__ELE34704">#REF!</definedName>
    <definedName name="__ELE34705">#REF!</definedName>
    <definedName name="__ELE34801">#REF!</definedName>
    <definedName name="__ELE34901">#REF!</definedName>
    <definedName name="__ELE35001">#REF!</definedName>
    <definedName name="__ELE35101">#REF!</definedName>
    <definedName name="__ELE35201">#REF!</definedName>
    <definedName name="__ELE35301">#REF!</definedName>
    <definedName name="__ELE35302">#REF!</definedName>
    <definedName name="__ELE35401">#REF!</definedName>
    <definedName name="__ELE35402">#REF!</definedName>
    <definedName name="__ELE35501">#REF!</definedName>
    <definedName name="__ELE35601">#REF!</definedName>
    <definedName name="__ELE35602">#REF!</definedName>
    <definedName name="__ELE35603">#REF!</definedName>
    <definedName name="__ELE35604">#REF!</definedName>
    <definedName name="__ELE35605">#REF!</definedName>
    <definedName name="__ELE35606">#REF!</definedName>
    <definedName name="__ELE35607">#REF!</definedName>
    <definedName name="__ELE35608">#REF!</definedName>
    <definedName name="__ELE35609">#REF!</definedName>
    <definedName name="__ELE35610">#REF!</definedName>
    <definedName name="__ELE35611">#REF!</definedName>
    <definedName name="__ELE35612">#REF!</definedName>
    <definedName name="__ELE35613">#REF!</definedName>
    <definedName name="__ELE35614">#REF!</definedName>
    <definedName name="__ELE35701">#REF!</definedName>
    <definedName name="__ELE35702">#REF!</definedName>
    <definedName name="__ELE35703">#REF!</definedName>
    <definedName name="__ELE35704">#REF!</definedName>
    <definedName name="__ELE35705">#REF!</definedName>
    <definedName name="__ELE35706">#REF!</definedName>
    <definedName name="__ELE35707">#REF!</definedName>
    <definedName name="__ELE35708">#REF!</definedName>
    <definedName name="__ELE35709">#REF!</definedName>
    <definedName name="__ELE35710">#REF!</definedName>
    <definedName name="__ELE35711">#REF!</definedName>
    <definedName name="__ELE35712">#REF!</definedName>
    <definedName name="__ELE35801">#REF!</definedName>
    <definedName name="__ELE35802">#REF!</definedName>
    <definedName name="__ELE35803">#REF!</definedName>
    <definedName name="__ELE35804">#REF!</definedName>
    <definedName name="__ELE35805">#REF!</definedName>
    <definedName name="__ELE35806">#REF!</definedName>
    <definedName name="__ELE35807">#REF!</definedName>
    <definedName name="__ELE35808">#REF!</definedName>
    <definedName name="__ELE35809">#REF!</definedName>
    <definedName name="__ELE35810">#REF!</definedName>
    <definedName name="__ELE35811">#REF!</definedName>
    <definedName name="__ELE35812">#REF!</definedName>
    <definedName name="__ELE35813">#REF!</definedName>
    <definedName name="__ELE35814">#REF!</definedName>
    <definedName name="__ELE35815">#REF!</definedName>
    <definedName name="__ELE35816">#REF!</definedName>
    <definedName name="__ELE35817">#REF!</definedName>
    <definedName name="__ELE35818">#REF!</definedName>
    <definedName name="__ELE35819">#REF!</definedName>
    <definedName name="__ELE35820">#REF!</definedName>
    <definedName name="__ELE35901">#REF!</definedName>
    <definedName name="__ELE35902">#REF!</definedName>
    <definedName name="__ELE35903">#REF!</definedName>
    <definedName name="__ELE35904">#REF!</definedName>
    <definedName name="__ELE35905">#REF!</definedName>
    <definedName name="__ELE35906">#REF!</definedName>
    <definedName name="__ELE36001">#REF!</definedName>
    <definedName name="__ELE36002">#REF!</definedName>
    <definedName name="__ELE36003">#REF!</definedName>
    <definedName name="__ELE36004">#REF!</definedName>
    <definedName name="__ELE36005">#REF!</definedName>
    <definedName name="__ELE36006">#REF!</definedName>
    <definedName name="__ELE36101">#REF!</definedName>
    <definedName name="__ELE36102">#REF!</definedName>
    <definedName name="__ELE36202">#REF!</definedName>
    <definedName name="__ELE36301">#REF!</definedName>
    <definedName name="__ELE36401">#REF!</definedName>
    <definedName name="__ELE36402">#REF!</definedName>
    <definedName name="__ELE36501">#REF!</definedName>
    <definedName name="__ELE36502">#REF!</definedName>
    <definedName name="__ELE36601">#REF!</definedName>
    <definedName name="__ELE36602">#REF!</definedName>
    <definedName name="__ELE36701">#REF!</definedName>
    <definedName name="__ELE36702">#REF!</definedName>
    <definedName name="__ELE36801">#REF!</definedName>
    <definedName name="__ELE36802">#REF!</definedName>
    <definedName name="__ELE36901">#REF!</definedName>
    <definedName name="__ELE36902">#REF!</definedName>
    <definedName name="__ELE37001">#REF!</definedName>
    <definedName name="__ELE37002">#REF!</definedName>
    <definedName name="__ELE37101">#REF!</definedName>
    <definedName name="__ELE37202">#REF!</definedName>
    <definedName name="__ELE37203">#REF!</definedName>
    <definedName name="__ELE37205">#REF!</definedName>
    <definedName name="__ELE37206">#REF!</definedName>
    <definedName name="__ELE37207">#REF!</definedName>
    <definedName name="__ELE37208">#REF!</definedName>
    <definedName name="__ELE37209">#REF!</definedName>
    <definedName name="__ELE37210">#REF!</definedName>
    <definedName name="__ELE37301">#REF!</definedName>
    <definedName name="__ELE37401">#REF!</definedName>
    <definedName name="__ELE37402">#REF!</definedName>
    <definedName name="__ELE37501">#REF!</definedName>
    <definedName name="__ELE37502">#REF!</definedName>
    <definedName name="__ELE37503">#REF!</definedName>
    <definedName name="__ELE37601">#REF!</definedName>
    <definedName name="__ELE37701">#REF!</definedName>
    <definedName name="__ELE37702">#REF!</definedName>
    <definedName name="__ELE37801">#REF!</definedName>
    <definedName name="__ELE37901">#REF!</definedName>
    <definedName name="__ELE379101">#REF!</definedName>
    <definedName name="__ELE379102">#REF!</definedName>
    <definedName name="__ELE379103">#REF!</definedName>
    <definedName name="__ELE379201">#REF!</definedName>
    <definedName name="__ELE379202">#REF!</definedName>
    <definedName name="__ELE38001">#REF!</definedName>
    <definedName name="__ELE38002">#REF!</definedName>
    <definedName name="__ELE38003">#REF!</definedName>
    <definedName name="__ELE38101">#REF!</definedName>
    <definedName name="__ELE38201">#REF!</definedName>
    <definedName name="__ELE38202">#REF!</definedName>
    <definedName name="__ELE38301">#REF!</definedName>
    <definedName name="__ELE38400">#REF!</definedName>
    <definedName name="__ELE38401">#REF!</definedName>
    <definedName name="__ELE38402">#REF!</definedName>
    <definedName name="__ELE38403">#REF!</definedName>
    <definedName name="__ELE38404">#REF!</definedName>
    <definedName name="__ELE38405">#REF!</definedName>
    <definedName name="__ELE38406">#REF!</definedName>
    <definedName name="__ELE38407">#REF!</definedName>
    <definedName name="__ELE384100">#REF!</definedName>
    <definedName name="__ELE384101">#REF!</definedName>
    <definedName name="__ELE384102">#REF!</definedName>
    <definedName name="__ELE384103">#REF!</definedName>
    <definedName name="__ELE384104">#REF!</definedName>
    <definedName name="__ELE384105">#REF!</definedName>
    <definedName name="__ELE384106">#REF!</definedName>
    <definedName name="__ELE384200">#REF!</definedName>
    <definedName name="__ELE384201">#REF!</definedName>
    <definedName name="__ELE384202">#REF!</definedName>
    <definedName name="__ELE384203">#REF!</definedName>
    <definedName name="__ELE384204">#REF!</definedName>
    <definedName name="__ELE384205">#REF!</definedName>
    <definedName name="__ELE384206">#REF!</definedName>
    <definedName name="__ELE384207">#REF!</definedName>
    <definedName name="__ELE384300">#REF!</definedName>
    <definedName name="__ELE384301">#REF!</definedName>
    <definedName name="__ELE384302">#REF!</definedName>
    <definedName name="__ELE384303">#REF!</definedName>
    <definedName name="__ELE384304">#REF!</definedName>
    <definedName name="__ELE384305">#REF!</definedName>
    <definedName name="__ELE384306">#REF!</definedName>
    <definedName name="__ELE384307">#REF!</definedName>
    <definedName name="__ELE384400">#REF!</definedName>
    <definedName name="__ELE384401">#REF!</definedName>
    <definedName name="__ELE384402">#REF!</definedName>
    <definedName name="__ELE384403">#REF!</definedName>
    <definedName name="__ELE384404">#REF!</definedName>
    <definedName name="__ELE384405">#REF!</definedName>
    <definedName name="__ELE384406">#REF!</definedName>
    <definedName name="__ELE384407">#REF!</definedName>
    <definedName name="__ELE384500">#REF!</definedName>
    <definedName name="__ELE384501">#REF!</definedName>
    <definedName name="__ELE384502">#REF!</definedName>
    <definedName name="__ELE384503">#REF!</definedName>
    <definedName name="__ELE384504">#REF!</definedName>
    <definedName name="__ELE384505">#REF!</definedName>
    <definedName name="__ELE384600">#REF!</definedName>
    <definedName name="__ELE384601">#REF!</definedName>
    <definedName name="__ELE384602">#REF!</definedName>
    <definedName name="__ELE384603">#REF!</definedName>
    <definedName name="__ELE384604">#REF!</definedName>
    <definedName name="__ELE384605">#REF!</definedName>
    <definedName name="__ELE384606">#REF!</definedName>
    <definedName name="__ELE384607">#REF!</definedName>
    <definedName name="__ELE384700">#REF!</definedName>
    <definedName name="__ELE384701">#REF!</definedName>
    <definedName name="__ELE384702">#REF!</definedName>
    <definedName name="__ELE384703">#REF!</definedName>
    <definedName name="__ELE384800">#REF!</definedName>
    <definedName name="__ELE384801">#REF!</definedName>
    <definedName name="__ELE384802">#REF!</definedName>
    <definedName name="__ELE384803">#REF!</definedName>
    <definedName name="__ELE384804">#REF!</definedName>
    <definedName name="__ELE384805">#REF!</definedName>
    <definedName name="__ELE384806">#REF!</definedName>
    <definedName name="__ELE384807">#REF!</definedName>
    <definedName name="__ELE384900">#REF!</definedName>
    <definedName name="__ELE40101">#REF!</definedName>
    <definedName name="__ELE40102">#REF!</definedName>
    <definedName name="__ELE40103">#REF!</definedName>
    <definedName name="__ELE40104">#REF!</definedName>
    <definedName name="__ELE40105">#REF!</definedName>
    <definedName name="__ELE40106">#REF!</definedName>
    <definedName name="__ELE40107">#REF!</definedName>
    <definedName name="__ELE40108">#REF!</definedName>
    <definedName name="__ELE40109">#REF!</definedName>
    <definedName name="__ELE40110">#REF!</definedName>
    <definedName name="__ELE40111">#REF!</definedName>
    <definedName name="__ELE40112">#REF!</definedName>
    <definedName name="__ELE40113">#REF!</definedName>
    <definedName name="__ELE40114">#REF!</definedName>
    <definedName name="__ELE40201">#REF!</definedName>
    <definedName name="__ELE40202">#REF!</definedName>
    <definedName name="__ELE40203">#REF!</definedName>
    <definedName name="__ELE40204">#REF!</definedName>
    <definedName name="__ELE40205">#REF!</definedName>
    <definedName name="__ELE40206">#REF!</definedName>
    <definedName name="__ELE40207">#REF!</definedName>
    <definedName name="__ELE40208">#REF!</definedName>
    <definedName name="__ELE40209">#REF!</definedName>
    <definedName name="__ELE40210">#REF!</definedName>
    <definedName name="__ELE40211">#REF!</definedName>
    <definedName name="__ELE40212">#REF!</definedName>
    <definedName name="__ELE40213">#REF!</definedName>
    <definedName name="__ELE40214">#REF!</definedName>
    <definedName name="__ELE40215">#REF!</definedName>
    <definedName name="__ELE40216">#REF!</definedName>
    <definedName name="__ELE40217">#REF!</definedName>
    <definedName name="__ELE40218">#REF!</definedName>
    <definedName name="__ELE40219">#REF!</definedName>
    <definedName name="__ELE40220">#REF!</definedName>
    <definedName name="__ELE40221">#REF!</definedName>
    <definedName name="__ELE40222">#REF!</definedName>
    <definedName name="__ELE40223">#REF!</definedName>
    <definedName name="__ELE40224">#REF!</definedName>
    <definedName name="__ELE40225">#REF!</definedName>
    <definedName name="__ELE40226">#REF!</definedName>
    <definedName name="__ELE40227">#REF!</definedName>
    <definedName name="__ELE40228">#REF!</definedName>
    <definedName name="__ELE40229">#REF!</definedName>
    <definedName name="__ELE40230">#REF!</definedName>
    <definedName name="__ELE40231">#REF!</definedName>
    <definedName name="__ELE40232">#REF!</definedName>
    <definedName name="__ELE40233">#REF!</definedName>
    <definedName name="__ELE40234">#REF!</definedName>
    <definedName name="__ELE40235">#REF!</definedName>
    <definedName name="__ELE40236">#REF!</definedName>
    <definedName name="__ELE40237">#REF!</definedName>
    <definedName name="__ELE40238">#REF!</definedName>
    <definedName name="__ELE40239">#REF!</definedName>
    <definedName name="__ELE40240">#REF!</definedName>
    <definedName name="__ELE40241">#REF!</definedName>
    <definedName name="__ELE40242">#REF!</definedName>
    <definedName name="__ELE40243">#REF!</definedName>
    <definedName name="__ELE40244">#REF!</definedName>
    <definedName name="__ELE40245">#REF!</definedName>
    <definedName name="__ELE40246">#REF!</definedName>
    <definedName name="__ELE40247">#REF!</definedName>
    <definedName name="__ELE40248">#REF!</definedName>
    <definedName name="__ELE40301">#REF!</definedName>
    <definedName name="__ELE40302">#REF!</definedName>
    <definedName name="__ELE40303">#REF!</definedName>
    <definedName name="__ELE40304">#REF!</definedName>
    <definedName name="__ELE40305">#REF!</definedName>
    <definedName name="__ELE40306">#REF!</definedName>
    <definedName name="__ELE40307">#REF!</definedName>
    <definedName name="__ELE40308">#REF!</definedName>
    <definedName name="__ELE40309">#REF!</definedName>
    <definedName name="__ELE40401">#REF!</definedName>
    <definedName name="__ELE40402">#REF!</definedName>
    <definedName name="__ELE40403">#REF!</definedName>
    <definedName name="__ELE40404">#REF!</definedName>
    <definedName name="__ELE40405">#REF!</definedName>
    <definedName name="__ELE40406">#REF!</definedName>
    <definedName name="__ELE40501">#REF!</definedName>
    <definedName name="__ELE40502">#REF!</definedName>
    <definedName name="__ELE40503">#REF!</definedName>
    <definedName name="__ELE40504">#REF!</definedName>
    <definedName name="__ELE40505">#REF!</definedName>
    <definedName name="__ELE40506">#REF!</definedName>
    <definedName name="__ELE40507">#REF!</definedName>
    <definedName name="__ELE40508">#REF!</definedName>
    <definedName name="__ELE40509">#REF!</definedName>
    <definedName name="__ELE40510">#REF!</definedName>
    <definedName name="__ELE40511">#REF!</definedName>
    <definedName name="__ELE40512">#REF!</definedName>
    <definedName name="__ELE40601">#REF!</definedName>
    <definedName name="__ELE40602">#REF!</definedName>
    <definedName name="__ELE40603">#REF!</definedName>
    <definedName name="__ELE40604">#REF!</definedName>
    <definedName name="__ELE40605">#REF!</definedName>
    <definedName name="__ELE40606">#REF!</definedName>
    <definedName name="__ELE40607">#REF!</definedName>
    <definedName name="__ELE40612">#REF!</definedName>
    <definedName name="__ELE40613">#REF!</definedName>
    <definedName name="__ELE40614">#REF!</definedName>
    <definedName name="__ELE40615">#REF!</definedName>
    <definedName name="__ELE40616">#REF!</definedName>
    <definedName name="__ELE40617">#REF!</definedName>
    <definedName name="__ELE40618">#REF!</definedName>
    <definedName name="__ELE40619">#REF!</definedName>
    <definedName name="__ELE40620">#REF!</definedName>
    <definedName name="__ELE40701">#REF!</definedName>
    <definedName name="__ELE40702">#REF!</definedName>
    <definedName name="__ELE40703">#REF!</definedName>
    <definedName name="__ELE40704">#REF!</definedName>
    <definedName name="__ELE40705">#REF!</definedName>
    <definedName name="__ELE40706">#REF!</definedName>
    <definedName name="__ELE40707">#REF!</definedName>
    <definedName name="__ELE40708">#REF!</definedName>
    <definedName name="__ELE40709">#REF!</definedName>
    <definedName name="__ELE40710">#REF!</definedName>
    <definedName name="__ELE40711">#REF!</definedName>
    <definedName name="__ELE40712">#REF!</definedName>
    <definedName name="__ELE40713">#REF!</definedName>
    <definedName name="__ELE40714">#REF!</definedName>
    <definedName name="__ELE40715">#REF!</definedName>
    <definedName name="__ELE40716">#REF!</definedName>
    <definedName name="__ELE40717">#REF!</definedName>
    <definedName name="__ELE40718">#REF!</definedName>
    <definedName name="__ELE40719">#REF!</definedName>
    <definedName name="__ELE40720">#REF!</definedName>
    <definedName name="__ELE40721">#N/A</definedName>
    <definedName name="__ELE50401">#REF!</definedName>
    <definedName name="__ELE50402">#REF!</definedName>
    <definedName name="__ELE50403">#REF!</definedName>
    <definedName name="__ELE50404">#REF!</definedName>
    <definedName name="__ELE50405">#REF!</definedName>
    <definedName name="__ELE50406">#REF!</definedName>
    <definedName name="__ELE50407">#REF!</definedName>
    <definedName name="__ELE50408">#REF!</definedName>
    <definedName name="__ELE50409">#REF!</definedName>
    <definedName name="__ELE50501">#REF!</definedName>
    <definedName name="__ELE50502">#REF!</definedName>
    <definedName name="__ELE50503">#REF!</definedName>
    <definedName name="__ELE50504">#REF!</definedName>
    <definedName name="__ELE50505">#REF!</definedName>
    <definedName name="__ELE50601">#REF!</definedName>
    <definedName name="__ELE50602">#REF!</definedName>
    <definedName name="__ELE50701">#REF!</definedName>
    <definedName name="__ELE50801">#REF!</definedName>
    <definedName name="__ELE50901">#REF!</definedName>
    <definedName name="__ELE50902">#REF!</definedName>
    <definedName name="__ELE50903">#REF!</definedName>
    <definedName name="__ELE50904">#REF!</definedName>
    <definedName name="__ELE50905">#REF!</definedName>
    <definedName name="__ELE50906">#REF!</definedName>
    <definedName name="__ELE50907">#REF!</definedName>
    <definedName name="__ELE50908">#REF!</definedName>
    <definedName name="__ELE50909">#REF!</definedName>
    <definedName name="__ELE51001">#REF!</definedName>
    <definedName name="__ELE51002">#REF!</definedName>
    <definedName name="__ELE51101">#REF!</definedName>
    <definedName name="__ELE51102">#REF!</definedName>
    <definedName name="__ELE51103">#REF!</definedName>
    <definedName name="__ELE51201">#REF!</definedName>
    <definedName name="__ELE51202">#REF!</definedName>
    <definedName name="__ELE51301">#REF!</definedName>
    <definedName name="__ELE51302">#REF!</definedName>
    <definedName name="__ELE51401">#REF!</definedName>
    <definedName name="__ELE51501">#REF!</definedName>
    <definedName name="__ELE51601">#REF!</definedName>
    <definedName name="__ELE51701">#REF!</definedName>
    <definedName name="__ELE51801">#REF!</definedName>
    <definedName name="__ELE51802">#REF!</definedName>
    <definedName name="__ELE51803">#REF!</definedName>
    <definedName name="__ELE51804">#REF!</definedName>
    <definedName name="__ELE51805">#REF!</definedName>
    <definedName name="__ELE51901">#REF!</definedName>
    <definedName name="__ELE52001">#REF!</definedName>
    <definedName name="__ELE52002">#REF!</definedName>
    <definedName name="__ELE52003">#REF!</definedName>
    <definedName name="__ELE52101">#REF!</definedName>
    <definedName name="__ELE52301">#REF!</definedName>
    <definedName name="__ELE52401">#REF!</definedName>
    <definedName name="__ELE52402">#REF!</definedName>
    <definedName name="__ELE52601">#REF!</definedName>
    <definedName name="__ELE52701">#REF!</definedName>
    <definedName name="__ELE52702">#REF!</definedName>
    <definedName name="__ELE52801">#REF!</definedName>
    <definedName name="__ELE52901">#REF!</definedName>
    <definedName name="__ELE52902">#REF!</definedName>
    <definedName name="__ELE52903">#REF!</definedName>
    <definedName name="__ELE53001">#REF!</definedName>
    <definedName name="__ELE53002">#REF!</definedName>
    <definedName name="__ELE53101">#REF!</definedName>
    <definedName name="__ELE53102">#REF!</definedName>
    <definedName name="__ELE53103">#REF!</definedName>
    <definedName name="__ELE53104">#REF!</definedName>
    <definedName name="__ELE53201">#REF!</definedName>
    <definedName name="__ELE53301">#REF!</definedName>
    <definedName name="__ELE53302">#REF!</definedName>
    <definedName name="__ELE53401">#REF!</definedName>
    <definedName name="__ELE53501">#REF!</definedName>
    <definedName name="__ELE53601">#REF!</definedName>
    <definedName name="__ELE53701">#REF!</definedName>
    <definedName name="__ELE53702">#REF!</definedName>
    <definedName name="__ELE53703">#REF!</definedName>
    <definedName name="__ELE53801">#REF!</definedName>
    <definedName name="__ELE53802">#REF!</definedName>
    <definedName name="__ELE53803">#REF!</definedName>
    <definedName name="__ELE53910">#REF!</definedName>
    <definedName name="__ELE53911">#REF!</definedName>
    <definedName name="__ELE53912">#REF!</definedName>
    <definedName name="__ELE53913">#REF!</definedName>
    <definedName name="__ELE53914">#REF!</definedName>
    <definedName name="__ELE53915">#REF!</definedName>
    <definedName name="__ELE53916">#REF!</definedName>
    <definedName name="__ELE53917">#REF!</definedName>
    <definedName name="__ELE53918">#REF!</definedName>
    <definedName name="__ELE53919">#REF!</definedName>
    <definedName name="__ELE53920">#REF!</definedName>
    <definedName name="__ELE53921">#REF!</definedName>
    <definedName name="__ELE53922">#REF!</definedName>
    <definedName name="__ELE53923">#REF!</definedName>
    <definedName name="__ELE53924">#REF!</definedName>
    <definedName name="__ELE53925">#REF!</definedName>
    <definedName name="__ELE53926">#REF!</definedName>
    <definedName name="__ELE54001">#REF!</definedName>
    <definedName name="__ELE54002">#REF!</definedName>
    <definedName name="__ELE54003">#REF!</definedName>
    <definedName name="__ELE54004">#REF!</definedName>
    <definedName name="__ELE54005">#REF!</definedName>
    <definedName name="__ELE54006">#REF!</definedName>
    <definedName name="__ELE54007">#REF!</definedName>
    <definedName name="__ELE54008">#REF!</definedName>
    <definedName name="__ELE54009">#REF!</definedName>
    <definedName name="__ELE54010">#REF!</definedName>
    <definedName name="__ELE540101">#REF!</definedName>
    <definedName name="__ELE540102">#REF!</definedName>
    <definedName name="__ELE540103">#REF!</definedName>
    <definedName name="__ELE540104">#REF!</definedName>
    <definedName name="__ELE54011">#REF!</definedName>
    <definedName name="__ELE54012">#REF!</definedName>
    <definedName name="__ELE54013">#REF!</definedName>
    <definedName name="__ELE54014">#REF!</definedName>
    <definedName name="__ELE54015">#REF!</definedName>
    <definedName name="__ELE54016">#REF!</definedName>
    <definedName name="__ELE54017">#REF!</definedName>
    <definedName name="__ELE54018">#REF!</definedName>
    <definedName name="__ELE54019">#REF!</definedName>
    <definedName name="__ELE54020">#REF!</definedName>
    <definedName name="__ELE54021">#REF!</definedName>
    <definedName name="__ELE54022">#REF!</definedName>
    <definedName name="__ELE54023">#REF!</definedName>
    <definedName name="__ELE54024">#REF!</definedName>
    <definedName name="__ELE54201">#REF!</definedName>
    <definedName name="__ELE54202">#REF!</definedName>
    <definedName name="__ELE542101">#REF!</definedName>
    <definedName name="__ELE542201">#REF!</definedName>
    <definedName name="__ELE542202">#REF!</definedName>
    <definedName name="__ELE542301">#REF!</definedName>
    <definedName name="__ELE542302">#REF!</definedName>
    <definedName name="__ELE542401">#REF!</definedName>
    <definedName name="__ELE542402">#REF!</definedName>
    <definedName name="__ELE542501">#REF!</definedName>
    <definedName name="__ELE542502">#REF!</definedName>
    <definedName name="__ELE542503">#REF!</definedName>
    <definedName name="__ELE542601">#REF!</definedName>
    <definedName name="__ELE542602">#REF!</definedName>
    <definedName name="__ELE542603">#REF!</definedName>
    <definedName name="__ELE542604">#REF!</definedName>
    <definedName name="__ELE542605">#REF!</definedName>
    <definedName name="__ELE542606">#REF!</definedName>
    <definedName name="__ELE542607">#REF!</definedName>
    <definedName name="__ELE542608">#REF!</definedName>
    <definedName name="__ELE542609">#REF!</definedName>
    <definedName name="__ELE542610">#REF!</definedName>
    <definedName name="__ELE542701">#REF!</definedName>
    <definedName name="__ELE542702">#REF!</definedName>
    <definedName name="__ELE542703">#REF!</definedName>
    <definedName name="__ELE542704">#REF!</definedName>
    <definedName name="__ELE54301">#REF!</definedName>
    <definedName name="__ELE54401">#REF!</definedName>
    <definedName name="__ELE54502">#REF!</definedName>
    <definedName name="__ELE545101">#REF!</definedName>
    <definedName name="__ELE70101">#REF!</definedName>
    <definedName name="__ELE70102">#REF!</definedName>
    <definedName name="__ELE70103">#REF!</definedName>
    <definedName name="__ELE70104">#REF!</definedName>
    <definedName name="__ELE70105">#REF!</definedName>
    <definedName name="__ELE70106">#REF!</definedName>
    <definedName name="__ELE70107">#REF!</definedName>
    <definedName name="__ELE70108">#REF!</definedName>
    <definedName name="__ELE70109">#REF!</definedName>
    <definedName name="__ELE70110">#REF!</definedName>
    <definedName name="__ELE70111">#REF!</definedName>
    <definedName name="__ELE70112">#REF!</definedName>
    <definedName name="__ELE70113">#REF!</definedName>
    <definedName name="__ELE70114">#REF!</definedName>
    <definedName name="__ELE70115">#REF!</definedName>
    <definedName name="__ELE70116">#REF!</definedName>
    <definedName name="__ELE70117">#REF!</definedName>
    <definedName name="__ELE70118">#REF!</definedName>
    <definedName name="__ELE70119">#REF!</definedName>
    <definedName name="__ELE70120">#REF!</definedName>
    <definedName name="__ELE70121">#REF!</definedName>
    <definedName name="__ELE70122">#REF!</definedName>
    <definedName name="__ELE70123">#REF!</definedName>
    <definedName name="__ELE70124">#REF!</definedName>
    <definedName name="__ELE70125">#REF!</definedName>
    <definedName name="__ELE70126">#REF!</definedName>
    <definedName name="__ELE70127">#REF!</definedName>
    <definedName name="__ELE70128">#REF!</definedName>
    <definedName name="__ELE70129">#REF!</definedName>
    <definedName name="__ELE70130">#REF!</definedName>
    <definedName name="__ELE70131">#REF!</definedName>
    <definedName name="__ELE70132">#REF!</definedName>
    <definedName name="__ELE70201">#REF!</definedName>
    <definedName name="__ELE70202">#REF!</definedName>
    <definedName name="__ELE70203">#REF!</definedName>
    <definedName name="__ELE70204">#REF!</definedName>
    <definedName name="__ELE70205">#REF!</definedName>
    <definedName name="__ELE70206">#REF!</definedName>
    <definedName name="__ELE70301">#REF!</definedName>
    <definedName name="__ELE70302">#REF!</definedName>
    <definedName name="__ELE70303">#REF!</definedName>
    <definedName name="__ELE70304">#REF!</definedName>
    <definedName name="__ELE70305">#REF!</definedName>
    <definedName name="__ELE70306">#REF!</definedName>
    <definedName name="__ELE70307">#REF!</definedName>
    <definedName name="__ELE70308">#REF!</definedName>
    <definedName name="__ELE70309">#REF!</definedName>
    <definedName name="__ELE70310">#REF!</definedName>
    <definedName name="__ELE70311">#REF!</definedName>
    <definedName name="__ELE70312">#REF!</definedName>
    <definedName name="__ELE70401">#REF!</definedName>
    <definedName name="__ELE70402">#REF!</definedName>
    <definedName name="__ELE70403">#REF!</definedName>
    <definedName name="__ELE70404">#REF!</definedName>
    <definedName name="__ELE70405">#REF!</definedName>
    <definedName name="__ELE70501">#REF!</definedName>
    <definedName name="__ELE70601">#REF!</definedName>
    <definedName name="__ELE70602">#REF!</definedName>
    <definedName name="__ELE70603">#REF!</definedName>
    <definedName name="__ELE70604">#REF!</definedName>
    <definedName name="__ELE70605">#REF!</definedName>
    <definedName name="__ELE70606">#REF!</definedName>
    <definedName name="__ELE70701">#REF!</definedName>
    <definedName name="__ELE70702">#REF!</definedName>
    <definedName name="__ELE70703">#REF!</definedName>
    <definedName name="__ELE70704">#REF!</definedName>
    <definedName name="__ELE70801">#REF!</definedName>
    <definedName name="__ELE70802">#REF!</definedName>
    <definedName name="__ELE70803">#REF!</definedName>
    <definedName name="__ELE70804">#REF!</definedName>
    <definedName name="__ELE70805">#REF!</definedName>
    <definedName name="__ELE70806">#REF!</definedName>
    <definedName name="__ELE70807">#REF!</definedName>
    <definedName name="__ELE70808">#REF!</definedName>
    <definedName name="__ELE70809">#REF!</definedName>
    <definedName name="__ELE70901">#REF!</definedName>
    <definedName name="__ELE70902">#REF!</definedName>
    <definedName name="__ELE70903">#REF!</definedName>
    <definedName name="__ELE70904">#REF!</definedName>
    <definedName name="__ELE70905">#REF!</definedName>
    <definedName name="__ELE70906">#REF!</definedName>
    <definedName name="__ELE70907">#REF!</definedName>
    <definedName name="__ELE70908">#REF!</definedName>
    <definedName name="__ELE70909">#REF!</definedName>
    <definedName name="__ELE70910">#REF!</definedName>
    <definedName name="__ELE70911">#REF!</definedName>
    <definedName name="__ELE70912">#REF!</definedName>
    <definedName name="__ELE70913">#REF!</definedName>
    <definedName name="__ELE70914">#REF!</definedName>
    <definedName name="__ELE70915">#REF!</definedName>
    <definedName name="__ELE70916">#REF!</definedName>
    <definedName name="__ELE70917">#REF!</definedName>
    <definedName name="__ELE70918">#REF!</definedName>
    <definedName name="__ELE70919">#REF!</definedName>
    <definedName name="__ELE70920">#REF!</definedName>
    <definedName name="__ELE70921">#REF!</definedName>
    <definedName name="__ELE70922">#REF!</definedName>
    <definedName name="__ELE70923">#REF!</definedName>
    <definedName name="__ELE70924">#REF!</definedName>
    <definedName name="__ELE70925">#REF!</definedName>
    <definedName name="__ELE70926">#REF!</definedName>
    <definedName name="__ELE70927">#REF!</definedName>
    <definedName name="__ELE70928">#REF!</definedName>
    <definedName name="__ELE70929">#REF!</definedName>
    <definedName name="__ELE70930">#REF!</definedName>
    <definedName name="__ELE70931">#REF!</definedName>
    <definedName name="__ELE70932">#REF!</definedName>
    <definedName name="__ELE70933">#REF!</definedName>
    <definedName name="__ELE71001">#REF!</definedName>
    <definedName name="__ELE71002">#REF!</definedName>
    <definedName name="__ELE71003">#REF!</definedName>
    <definedName name="__ELE71004">#REF!</definedName>
    <definedName name="__ELE71005">#REF!</definedName>
    <definedName name="__ELE71006">#REF!</definedName>
    <definedName name="__ELE71007">#REF!</definedName>
    <definedName name="__ELE71008">#REF!</definedName>
    <definedName name="__ELE71009">#REF!</definedName>
    <definedName name="__ELE71010">#REF!</definedName>
    <definedName name="__ELE71011">#REF!</definedName>
    <definedName name="__ELE71012">#REF!</definedName>
    <definedName name="__ELE71013">#REF!</definedName>
    <definedName name="__ELE71014">#REF!</definedName>
    <definedName name="__ELE71015">#REF!</definedName>
    <definedName name="__ELE71016">#REF!</definedName>
    <definedName name="__ELE71017">#REF!</definedName>
    <definedName name="__ELE71018">#REF!</definedName>
    <definedName name="__ELE71019">#REF!</definedName>
    <definedName name="__ELE71020">#REF!</definedName>
    <definedName name="__ELE71021">#REF!</definedName>
    <definedName name="__ELE71022">#REF!</definedName>
    <definedName name="__ELE71023">#REF!</definedName>
    <definedName name="__ELE71024">#REF!</definedName>
    <definedName name="__ELE71025">#REF!</definedName>
    <definedName name="__ELE71026">#REF!</definedName>
    <definedName name="__ELE71027">#REF!</definedName>
    <definedName name="__ELE71028">#REF!</definedName>
    <definedName name="__ELE71029">#REF!</definedName>
    <definedName name="__ELE71030">#REF!</definedName>
    <definedName name="__ELE71031">#REF!</definedName>
    <definedName name="__ELE71032">#REF!</definedName>
    <definedName name="__ELE71033">#REF!</definedName>
    <definedName name="__ELE71034">#REF!</definedName>
    <definedName name="__ELE71035">#REF!</definedName>
    <definedName name="__ELE71036">#REF!</definedName>
    <definedName name="__ELE71037">#REF!</definedName>
    <definedName name="__ELE71038">#REF!</definedName>
    <definedName name="__ELE71039">#REF!</definedName>
    <definedName name="__ELE71040">#REF!</definedName>
    <definedName name="__ELE71041">#REF!</definedName>
    <definedName name="__ELE71042">#REF!</definedName>
    <definedName name="__ELE71043">#REF!</definedName>
    <definedName name="__ELE71044">#REF!</definedName>
    <definedName name="__ELE71045">#REF!</definedName>
    <definedName name="__ELE71046">#REF!</definedName>
    <definedName name="__ELE71047">#REF!</definedName>
    <definedName name="__ELE71048">#REF!</definedName>
    <definedName name="__ELE71049">#REF!</definedName>
    <definedName name="__ELE71050">#REF!</definedName>
    <definedName name="__ELE71101">#REF!</definedName>
    <definedName name="__ELE71102">#REF!</definedName>
    <definedName name="__ELE71103">#REF!</definedName>
    <definedName name="__ELE71104">#REF!</definedName>
    <definedName name="__ELE71105">#REF!</definedName>
    <definedName name="__ELE71106">#REF!</definedName>
    <definedName name="__ELE71107">#REF!</definedName>
    <definedName name="__ELE71108">#REF!</definedName>
    <definedName name="__ELE71109">#REF!</definedName>
    <definedName name="__ELE71110">#REF!</definedName>
    <definedName name="__ELE71111">#REF!</definedName>
    <definedName name="__ELE71112">#REF!</definedName>
    <definedName name="__ELE71113">#REF!</definedName>
    <definedName name="__ELE71114">#REF!</definedName>
    <definedName name="__ELE71115">#REF!</definedName>
    <definedName name="__ELE71116">#REF!</definedName>
    <definedName name="__ELE71117">#REF!</definedName>
    <definedName name="__ELE71118">#REF!</definedName>
    <definedName name="__ELE71119">#REF!</definedName>
    <definedName name="__ELE71120">#REF!</definedName>
    <definedName name="__ELE71121">#REF!</definedName>
    <definedName name="__ELE71122">#REF!</definedName>
    <definedName name="__ELE71123">#REF!</definedName>
    <definedName name="__ELE71124">#REF!</definedName>
    <definedName name="__ELE71125">#REF!</definedName>
    <definedName name="__ELE71126">#REF!</definedName>
    <definedName name="__ELE71127">#REF!</definedName>
    <definedName name="__ELE71128">#REF!</definedName>
    <definedName name="__ELE71129">#REF!</definedName>
    <definedName name="__ELE71130">#REF!</definedName>
    <definedName name="__ELE71131">#REF!</definedName>
    <definedName name="__ELE71132">#REF!</definedName>
    <definedName name="__ELE71133">#REF!</definedName>
    <definedName name="__ELE71134">#REF!</definedName>
    <definedName name="__ELE71135">#REF!</definedName>
    <definedName name="__ELE71136">#REF!</definedName>
    <definedName name="__ELE71137">#REF!</definedName>
    <definedName name="__ELE71138">#REF!</definedName>
    <definedName name="__ELE71139">#REF!</definedName>
    <definedName name="__ELE71140">#REF!</definedName>
    <definedName name="__ELE71201">#REF!</definedName>
    <definedName name="__ELE71202">#REF!</definedName>
    <definedName name="__ELE71203">#REF!</definedName>
    <definedName name="__ELE71204">#REF!</definedName>
    <definedName name="__ELE71205">#REF!</definedName>
    <definedName name="__ELE71206">#REF!</definedName>
    <definedName name="__ELE71207">#REF!</definedName>
    <definedName name="__ELE71208">#REF!</definedName>
    <definedName name="__ELE71209">#REF!</definedName>
    <definedName name="__ELE71210">#REF!</definedName>
    <definedName name="__ELE71211">#REF!</definedName>
    <definedName name="__ELE71212">#REF!</definedName>
    <definedName name="__ELE71213">#REF!</definedName>
    <definedName name="__ELE71214">#REF!</definedName>
    <definedName name="__ELE71215">#REF!</definedName>
    <definedName name="__ELE71216">#REF!</definedName>
    <definedName name="__ELE71217">#REF!</definedName>
    <definedName name="__ELE71218">#REF!</definedName>
    <definedName name="__ELE71219">#REF!</definedName>
    <definedName name="__ELE71220">#REF!</definedName>
    <definedName name="__ELE71221">#REF!</definedName>
    <definedName name="__ELE71222">#REF!</definedName>
    <definedName name="__ELE71223">#REF!</definedName>
    <definedName name="__ELE71224">#REF!</definedName>
    <definedName name="__ELE71225">#REF!</definedName>
    <definedName name="__ELE71226">#REF!</definedName>
    <definedName name="__ELE71227">#REF!</definedName>
    <definedName name="__ELE71228">#REF!</definedName>
    <definedName name="__ELE71229">#REF!</definedName>
    <definedName name="__ELE71230">#REF!</definedName>
    <definedName name="__ELE71231">#REF!</definedName>
    <definedName name="__ELE71232">#REF!</definedName>
    <definedName name="__ELE71233">#REF!</definedName>
    <definedName name="__ELE71234">#REF!</definedName>
    <definedName name="__ELE71235">#REF!</definedName>
    <definedName name="__ELE71236">#REF!</definedName>
    <definedName name="__ELE71237">#REF!</definedName>
    <definedName name="__ELE71238">#REF!</definedName>
    <definedName name="__ELE71239">#REF!</definedName>
    <definedName name="__ELE71240">#REF!</definedName>
    <definedName name="__ELE71301">#REF!</definedName>
    <definedName name="__ELE71302">#REF!</definedName>
    <definedName name="__ELE71303">#REF!</definedName>
    <definedName name="__ELE71304">#REF!</definedName>
    <definedName name="__ELE71305">#REF!</definedName>
    <definedName name="__ELE71306">#REF!</definedName>
    <definedName name="__ELE71307">#REF!</definedName>
    <definedName name="__ELE71308">#REF!</definedName>
    <definedName name="__ELE71309">#REF!</definedName>
    <definedName name="__ELE71310">#REF!</definedName>
    <definedName name="__ELE71311">#REF!</definedName>
    <definedName name="__ELE71312">#REF!</definedName>
    <definedName name="__ELE71313">#REF!</definedName>
    <definedName name="__ELE71314">#REF!</definedName>
    <definedName name="__ELE71315">#REF!</definedName>
    <definedName name="__ELE71316">#REF!</definedName>
    <definedName name="__ELE71317">#REF!</definedName>
    <definedName name="__ELE71318">#REF!</definedName>
    <definedName name="__ELE71319">#REF!</definedName>
    <definedName name="__ELE71320">#REF!</definedName>
    <definedName name="__ELE71321">#REF!</definedName>
    <definedName name="__ELE71322">#REF!</definedName>
    <definedName name="__ELE71323">#REF!</definedName>
    <definedName name="__ELE71324">#REF!</definedName>
    <definedName name="__ELE71325">#REF!</definedName>
    <definedName name="__ELE71326">#REF!</definedName>
    <definedName name="__ELE71327">#REF!</definedName>
    <definedName name="__ELE71401">#REF!</definedName>
    <definedName name="__ELE71402">#REF!</definedName>
    <definedName name="__ELE71403">#REF!</definedName>
    <definedName name="__ELE71404">#REF!</definedName>
    <definedName name="__ELE71405">#REF!</definedName>
    <definedName name="__ELE71406">#REF!</definedName>
    <definedName name="__ELE71407">#REF!</definedName>
    <definedName name="__ELE71408">#REF!</definedName>
    <definedName name="__ELE71409">#REF!</definedName>
    <definedName name="__ELE71410">#REF!</definedName>
    <definedName name="__ELE71411">#REF!</definedName>
    <definedName name="__ELE71412">#REF!</definedName>
    <definedName name="__ELE71413">#REF!</definedName>
    <definedName name="__ELE71414">#REF!</definedName>
    <definedName name="__ELE71415">#REF!</definedName>
    <definedName name="__ELE71420">#REF!</definedName>
    <definedName name="__ELE71421">#REF!</definedName>
    <definedName name="__ELE71422">#REF!</definedName>
    <definedName name="__ELE71423">#REF!</definedName>
    <definedName name="__ELE71424">#REF!</definedName>
    <definedName name="__ELE71425">#REF!</definedName>
    <definedName name="__ELE71426">#REF!</definedName>
    <definedName name="__ELE71427">#REF!</definedName>
    <definedName name="__ELE71428">#REF!</definedName>
    <definedName name="__ELE71429">#REF!</definedName>
    <definedName name="__ELE71430">#REF!</definedName>
    <definedName name="__ELE71431">#REF!</definedName>
    <definedName name="__ELE71432">#REF!</definedName>
    <definedName name="__ELE71433">#REF!</definedName>
    <definedName name="__ELE71434">#REF!</definedName>
    <definedName name="__ELE71435">#REF!</definedName>
    <definedName name="__ELE71436">#REF!</definedName>
    <definedName name="__ELE71437">#REF!</definedName>
    <definedName name="__ELE71438">#REF!</definedName>
    <definedName name="__ELE71439">#REF!</definedName>
    <definedName name="__ELE71440">#REF!</definedName>
    <definedName name="__ELE71501">#REF!</definedName>
    <definedName name="__ELE71502">#REF!</definedName>
    <definedName name="__ELE71504">#REF!</definedName>
    <definedName name="__ELE71505">#REF!</definedName>
    <definedName name="__ELE71506">#REF!</definedName>
    <definedName name="__ELE71507">#REF!</definedName>
    <definedName name="__ELE71508">#REF!</definedName>
    <definedName name="__ELE71509">#REF!</definedName>
    <definedName name="__ELE71510">#REF!</definedName>
    <definedName name="__ELE71511">#REF!</definedName>
    <definedName name="__ELE71512">#REF!</definedName>
    <definedName name="__ELE71513">#REF!</definedName>
    <definedName name="__ELE71514">#REF!</definedName>
    <definedName name="__ELE71515">#REF!</definedName>
    <definedName name="__ELE71516">#REF!</definedName>
    <definedName name="__ELE71517">#REF!</definedName>
    <definedName name="__ELE71518">#REF!</definedName>
    <definedName name="__ELE71519">#REF!</definedName>
    <definedName name="__ELE71520">#REF!</definedName>
    <definedName name="__ELE71601">#REF!</definedName>
    <definedName name="__ELE71602">#REF!</definedName>
    <definedName name="__ELE71603">#REF!</definedName>
    <definedName name="__ELE71604">#REF!</definedName>
    <definedName name="__ELE71605">#REF!</definedName>
    <definedName name="__ELE71606">#REF!</definedName>
    <definedName name="__ELE71607">#REF!</definedName>
    <definedName name="__ELE71608">#REF!</definedName>
    <definedName name="__ELE71609">#REF!</definedName>
    <definedName name="__ELE71610">#REF!</definedName>
    <definedName name="__ELE71611">#REF!</definedName>
    <definedName name="__ELE71612">#REF!</definedName>
    <definedName name="__ELE71613">#REF!</definedName>
    <definedName name="__ELE71614">#REF!</definedName>
    <definedName name="__ELE71615">#REF!</definedName>
    <definedName name="__ELE71616">#REF!</definedName>
    <definedName name="__ELE71617">#REF!</definedName>
    <definedName name="__ELE71618">#REF!</definedName>
    <definedName name="__ELE71619">#REF!</definedName>
    <definedName name="__ELE71620">#REF!</definedName>
    <definedName name="__ELE71621">#REF!</definedName>
    <definedName name="__ELE71622">#REF!</definedName>
    <definedName name="__ELE71623">#REF!</definedName>
    <definedName name="__ELE71624">#REF!</definedName>
    <definedName name="__ELE71625">#REF!</definedName>
    <definedName name="__ELE71626">#REF!</definedName>
    <definedName name="__ELE71627">#REF!</definedName>
    <definedName name="__ELE71628">#REF!</definedName>
    <definedName name="__ELE71629">#REF!</definedName>
    <definedName name="__ELE71630">#REF!</definedName>
    <definedName name="__ELE71631">#REF!</definedName>
    <definedName name="__ELE71632">#REF!</definedName>
    <definedName name="__ELE71633">#REF!</definedName>
    <definedName name="__ELE71634">#REF!</definedName>
    <definedName name="__ELE71635">#REF!</definedName>
    <definedName name="__ELE71636">#REF!</definedName>
    <definedName name="__ELE71637">#REF!</definedName>
    <definedName name="__ELE71638">#REF!</definedName>
    <definedName name="__ELE71639">#REF!</definedName>
    <definedName name="__ELE71640">#REF!</definedName>
    <definedName name="__ELE71641">#REF!</definedName>
    <definedName name="__ELE71642">#REF!</definedName>
    <definedName name="__ELE71643">#REF!</definedName>
    <definedName name="__ELE71644">#REF!</definedName>
    <definedName name="__ELE71645">#REF!</definedName>
    <definedName name="__ELE71646">#REF!</definedName>
    <definedName name="__ELE71647">#REF!</definedName>
    <definedName name="__ELE71648">#REF!</definedName>
    <definedName name="__ELE71649">#REF!</definedName>
    <definedName name="__ELE71650">#REF!</definedName>
    <definedName name="__ELE71651">#REF!</definedName>
    <definedName name="__ELE71701">#REF!</definedName>
    <definedName name="__ELE71702">#REF!</definedName>
    <definedName name="__ELE71703">#REF!</definedName>
    <definedName name="__ELE71704">#REF!</definedName>
    <definedName name="__ELE71705">#REF!</definedName>
    <definedName name="__ELE71706">#REF!</definedName>
    <definedName name="__ELE71707">#REF!</definedName>
    <definedName name="__ELE71708">#REF!</definedName>
    <definedName name="__ELE71709">#REF!</definedName>
    <definedName name="__ELE71710">#REF!</definedName>
    <definedName name="__ELE71711">#REF!</definedName>
    <definedName name="__ELE71712">#REF!</definedName>
    <definedName name="__ELE71713">#REF!</definedName>
    <definedName name="__ELE71714">#REF!</definedName>
    <definedName name="__ELE71715">#REF!</definedName>
    <definedName name="__ELE71716">#REF!</definedName>
    <definedName name="__ELE71717">#REF!</definedName>
    <definedName name="__ELE71718">#REF!</definedName>
    <definedName name="__ELE71719">#REF!</definedName>
    <definedName name="__ELE71720">#REF!</definedName>
    <definedName name="__ELE71721">#REF!</definedName>
    <definedName name="__ELE71722">#REF!</definedName>
    <definedName name="__ELE71723">#REF!</definedName>
    <definedName name="__ELE71724">#REF!</definedName>
    <definedName name="__ELE71725">#REF!</definedName>
    <definedName name="__ELE71726">#REF!</definedName>
    <definedName name="__ELE71727">#REF!</definedName>
    <definedName name="__ELE71728">#REF!</definedName>
    <definedName name="__ELE71801">#REF!</definedName>
    <definedName name="__ELE71802">#REF!</definedName>
    <definedName name="__ELE71803">#REF!</definedName>
    <definedName name="__ELE71804">#REF!</definedName>
    <definedName name="__ELE71805">#REF!</definedName>
    <definedName name="__ELE71806">#REF!</definedName>
    <definedName name="__ELE71807">#REF!</definedName>
    <definedName name="__ELE71808">#REF!</definedName>
    <definedName name="__ELE71814">#REF!</definedName>
    <definedName name="__ELE71815">#REF!</definedName>
    <definedName name="__ELE71816">#REF!</definedName>
    <definedName name="__ELE71817">#REF!</definedName>
    <definedName name="__ELE71818">#REF!</definedName>
    <definedName name="__ELE71819">#REF!</definedName>
    <definedName name="__ELE71820">#REF!</definedName>
    <definedName name="__ELE71821">#REF!</definedName>
    <definedName name="__ELE71822">#REF!</definedName>
    <definedName name="__ELE71823">#REF!</definedName>
    <definedName name="__ELE71824">#REF!</definedName>
    <definedName name="__ELE71825">#REF!</definedName>
    <definedName name="__ELE71826">#REF!</definedName>
    <definedName name="__ELE71827">#REF!</definedName>
    <definedName name="__ELE71828">#REF!</definedName>
    <definedName name="__ELE71829">#REF!</definedName>
    <definedName name="__ELE71830">#REF!</definedName>
    <definedName name="__ELE71831">#REF!</definedName>
    <definedName name="__ELE71832">#REF!</definedName>
    <definedName name="__ELE718503">#REF!</definedName>
    <definedName name="__ELE71901">#REF!</definedName>
    <definedName name="__ELE71902">#REF!</definedName>
    <definedName name="__ELE71903">#REF!</definedName>
    <definedName name="__ELE71904">#REF!</definedName>
    <definedName name="__ELE71905">#REF!</definedName>
    <definedName name="__ELE71906">#REF!</definedName>
    <definedName name="__ELE71907">#REF!</definedName>
    <definedName name="__ELE71908">#REF!</definedName>
    <definedName name="__ELE71909">#REF!</definedName>
    <definedName name="__ELE71910">#REF!</definedName>
    <definedName name="__ELE71911">#REF!</definedName>
    <definedName name="__ELE71912">#REF!</definedName>
    <definedName name="__ELE71913">#REF!</definedName>
    <definedName name="__ELE71914">#REF!</definedName>
    <definedName name="__ELE71915">#REF!</definedName>
    <definedName name="__ELE71916">#REF!</definedName>
    <definedName name="__ELE72001">#REF!</definedName>
    <definedName name="__ELE72002">#REF!</definedName>
    <definedName name="__ELE72003">#REF!</definedName>
    <definedName name="__ELE72004">#REF!</definedName>
    <definedName name="__ELE72005">#REF!</definedName>
    <definedName name="__ELE72006">#REF!</definedName>
    <definedName name="__ELE72007">#REF!</definedName>
    <definedName name="__ELE72008">#REF!</definedName>
    <definedName name="__ELE72009">#REF!</definedName>
    <definedName name="__ELE72010">#REF!</definedName>
    <definedName name="__ELE72011">#REF!</definedName>
    <definedName name="__ELE72012">#REF!</definedName>
    <definedName name="__ELE72013">#REF!</definedName>
    <definedName name="__ELE72014">#REF!</definedName>
    <definedName name="__ELE730101">#REF!</definedName>
    <definedName name="__ELE730102">#REF!</definedName>
    <definedName name="__ELE730103">#REF!</definedName>
    <definedName name="__ELE730104">#REF!</definedName>
    <definedName name="__ELE730105">#REF!</definedName>
    <definedName name="__ELE730106">#REF!</definedName>
    <definedName name="__ELE730107">#REF!</definedName>
    <definedName name="__ELE730108">#REF!</definedName>
    <definedName name="__ELE730109">#REF!</definedName>
    <definedName name="__ELE730110">#REF!</definedName>
    <definedName name="__ELE730111">#REF!</definedName>
    <definedName name="__ELE790101">#REF!</definedName>
    <definedName name="__ELE790102">#REF!</definedName>
    <definedName name="__ELE790103">#REF!</definedName>
    <definedName name="__ELE790104">#REF!</definedName>
    <definedName name="__ELE790105">#REF!</definedName>
    <definedName name="__ELE790106">#REF!</definedName>
    <definedName name="__ELE790107">#REF!</definedName>
    <definedName name="__ELE790108">#REF!</definedName>
    <definedName name="__KD2" hidden="1">#REF!</definedName>
    <definedName name="__KD3" hidden="1">#REF!</definedName>
    <definedName name="__key2" hidden="1">#REF!</definedName>
    <definedName name="__KK2" hidden="1">#REF!</definedName>
    <definedName name="__KK3" hidden="1">#REF!</definedName>
    <definedName name="__LL1">#REF!</definedName>
    <definedName name="__LL2">#REF!</definedName>
    <definedName name="__LL3">#REF!</definedName>
    <definedName name="__LL4">#REF!</definedName>
    <definedName name="__LL5">#REF!</definedName>
    <definedName name="__LP1">#REF!</definedName>
    <definedName name="__LP2">#REF!</definedName>
    <definedName name="__NMB96">#REF!</definedName>
    <definedName name="__P1">#REF!</definedName>
    <definedName name="__PE1">#REF!</definedName>
    <definedName name="__PE10">#REF!</definedName>
    <definedName name="__PE11">#REF!</definedName>
    <definedName name="__PE12">#REF!</definedName>
    <definedName name="__PE13">#REF!</definedName>
    <definedName name="__PE14">#REF!</definedName>
    <definedName name="__PE15">#REF!</definedName>
    <definedName name="__PE16">#REF!</definedName>
    <definedName name="__PE17">#REF!</definedName>
    <definedName name="__PE18">#REF!</definedName>
    <definedName name="__PE19">#REF!</definedName>
    <definedName name="__PE2">#REF!</definedName>
    <definedName name="__PE20">#REF!</definedName>
    <definedName name="__PE21">#REF!</definedName>
    <definedName name="__PE22">#REF!</definedName>
    <definedName name="__PE23">#REF!</definedName>
    <definedName name="__PE24">#REF!</definedName>
    <definedName name="__PE25">#REF!</definedName>
    <definedName name="__PE26">#REF!</definedName>
    <definedName name="__PE27">#REF!</definedName>
    <definedName name="__PE28">#REF!</definedName>
    <definedName name="__PE29">#REF!</definedName>
    <definedName name="__PE3">#REF!</definedName>
    <definedName name="__PE30">#REF!</definedName>
    <definedName name="__PE31">#REF!</definedName>
    <definedName name="__PE32">#REF!</definedName>
    <definedName name="__PE33">#REF!</definedName>
    <definedName name="__PE34">#REF!</definedName>
    <definedName name="__PE35">#REF!</definedName>
    <definedName name="__PE36">#REF!</definedName>
    <definedName name="__PE37">#REF!</definedName>
    <definedName name="__PE38">#REF!</definedName>
    <definedName name="__PE39">#REF!</definedName>
    <definedName name="__PE4">#REF!</definedName>
    <definedName name="__PE40">#REF!</definedName>
    <definedName name="__PE41">#REF!</definedName>
    <definedName name="__PE42">#REF!</definedName>
    <definedName name="__PE43">#REF!</definedName>
    <definedName name="__PE44">#REF!</definedName>
    <definedName name="__PE45">#REF!</definedName>
    <definedName name="__PE46">#REF!</definedName>
    <definedName name="__PE47">#REF!</definedName>
    <definedName name="__PE48">#REF!</definedName>
    <definedName name="__PE49">#REF!</definedName>
    <definedName name="__PE5">#REF!</definedName>
    <definedName name="__PE50">#REF!</definedName>
    <definedName name="__PE51">#REF!</definedName>
    <definedName name="__PE52">#REF!</definedName>
    <definedName name="__PE53">#REF!</definedName>
    <definedName name="__PE54">#REF!</definedName>
    <definedName name="__PE55">#REF!</definedName>
    <definedName name="__PE56">#REF!</definedName>
    <definedName name="__PE57">#REF!</definedName>
    <definedName name="__PE58">#REF!</definedName>
    <definedName name="__PE59">#REF!</definedName>
    <definedName name="__PE6">#REF!</definedName>
    <definedName name="__PE60">#REF!</definedName>
    <definedName name="__PE61">#REF!</definedName>
    <definedName name="__PE62">#REF!</definedName>
    <definedName name="__PE7">#REF!</definedName>
    <definedName name="__PE8">#REF!</definedName>
    <definedName name="__PE9">#REF!</definedName>
    <definedName name="__PI48">#REF!</definedName>
    <definedName name="__PI60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15">#REF!</definedName>
    <definedName name="__PL16">#REF!</definedName>
    <definedName name="__PL17">#REF!</definedName>
    <definedName name="__PL18">#REF!</definedName>
    <definedName name="__PL19">#REF!</definedName>
    <definedName name="__PL2">#REF!</definedName>
    <definedName name="__PL20">#REF!</definedName>
    <definedName name="__PL21">#REF!</definedName>
    <definedName name="__PL22">#REF!</definedName>
    <definedName name="__PL23">#REF!</definedName>
    <definedName name="__PL24">#REF!</definedName>
    <definedName name="__PL25">#REF!</definedName>
    <definedName name="__PL26">#REF!</definedName>
    <definedName name="__PL27">#REF!</definedName>
    <definedName name="__PL28">#REF!</definedName>
    <definedName name="__PL29">#REF!</definedName>
    <definedName name="__PL3">#REF!</definedName>
    <definedName name="__PL30">#REF!</definedName>
    <definedName name="__PL31">#REF!</definedName>
    <definedName name="__PL32">#REF!</definedName>
    <definedName name="__PL33">#REF!</definedName>
    <definedName name="__PL34">#REF!</definedName>
    <definedName name="__PL35">#REF!</definedName>
    <definedName name="__PL36">#REF!</definedName>
    <definedName name="__PL37">#REF!</definedName>
    <definedName name="__PL38">#REF!</definedName>
    <definedName name="__PL39">#REF!</definedName>
    <definedName name="__PL4">#REF!</definedName>
    <definedName name="__PL40">#REF!</definedName>
    <definedName name="__PL41">#REF!</definedName>
    <definedName name="__PL42">#REF!</definedName>
    <definedName name="__PL43">#REF!</definedName>
    <definedName name="__PL44">#REF!</definedName>
    <definedName name="__PL45">#REF!</definedName>
    <definedName name="__PL46">#REF!</definedName>
    <definedName name="__PL47">#REF!</definedName>
    <definedName name="__PL48">#REF!</definedName>
    <definedName name="__PL49">#REF!</definedName>
    <definedName name="__PL5">#REF!</definedName>
    <definedName name="__PL50">#REF!</definedName>
    <definedName name="__PL51">#REF!</definedName>
    <definedName name="__PL52">#REF!</definedName>
    <definedName name="__PL53">#REF!</definedName>
    <definedName name="__PL54">#REF!</definedName>
    <definedName name="__PL55">#REF!</definedName>
    <definedName name="__PL56">#REF!</definedName>
    <definedName name="__PL57">#REF!</definedName>
    <definedName name="__PL58">#REF!</definedName>
    <definedName name="__PL59">#REF!</definedName>
    <definedName name="__PL6">#REF!</definedName>
    <definedName name="__PL60">#REF!</definedName>
    <definedName name="__PL61">#REF!</definedName>
    <definedName name="__PL62">#REF!</definedName>
    <definedName name="__PL7">#REF!</definedName>
    <definedName name="__PL8">#REF!</definedName>
    <definedName name="__PL9">#REF!</definedName>
    <definedName name="__PM1">#REF!</definedName>
    <definedName name="__PM10">#REF!</definedName>
    <definedName name="__PM11">#REF!</definedName>
    <definedName name="__PM12">#REF!</definedName>
    <definedName name="__PM13">#REF!</definedName>
    <definedName name="__PM14">#REF!</definedName>
    <definedName name="__PM15">#REF!</definedName>
    <definedName name="__PM16">#REF!</definedName>
    <definedName name="__PM17">#REF!</definedName>
    <definedName name="__PM18">#REF!</definedName>
    <definedName name="__PM19">#REF!</definedName>
    <definedName name="__PM2">#REF!</definedName>
    <definedName name="__PM20">#REF!</definedName>
    <definedName name="__PM21">#REF!</definedName>
    <definedName name="__PM22">#REF!</definedName>
    <definedName name="__PM23">#REF!</definedName>
    <definedName name="__PM24">#REF!</definedName>
    <definedName name="__PM25">#REF!</definedName>
    <definedName name="__PM26">#REF!</definedName>
    <definedName name="__PM27">#REF!</definedName>
    <definedName name="__PM28">#REF!</definedName>
    <definedName name="__PM29">#REF!</definedName>
    <definedName name="__PM3">#REF!</definedName>
    <definedName name="__PM30">#REF!</definedName>
    <definedName name="__PM31">#REF!</definedName>
    <definedName name="__PM32">#REF!</definedName>
    <definedName name="__PM33">#REF!</definedName>
    <definedName name="__PM34">#REF!</definedName>
    <definedName name="__PM35">#REF!</definedName>
    <definedName name="__PM36">#REF!</definedName>
    <definedName name="__PM37">#REF!</definedName>
    <definedName name="__PM38">#REF!</definedName>
    <definedName name="__PM39">#REF!</definedName>
    <definedName name="__PM4">#REF!</definedName>
    <definedName name="__PM40">#REF!</definedName>
    <definedName name="__PM41">#REF!</definedName>
    <definedName name="__PM42">#REF!</definedName>
    <definedName name="__PM43">#REF!</definedName>
    <definedName name="__PM44">#REF!</definedName>
    <definedName name="__PM45">#REF!</definedName>
    <definedName name="__PM46">#REF!</definedName>
    <definedName name="__PM47">#REF!</definedName>
    <definedName name="__PM48">#REF!</definedName>
    <definedName name="__PM49">#REF!</definedName>
    <definedName name="__PM5">#REF!</definedName>
    <definedName name="__PM50">#REF!</definedName>
    <definedName name="__PM51">#REF!</definedName>
    <definedName name="__PM52">#REF!</definedName>
    <definedName name="__PM53">#REF!</definedName>
    <definedName name="__PM54">#REF!</definedName>
    <definedName name="__PM55">#REF!</definedName>
    <definedName name="__PM56">#REF!</definedName>
    <definedName name="__PM57">#REF!</definedName>
    <definedName name="__PM58">#REF!</definedName>
    <definedName name="__PM59">#REF!</definedName>
    <definedName name="__PM6">#REF!</definedName>
    <definedName name="__PM60">#REF!</definedName>
    <definedName name="__PM61">#REF!</definedName>
    <definedName name="__PM62">#REF!</definedName>
    <definedName name="__PM7">#REF!</definedName>
    <definedName name="__PM8">#REF!</definedName>
    <definedName name="__PM9">#REF!</definedName>
    <definedName name="__R570001" hidden="1">#REF!</definedName>
    <definedName name="__RO110">#REF!</definedName>
    <definedName name="__RO22">#REF!</definedName>
    <definedName name="__RO35">#REF!</definedName>
    <definedName name="__RO60">#REF!</definedName>
    <definedName name="__RO80">#REF!</definedName>
    <definedName name="__RR11">#REF!</definedName>
    <definedName name="__RR12">#REF!</definedName>
    <definedName name="__RR13">#REF!</definedName>
    <definedName name="__RR14">#REF!</definedName>
    <definedName name="__RR15">#REF!</definedName>
    <definedName name="__rrr12">#REF!</definedName>
    <definedName name="__rrr13">#REF!</definedName>
    <definedName name="__rrr14">#REF!</definedName>
    <definedName name="__rrr15">#REF!</definedName>
    <definedName name="__SBB1">#REF!</definedName>
    <definedName name="__SBB2">#REF!</definedName>
    <definedName name="__SBB3">#REF!</definedName>
    <definedName name="__SBB4">#REF!</definedName>
    <definedName name="__SBB5">#REF!</definedName>
    <definedName name="__SG1">#REF!</definedName>
    <definedName name="__SG2">#REF!</definedName>
    <definedName name="__SHH1">#REF!</definedName>
    <definedName name="__SHH2">#REF!</definedName>
    <definedName name="__SHH3">#REF!</definedName>
    <definedName name="__SSS1">#REF!</definedName>
    <definedName name="__tbm1">#REF!</definedName>
    <definedName name="__TON1">#REF!</definedName>
    <definedName name="__TON2">#REF!</definedName>
    <definedName name="__WL1">#REF!</definedName>
    <definedName name="__WW2">#REF!</definedName>
    <definedName name="__WW6">#REF!</definedName>
    <definedName name="__xlfn.BAHTTEXT" hidden="1">#NAME?</definedName>
    <definedName name="__YO1">#REF!</definedName>
    <definedName name="_1">#N/A</definedName>
    <definedName name="_1._PANEL_BD.__LP___1">#REF!</definedName>
    <definedName name="_10">#N/A</definedName>
    <definedName name="_10_G_0Extr">#REF!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1">#N/A</definedName>
    <definedName name="_11_G_0Extract">#REF!</definedName>
    <definedName name="_12">#N/A</definedName>
    <definedName name="_12¤§¤_¤¡" hidden="1">{#N/A,#N/A,FALSE,"Sheet1"}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3">#N/A</definedName>
    <definedName name="_14">#N/A</definedName>
    <definedName name="_14_0_0_F">#REF!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5">#N/A</definedName>
    <definedName name="_15_3_0Crite">#REF!</definedName>
    <definedName name="_15A">#REF!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6">#N/A</definedName>
    <definedName name="_16_3_0Criteria">#REF!</definedName>
    <definedName name="_17">#N/A</definedName>
    <definedName name="_17_3__Crite">#REF!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8">#N/A</definedName>
    <definedName name="_18_3__Criteria">#REF!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9">#N/A</definedName>
    <definedName name="_1단">#REF!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6A20000_">#REF!</definedName>
    <definedName name="_27">#N/A</definedName>
    <definedName name="_28">#N/A</definedName>
    <definedName name="_29">#N/A</definedName>
    <definedName name="_29f2_">#REF!</definedName>
    <definedName name="_3">#N/A</definedName>
    <definedName name="_3__3_0Crite">#REF!</definedName>
    <definedName name="_3_1._총투자사업비">#REF!</definedName>
    <definedName name="_3_5">#REF!</definedName>
    <definedName name="_30">#N/A</definedName>
    <definedName name="_30G_0Extr">#REF!</definedName>
    <definedName name="_31">#N/A</definedName>
    <definedName name="_31G_0Extract">#REF!</definedName>
    <definedName name="_32">#N/A</definedName>
    <definedName name="_32G__Extr">#REF!</definedName>
    <definedName name="_33">#N/A</definedName>
    <definedName name="_33G__Extract">#REF!</definedName>
    <definedName name="_34">#N/A</definedName>
    <definedName name="_35">#N/A</definedName>
    <definedName name="_36">#N/A</definedName>
    <definedName name="_37">#N/A</definedName>
    <definedName name="_37K1_">#REF!</definedName>
    <definedName name="_38">#N/A</definedName>
    <definedName name="_38K2_">#REF!</definedName>
    <definedName name="_39">#N/A</definedName>
    <definedName name="_39K3_">#REF!</definedName>
    <definedName name="_4">#N/A</definedName>
    <definedName name="_4__3_0Criteria">#REF!</definedName>
    <definedName name="_4_3._에너지절약을_위한_개선안">#REF!</definedName>
    <definedName name="_40">#N/A</definedName>
    <definedName name="_40K5_">#REF!</definedName>
    <definedName name="_41">#N/A</definedName>
    <definedName name="_41K6_">#REF!</definedName>
    <definedName name="_42">#N/A</definedName>
    <definedName name="_43">#N/A</definedName>
    <definedName name="_43P1_">#REF!</definedName>
    <definedName name="_44">#N/A</definedName>
    <definedName name="_44P2_">#REF!</definedName>
    <definedName name="_45">#N/A</definedName>
    <definedName name="_45P21_">#REF!</definedName>
    <definedName name="_46">#N/A</definedName>
    <definedName name="_46P22_">#REF!</definedName>
    <definedName name="_47">#N/A</definedName>
    <definedName name="_47P3_">#REF!</definedName>
    <definedName name="_48">#N/A</definedName>
    <definedName name="_48P31_">#REF!</definedName>
    <definedName name="_49">#N/A</definedName>
    <definedName name="_49P32_">#REF!</definedName>
    <definedName name="_5">#N/A</definedName>
    <definedName name="_5__G_0Extr">#REF!</definedName>
    <definedName name="_50">#N/A</definedName>
    <definedName name="_50P33_">#REF!</definedName>
    <definedName name="_51">#N/A</definedName>
    <definedName name="_51P34_">#REF!</definedName>
    <definedName name="_52">#N/A</definedName>
    <definedName name="_52P4_">#REF!</definedName>
    <definedName name="_53">#N/A</definedName>
    <definedName name="_53P5_">#REF!</definedName>
    <definedName name="_54">#N/A</definedName>
    <definedName name="_54q45_" hidden="1">{"'용역비'!$A$4:$C$8"}</definedName>
    <definedName name="_55">#N/A</definedName>
    <definedName name="_55wrn.Ã¶°ñÁý°èÇ_._.5Ä­." hidden="1">{#N/A,#N/A,FALSE,"Sheet1"}</definedName>
    <definedName name="_56">#N/A</definedName>
    <definedName name="_57">#N/A</definedName>
    <definedName name="_57단">#REF!</definedName>
    <definedName name="_58">#N/A</definedName>
    <definedName name="_59">#N/A</definedName>
    <definedName name="_6">#N/A</definedName>
    <definedName name="_6__G_0Extract">#REF!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_3_0Crite">#REF!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_3_0Criteria">#REF!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9F">#REF!</definedName>
    <definedName name="_A183154">#REF!</definedName>
    <definedName name="_A20000">#REF!</definedName>
    <definedName name="_A50000">#REF!</definedName>
    <definedName name="_A82319">#REF!</definedName>
    <definedName name="_CDT2">#REF!</definedName>
    <definedName name="_CON135">#REF!</definedName>
    <definedName name="_CON210">#REF!</definedName>
    <definedName name="_CON240">#REF!</definedName>
    <definedName name="_dbh1">#REF!</definedName>
    <definedName name="_dbh2">#REF!</definedName>
    <definedName name="_Dist_Bin" hidden="1">#REF!</definedName>
    <definedName name="_DOG1">#REF!</definedName>
    <definedName name="_DOG2">#REF!</definedName>
    <definedName name="_DOG3">#REF!</definedName>
    <definedName name="_DOG4">#REF!</definedName>
    <definedName name="_ELE30101">#REF!</definedName>
    <definedName name="_ELE30102">#REF!</definedName>
    <definedName name="_ELE30201">#REF!</definedName>
    <definedName name="_ELE30202">#REF!</definedName>
    <definedName name="_ELE30301">#REF!</definedName>
    <definedName name="_ELE30302">#REF!</definedName>
    <definedName name="_ELE30401">#REF!</definedName>
    <definedName name="_ELE30501">#REF!</definedName>
    <definedName name="_ELE30601">#REF!</definedName>
    <definedName name="_ELE30602">#REF!</definedName>
    <definedName name="_ELE30801">#REF!</definedName>
    <definedName name="_ELE30901">#REF!</definedName>
    <definedName name="_ELE31002">#REF!</definedName>
    <definedName name="_ELE31101">#REF!</definedName>
    <definedName name="_ELE31201">#REF!</definedName>
    <definedName name="_ELE31301">#REF!</definedName>
    <definedName name="_ELE31401">#REF!</definedName>
    <definedName name="_ELE31501">#REF!</definedName>
    <definedName name="_ELE31601">#REF!</definedName>
    <definedName name="_ELE31701">#REF!</definedName>
    <definedName name="_ELE31801">#REF!</definedName>
    <definedName name="_ELE31901">#REF!</definedName>
    <definedName name="_ELE32001">#REF!</definedName>
    <definedName name="_ELE32101">#REF!</definedName>
    <definedName name="_ELE32201">#REF!</definedName>
    <definedName name="_ELE32301">#REF!</definedName>
    <definedName name="_ELE32401">#REF!</definedName>
    <definedName name="_ELE32501">#REF!</definedName>
    <definedName name="_ELE32601">#REF!</definedName>
    <definedName name="_ELE32701">#REF!</definedName>
    <definedName name="_ELE32801">#REF!</definedName>
    <definedName name="_ELE32901">#REF!</definedName>
    <definedName name="_ELE33001">#REF!</definedName>
    <definedName name="_ELE33101">#REF!</definedName>
    <definedName name="_ELE33201">#REF!</definedName>
    <definedName name="_ELE33301">#REF!</definedName>
    <definedName name="_ELE33401">#REF!</definedName>
    <definedName name="_ELE33501">#REF!</definedName>
    <definedName name="_ELE33601">#REF!</definedName>
    <definedName name="_ELE33701">#REF!</definedName>
    <definedName name="_ELE33702">#REF!</definedName>
    <definedName name="_ELE33703">#REF!</definedName>
    <definedName name="_ELE33704">#REF!</definedName>
    <definedName name="_ELE33801">#REF!</definedName>
    <definedName name="_ELE33802">#REF!</definedName>
    <definedName name="_ELE33803">#REF!</definedName>
    <definedName name="_ELE33901">#REF!</definedName>
    <definedName name="_ELE33902">#REF!</definedName>
    <definedName name="_ELE33903">#REF!</definedName>
    <definedName name="_ELE34503">#REF!</definedName>
    <definedName name="_ELE34504">#REF!</definedName>
    <definedName name="_ELE34601">#REF!</definedName>
    <definedName name="_ELE34602">#REF!</definedName>
    <definedName name="_ELE34701">#REF!</definedName>
    <definedName name="_ELE34702">#REF!</definedName>
    <definedName name="_ELE34703">#REF!</definedName>
    <definedName name="_ELE34704">#REF!</definedName>
    <definedName name="_ELE34705">#REF!</definedName>
    <definedName name="_ELE34801">#REF!</definedName>
    <definedName name="_ELE34901">#REF!</definedName>
    <definedName name="_ELE35001">#REF!</definedName>
    <definedName name="_ELE35101">#REF!</definedName>
    <definedName name="_ELE35201">#REF!</definedName>
    <definedName name="_ELE35301">#REF!</definedName>
    <definedName name="_ELE35302">#REF!</definedName>
    <definedName name="_ELE35401">#REF!</definedName>
    <definedName name="_ELE35402">#REF!</definedName>
    <definedName name="_ELE35501">#REF!</definedName>
    <definedName name="_ELE35601">#REF!</definedName>
    <definedName name="_ELE35602">#REF!</definedName>
    <definedName name="_ELE35603">#REF!</definedName>
    <definedName name="_ELE35604">#REF!</definedName>
    <definedName name="_ELE35605">#REF!</definedName>
    <definedName name="_ELE35606">#REF!</definedName>
    <definedName name="_ELE35607">#REF!</definedName>
    <definedName name="_ELE35608">#REF!</definedName>
    <definedName name="_ELE35609">#REF!</definedName>
    <definedName name="_ELE35610">#REF!</definedName>
    <definedName name="_ELE35611">#REF!</definedName>
    <definedName name="_ELE35612">#REF!</definedName>
    <definedName name="_ELE35613">#REF!</definedName>
    <definedName name="_ELE35614">#REF!</definedName>
    <definedName name="_ELE35701">#REF!</definedName>
    <definedName name="_ELE35702">#REF!</definedName>
    <definedName name="_ELE35703">#REF!</definedName>
    <definedName name="_ELE35704">#REF!</definedName>
    <definedName name="_ELE35705">#REF!</definedName>
    <definedName name="_ELE35706">#REF!</definedName>
    <definedName name="_ELE35707">#REF!</definedName>
    <definedName name="_ELE35708">#REF!</definedName>
    <definedName name="_ELE35709">#REF!</definedName>
    <definedName name="_ELE35710">#REF!</definedName>
    <definedName name="_ELE35711">#REF!</definedName>
    <definedName name="_ELE35712">#REF!</definedName>
    <definedName name="_ELE35801">#REF!</definedName>
    <definedName name="_ELE35802">#REF!</definedName>
    <definedName name="_ELE35803">#REF!</definedName>
    <definedName name="_ELE35804">#REF!</definedName>
    <definedName name="_ELE35805">#REF!</definedName>
    <definedName name="_ELE35806">#REF!</definedName>
    <definedName name="_ELE35807">#REF!</definedName>
    <definedName name="_ELE35808">#REF!</definedName>
    <definedName name="_ELE35809">#REF!</definedName>
    <definedName name="_ELE35810">#REF!</definedName>
    <definedName name="_ELE35811">#REF!</definedName>
    <definedName name="_ELE35812">#REF!</definedName>
    <definedName name="_ELE35813">#REF!</definedName>
    <definedName name="_ELE35814">#REF!</definedName>
    <definedName name="_ELE35815">#REF!</definedName>
    <definedName name="_ELE35816">#REF!</definedName>
    <definedName name="_ELE35817">#REF!</definedName>
    <definedName name="_ELE35818">#REF!</definedName>
    <definedName name="_ELE35819">#REF!</definedName>
    <definedName name="_ELE35820">#REF!</definedName>
    <definedName name="_ELE35901">#REF!</definedName>
    <definedName name="_ELE35902">#REF!</definedName>
    <definedName name="_ELE35903">#REF!</definedName>
    <definedName name="_ELE35904">#REF!</definedName>
    <definedName name="_ELE35905">#REF!</definedName>
    <definedName name="_ELE35906">#REF!</definedName>
    <definedName name="_ELE36001">#REF!</definedName>
    <definedName name="_ELE36002">#REF!</definedName>
    <definedName name="_ELE36003">#REF!</definedName>
    <definedName name="_ELE36004">#REF!</definedName>
    <definedName name="_ELE36005">#REF!</definedName>
    <definedName name="_ELE36006">#REF!</definedName>
    <definedName name="_ELE36101">#REF!</definedName>
    <definedName name="_ELE36102">#REF!</definedName>
    <definedName name="_ELE36202">#REF!</definedName>
    <definedName name="_ELE36301">#REF!</definedName>
    <definedName name="_ELE36401">#REF!</definedName>
    <definedName name="_ELE36402">#REF!</definedName>
    <definedName name="_ELE36501">#REF!</definedName>
    <definedName name="_ELE36502">#REF!</definedName>
    <definedName name="_ELE36601">#REF!</definedName>
    <definedName name="_ELE36602">#REF!</definedName>
    <definedName name="_ELE36701">#REF!</definedName>
    <definedName name="_ELE36702">#REF!</definedName>
    <definedName name="_ELE36801">#REF!</definedName>
    <definedName name="_ELE36802">#REF!</definedName>
    <definedName name="_ELE36901">#REF!</definedName>
    <definedName name="_ELE36902">#REF!</definedName>
    <definedName name="_ELE37001">#REF!</definedName>
    <definedName name="_ELE37002">#REF!</definedName>
    <definedName name="_ELE37101">#REF!</definedName>
    <definedName name="_ELE37202">#REF!</definedName>
    <definedName name="_ELE37203">#REF!</definedName>
    <definedName name="_ELE37205">#REF!</definedName>
    <definedName name="_ELE37206">#REF!</definedName>
    <definedName name="_ELE37207">#REF!</definedName>
    <definedName name="_ELE37208">#REF!</definedName>
    <definedName name="_ELE37209">#REF!</definedName>
    <definedName name="_ELE37210">#REF!</definedName>
    <definedName name="_ELE37301">#REF!</definedName>
    <definedName name="_ELE37401">#REF!</definedName>
    <definedName name="_ELE37402">#REF!</definedName>
    <definedName name="_ELE37501">#REF!</definedName>
    <definedName name="_ELE37502">#REF!</definedName>
    <definedName name="_ELE37503">#REF!</definedName>
    <definedName name="_ELE37601">#REF!</definedName>
    <definedName name="_ELE37701">#REF!</definedName>
    <definedName name="_ELE37702">#REF!</definedName>
    <definedName name="_ELE37801">#REF!</definedName>
    <definedName name="_ELE37901">#REF!</definedName>
    <definedName name="_ELE379101">#REF!</definedName>
    <definedName name="_ELE379102">#REF!</definedName>
    <definedName name="_ELE379103">#REF!</definedName>
    <definedName name="_ELE379201">#REF!</definedName>
    <definedName name="_ELE379202">#REF!</definedName>
    <definedName name="_ELE38001">#REF!</definedName>
    <definedName name="_ELE38002">#REF!</definedName>
    <definedName name="_ELE38003">#REF!</definedName>
    <definedName name="_ELE38101">#REF!</definedName>
    <definedName name="_ELE38201">#REF!</definedName>
    <definedName name="_ELE38202">#REF!</definedName>
    <definedName name="_ELE38301">#REF!</definedName>
    <definedName name="_ELE38400">#REF!</definedName>
    <definedName name="_ELE38401">#REF!</definedName>
    <definedName name="_ELE38402">#REF!</definedName>
    <definedName name="_ELE38403">#REF!</definedName>
    <definedName name="_ELE38404">#REF!</definedName>
    <definedName name="_ELE38405">#REF!</definedName>
    <definedName name="_ELE38406">#REF!</definedName>
    <definedName name="_ELE38407">#REF!</definedName>
    <definedName name="_ELE384100">#REF!</definedName>
    <definedName name="_ELE384101">#REF!</definedName>
    <definedName name="_ELE384102">#REF!</definedName>
    <definedName name="_ELE384103">#REF!</definedName>
    <definedName name="_ELE384104">#REF!</definedName>
    <definedName name="_ELE384105">#REF!</definedName>
    <definedName name="_ELE384106">#REF!</definedName>
    <definedName name="_ELE384200">#REF!</definedName>
    <definedName name="_ELE384201">#REF!</definedName>
    <definedName name="_ELE384202">#REF!</definedName>
    <definedName name="_ELE384203">#REF!</definedName>
    <definedName name="_ELE384204">#REF!</definedName>
    <definedName name="_ELE384205">#REF!</definedName>
    <definedName name="_ELE384206">#REF!</definedName>
    <definedName name="_ELE384207">#REF!</definedName>
    <definedName name="_ELE384300">#REF!</definedName>
    <definedName name="_ELE384301">#REF!</definedName>
    <definedName name="_ELE384302">#REF!</definedName>
    <definedName name="_ELE384303">#REF!</definedName>
    <definedName name="_ELE384304">#REF!</definedName>
    <definedName name="_ELE384305">#REF!</definedName>
    <definedName name="_ELE384306">#REF!</definedName>
    <definedName name="_ELE384307">#REF!</definedName>
    <definedName name="_ELE384400">#REF!</definedName>
    <definedName name="_ELE384401">#REF!</definedName>
    <definedName name="_ELE384402">#REF!</definedName>
    <definedName name="_ELE384403">#REF!</definedName>
    <definedName name="_ELE384404">#REF!</definedName>
    <definedName name="_ELE384405">#REF!</definedName>
    <definedName name="_ELE384406">#REF!</definedName>
    <definedName name="_ELE384407">#REF!</definedName>
    <definedName name="_ELE384500">#REF!</definedName>
    <definedName name="_ELE384501">#REF!</definedName>
    <definedName name="_ELE384502">#REF!</definedName>
    <definedName name="_ELE384503">#REF!</definedName>
    <definedName name="_ELE384504">#REF!</definedName>
    <definedName name="_ELE384505">#REF!</definedName>
    <definedName name="_ELE384600">#REF!</definedName>
    <definedName name="_ELE384601">#REF!</definedName>
    <definedName name="_ELE384602">#REF!</definedName>
    <definedName name="_ELE384603">#REF!</definedName>
    <definedName name="_ELE384604">#REF!</definedName>
    <definedName name="_ELE384605">#REF!</definedName>
    <definedName name="_ELE384606">#REF!</definedName>
    <definedName name="_ELE384607">#REF!</definedName>
    <definedName name="_ELE384700">#REF!</definedName>
    <definedName name="_ELE384701">#REF!</definedName>
    <definedName name="_ELE384702">#REF!</definedName>
    <definedName name="_ELE384703">#REF!</definedName>
    <definedName name="_ELE384800">#REF!</definedName>
    <definedName name="_ELE384801">#REF!</definedName>
    <definedName name="_ELE384802">#REF!</definedName>
    <definedName name="_ELE384803">#REF!</definedName>
    <definedName name="_ELE384804">#REF!</definedName>
    <definedName name="_ELE384805">#REF!</definedName>
    <definedName name="_ELE384806">#REF!</definedName>
    <definedName name="_ELE384807">#REF!</definedName>
    <definedName name="_ELE384900">#REF!</definedName>
    <definedName name="_ELE40101">#REF!</definedName>
    <definedName name="_ELE40102">#REF!</definedName>
    <definedName name="_ELE40103">#REF!</definedName>
    <definedName name="_ELE40104">#REF!</definedName>
    <definedName name="_ELE40105">#REF!</definedName>
    <definedName name="_ELE40106">#REF!</definedName>
    <definedName name="_ELE40107">#REF!</definedName>
    <definedName name="_ELE40108">#REF!</definedName>
    <definedName name="_ELE40109">#REF!</definedName>
    <definedName name="_ELE40110">#REF!</definedName>
    <definedName name="_ELE40111">#REF!</definedName>
    <definedName name="_ELE40112">#REF!</definedName>
    <definedName name="_ELE40113">#REF!</definedName>
    <definedName name="_ELE40114">#REF!</definedName>
    <definedName name="_ELE40201">#REF!</definedName>
    <definedName name="_ELE40202">#REF!</definedName>
    <definedName name="_ELE40203">#REF!</definedName>
    <definedName name="_ELE40204">#REF!</definedName>
    <definedName name="_ELE40205">#REF!</definedName>
    <definedName name="_ELE40206">#REF!</definedName>
    <definedName name="_ELE40207">#REF!</definedName>
    <definedName name="_ELE40208">#REF!</definedName>
    <definedName name="_ELE40209">#REF!</definedName>
    <definedName name="_ELE40210">#REF!</definedName>
    <definedName name="_ELE40211">#REF!</definedName>
    <definedName name="_ELE40212">#REF!</definedName>
    <definedName name="_ELE40213">#REF!</definedName>
    <definedName name="_ELE40214">#REF!</definedName>
    <definedName name="_ELE40215">#REF!</definedName>
    <definedName name="_ELE40216">#REF!</definedName>
    <definedName name="_ELE40217">#REF!</definedName>
    <definedName name="_ELE40218">#REF!</definedName>
    <definedName name="_ELE40219">#REF!</definedName>
    <definedName name="_ELE40220">#REF!</definedName>
    <definedName name="_ELE40221">#REF!</definedName>
    <definedName name="_ELE40222">#REF!</definedName>
    <definedName name="_ELE40223">#REF!</definedName>
    <definedName name="_ELE40224">#REF!</definedName>
    <definedName name="_ELE40225">#REF!</definedName>
    <definedName name="_ELE40226">#REF!</definedName>
    <definedName name="_ELE40227">#REF!</definedName>
    <definedName name="_ELE40228">#REF!</definedName>
    <definedName name="_ELE40229">#REF!</definedName>
    <definedName name="_ELE40230">#REF!</definedName>
    <definedName name="_ELE40231">#REF!</definedName>
    <definedName name="_ELE40232">#REF!</definedName>
    <definedName name="_ELE40233">#REF!</definedName>
    <definedName name="_ELE40234">#REF!</definedName>
    <definedName name="_ELE40235">#REF!</definedName>
    <definedName name="_ELE40236">#REF!</definedName>
    <definedName name="_ELE40237">#REF!</definedName>
    <definedName name="_ELE40238">#REF!</definedName>
    <definedName name="_ELE40239">#REF!</definedName>
    <definedName name="_ELE40240">#REF!</definedName>
    <definedName name="_ELE40241">#REF!</definedName>
    <definedName name="_ELE40242">#REF!</definedName>
    <definedName name="_ELE40243">#REF!</definedName>
    <definedName name="_ELE40244">#REF!</definedName>
    <definedName name="_ELE40245">#REF!</definedName>
    <definedName name="_ELE40246">#REF!</definedName>
    <definedName name="_ELE40247">#REF!</definedName>
    <definedName name="_ELE40248">#REF!</definedName>
    <definedName name="_ELE40301">#REF!</definedName>
    <definedName name="_ELE40302">#REF!</definedName>
    <definedName name="_ELE40303">#REF!</definedName>
    <definedName name="_ELE40304">#REF!</definedName>
    <definedName name="_ELE40305">#REF!</definedName>
    <definedName name="_ELE40306">#REF!</definedName>
    <definedName name="_ELE40307">#REF!</definedName>
    <definedName name="_ELE40308">#REF!</definedName>
    <definedName name="_ELE40309">#REF!</definedName>
    <definedName name="_ELE40401">#REF!</definedName>
    <definedName name="_ELE40402">#REF!</definedName>
    <definedName name="_ELE40403">#REF!</definedName>
    <definedName name="_ELE40404">#REF!</definedName>
    <definedName name="_ELE40405">#REF!</definedName>
    <definedName name="_ELE40406">#REF!</definedName>
    <definedName name="_ELE40501">#REF!</definedName>
    <definedName name="_ELE40502">#REF!</definedName>
    <definedName name="_ELE40503">#REF!</definedName>
    <definedName name="_ELE40504">#REF!</definedName>
    <definedName name="_ELE40505">#REF!</definedName>
    <definedName name="_ELE40506">#REF!</definedName>
    <definedName name="_ELE40507">#REF!</definedName>
    <definedName name="_ELE40508">#REF!</definedName>
    <definedName name="_ELE40509">#REF!</definedName>
    <definedName name="_ELE40510">#REF!</definedName>
    <definedName name="_ELE40511">#REF!</definedName>
    <definedName name="_ELE40512">#REF!</definedName>
    <definedName name="_ELE40601">#REF!</definedName>
    <definedName name="_ELE40602">#REF!</definedName>
    <definedName name="_ELE40603">#REF!</definedName>
    <definedName name="_ELE40604">#REF!</definedName>
    <definedName name="_ELE40605">#REF!</definedName>
    <definedName name="_ELE40606">#REF!</definedName>
    <definedName name="_ELE40607">#REF!</definedName>
    <definedName name="_ELE40612">#REF!</definedName>
    <definedName name="_ELE40613">#REF!</definedName>
    <definedName name="_ELE40614">#REF!</definedName>
    <definedName name="_ELE40615">#REF!</definedName>
    <definedName name="_ELE40616">#REF!</definedName>
    <definedName name="_ELE40617">#REF!</definedName>
    <definedName name="_ELE40618">#REF!</definedName>
    <definedName name="_ELE40619">#REF!</definedName>
    <definedName name="_ELE40620">#REF!</definedName>
    <definedName name="_ELE40701">#REF!</definedName>
    <definedName name="_ELE40702">#REF!</definedName>
    <definedName name="_ELE40703">#REF!</definedName>
    <definedName name="_ELE40704">#REF!</definedName>
    <definedName name="_ELE40705">#REF!</definedName>
    <definedName name="_ELE40706">#REF!</definedName>
    <definedName name="_ELE40707">#REF!</definedName>
    <definedName name="_ELE40708">#REF!</definedName>
    <definedName name="_ELE40709">#REF!</definedName>
    <definedName name="_ELE40710">#REF!</definedName>
    <definedName name="_ELE40711">#REF!</definedName>
    <definedName name="_ELE40712">#REF!</definedName>
    <definedName name="_ELE40713">#REF!</definedName>
    <definedName name="_ELE40714">#REF!</definedName>
    <definedName name="_ELE40715">#REF!</definedName>
    <definedName name="_ELE40716">#REF!</definedName>
    <definedName name="_ELE40717">#REF!</definedName>
    <definedName name="_ELE40718">#REF!</definedName>
    <definedName name="_ELE40719">#REF!</definedName>
    <definedName name="_ELE40720">#REF!</definedName>
    <definedName name="_ELE40721">#N/A</definedName>
    <definedName name="_ELE50401">#REF!</definedName>
    <definedName name="_ELE50402">#REF!</definedName>
    <definedName name="_ELE50403">#REF!</definedName>
    <definedName name="_ELE50404">#REF!</definedName>
    <definedName name="_ELE50405">#REF!</definedName>
    <definedName name="_ELE50406">#REF!</definedName>
    <definedName name="_ELE50407">#REF!</definedName>
    <definedName name="_ELE50408">#REF!</definedName>
    <definedName name="_ELE50409">#REF!</definedName>
    <definedName name="_ELE50501">#REF!</definedName>
    <definedName name="_ELE50502">#REF!</definedName>
    <definedName name="_ELE50503">#REF!</definedName>
    <definedName name="_ELE50504">#REF!</definedName>
    <definedName name="_ELE50505">#REF!</definedName>
    <definedName name="_ELE50601">#REF!</definedName>
    <definedName name="_ELE50602">#REF!</definedName>
    <definedName name="_ELE50701">#REF!</definedName>
    <definedName name="_ELE50801">#REF!</definedName>
    <definedName name="_ELE50901">#REF!</definedName>
    <definedName name="_ELE50902">#REF!</definedName>
    <definedName name="_ELE50903">#REF!</definedName>
    <definedName name="_ELE50904">#REF!</definedName>
    <definedName name="_ELE50905">#REF!</definedName>
    <definedName name="_ELE50906">#REF!</definedName>
    <definedName name="_ELE50907">#REF!</definedName>
    <definedName name="_ELE50908">#REF!</definedName>
    <definedName name="_ELE50909">#REF!</definedName>
    <definedName name="_ELE51001">#REF!</definedName>
    <definedName name="_ELE51002">#REF!</definedName>
    <definedName name="_ELE51101">#REF!</definedName>
    <definedName name="_ELE51102">#REF!</definedName>
    <definedName name="_ELE51103">#REF!</definedName>
    <definedName name="_ELE51201">#REF!</definedName>
    <definedName name="_ELE51202">#REF!</definedName>
    <definedName name="_ELE51301">#REF!</definedName>
    <definedName name="_ELE51302">#REF!</definedName>
    <definedName name="_ELE51401">#REF!</definedName>
    <definedName name="_ELE51501">#REF!</definedName>
    <definedName name="_ELE51601">#REF!</definedName>
    <definedName name="_ELE51701">#REF!</definedName>
    <definedName name="_ELE51801">#REF!</definedName>
    <definedName name="_ELE51802">#REF!</definedName>
    <definedName name="_ELE51803">#REF!</definedName>
    <definedName name="_ELE51804">#REF!</definedName>
    <definedName name="_ELE51805">#REF!</definedName>
    <definedName name="_ELE51901">#REF!</definedName>
    <definedName name="_ELE52001">#REF!</definedName>
    <definedName name="_ELE52002">#REF!</definedName>
    <definedName name="_ELE52003">#REF!</definedName>
    <definedName name="_ELE52101">#REF!</definedName>
    <definedName name="_ELE52301">#REF!</definedName>
    <definedName name="_ELE52401">#REF!</definedName>
    <definedName name="_ELE52402">#REF!</definedName>
    <definedName name="_ELE52601">#REF!</definedName>
    <definedName name="_ELE52701">#REF!</definedName>
    <definedName name="_ELE52702">#REF!</definedName>
    <definedName name="_ELE52801">#REF!</definedName>
    <definedName name="_ELE52901">#REF!</definedName>
    <definedName name="_ELE52902">#REF!</definedName>
    <definedName name="_ELE52903">#REF!</definedName>
    <definedName name="_ELE53001">#REF!</definedName>
    <definedName name="_ELE53002">#REF!</definedName>
    <definedName name="_ELE53101">#REF!</definedName>
    <definedName name="_ELE53102">#REF!</definedName>
    <definedName name="_ELE53103">#REF!</definedName>
    <definedName name="_ELE53104">#REF!</definedName>
    <definedName name="_ELE53201">#REF!</definedName>
    <definedName name="_ELE53301">#REF!</definedName>
    <definedName name="_ELE53302">#REF!</definedName>
    <definedName name="_ELE53401">#REF!</definedName>
    <definedName name="_ELE53501">#REF!</definedName>
    <definedName name="_ELE53601">#REF!</definedName>
    <definedName name="_ELE53701">#REF!</definedName>
    <definedName name="_ELE53702">#REF!</definedName>
    <definedName name="_ELE53703">#REF!</definedName>
    <definedName name="_ELE53801">#REF!</definedName>
    <definedName name="_ELE53802">#REF!</definedName>
    <definedName name="_ELE53803">#REF!</definedName>
    <definedName name="_ELE53910">#REF!</definedName>
    <definedName name="_ELE53911">#REF!</definedName>
    <definedName name="_ELE53912">#REF!</definedName>
    <definedName name="_ELE53913">#REF!</definedName>
    <definedName name="_ELE53914">#REF!</definedName>
    <definedName name="_ELE53915">#REF!</definedName>
    <definedName name="_ELE53916">#REF!</definedName>
    <definedName name="_ELE53917">#REF!</definedName>
    <definedName name="_ELE53918">#REF!</definedName>
    <definedName name="_ELE53919">#REF!</definedName>
    <definedName name="_ELE53920">#REF!</definedName>
    <definedName name="_ELE53921">#REF!</definedName>
    <definedName name="_ELE53922">#REF!</definedName>
    <definedName name="_ELE53923">#REF!</definedName>
    <definedName name="_ELE53924">#REF!</definedName>
    <definedName name="_ELE53925">#REF!</definedName>
    <definedName name="_ELE53926">#REF!</definedName>
    <definedName name="_ELE54001">#REF!</definedName>
    <definedName name="_ELE54002">#REF!</definedName>
    <definedName name="_ELE54003">#REF!</definedName>
    <definedName name="_ELE54004">#REF!</definedName>
    <definedName name="_ELE54005">#REF!</definedName>
    <definedName name="_ELE54006">#REF!</definedName>
    <definedName name="_ELE54007">#REF!</definedName>
    <definedName name="_ELE54008">#REF!</definedName>
    <definedName name="_ELE54009">#REF!</definedName>
    <definedName name="_ELE54010">#REF!</definedName>
    <definedName name="_ELE540101">#REF!</definedName>
    <definedName name="_ELE540102">#REF!</definedName>
    <definedName name="_ELE540103">#REF!</definedName>
    <definedName name="_ELE540104">#REF!</definedName>
    <definedName name="_ELE54011">#REF!</definedName>
    <definedName name="_ELE54012">#REF!</definedName>
    <definedName name="_ELE54013">#REF!</definedName>
    <definedName name="_ELE54014">#REF!</definedName>
    <definedName name="_ELE54015">#REF!</definedName>
    <definedName name="_ELE54016">#REF!</definedName>
    <definedName name="_ELE54017">#REF!</definedName>
    <definedName name="_ELE54018">#REF!</definedName>
    <definedName name="_ELE54019">#REF!</definedName>
    <definedName name="_ELE54020">#REF!</definedName>
    <definedName name="_ELE54021">#REF!</definedName>
    <definedName name="_ELE54022">#REF!</definedName>
    <definedName name="_ELE54023">#REF!</definedName>
    <definedName name="_ELE54024">#REF!</definedName>
    <definedName name="_ELE54201">#REF!</definedName>
    <definedName name="_ELE54202">#REF!</definedName>
    <definedName name="_ELE542101">#REF!</definedName>
    <definedName name="_ELE542201">#REF!</definedName>
    <definedName name="_ELE542202">#REF!</definedName>
    <definedName name="_ELE542301">#REF!</definedName>
    <definedName name="_ELE542302">#REF!</definedName>
    <definedName name="_ELE542401">#REF!</definedName>
    <definedName name="_ELE542402">#REF!</definedName>
    <definedName name="_ELE542501">#REF!</definedName>
    <definedName name="_ELE542502">#REF!</definedName>
    <definedName name="_ELE542503">#REF!</definedName>
    <definedName name="_ELE542601">#REF!</definedName>
    <definedName name="_ELE542602">#REF!</definedName>
    <definedName name="_ELE542603">#REF!</definedName>
    <definedName name="_ELE542604">#REF!</definedName>
    <definedName name="_ELE542605">#REF!</definedName>
    <definedName name="_ELE542606">#REF!</definedName>
    <definedName name="_ELE542607">#REF!</definedName>
    <definedName name="_ELE542608">#REF!</definedName>
    <definedName name="_ELE542609">#REF!</definedName>
    <definedName name="_ELE542610">#REF!</definedName>
    <definedName name="_ELE542701">#REF!</definedName>
    <definedName name="_ELE542702">#REF!</definedName>
    <definedName name="_ELE542703">#REF!</definedName>
    <definedName name="_ELE542704">#REF!</definedName>
    <definedName name="_ELE54301">#REF!</definedName>
    <definedName name="_ELE54401">#REF!</definedName>
    <definedName name="_ELE54502">#REF!</definedName>
    <definedName name="_ELE545101">#REF!</definedName>
    <definedName name="_ELE70101">#REF!</definedName>
    <definedName name="_ELE70102">#REF!</definedName>
    <definedName name="_ELE70103">#REF!</definedName>
    <definedName name="_ELE70104">#REF!</definedName>
    <definedName name="_ELE70105">#REF!</definedName>
    <definedName name="_ELE70106">#REF!</definedName>
    <definedName name="_ELE70107">#REF!</definedName>
    <definedName name="_ELE70108">#REF!</definedName>
    <definedName name="_ELE70109">#REF!</definedName>
    <definedName name="_ELE70110">#REF!</definedName>
    <definedName name="_ELE70111">#REF!</definedName>
    <definedName name="_ELE70112">#REF!</definedName>
    <definedName name="_ELE70113">#REF!</definedName>
    <definedName name="_ELE70114">#REF!</definedName>
    <definedName name="_ELE70115">#REF!</definedName>
    <definedName name="_ELE70116">#REF!</definedName>
    <definedName name="_ELE70117">#REF!</definedName>
    <definedName name="_ELE70118">#REF!</definedName>
    <definedName name="_ELE70119">#REF!</definedName>
    <definedName name="_ELE70120">#REF!</definedName>
    <definedName name="_ELE70121">#REF!</definedName>
    <definedName name="_ELE70122">#REF!</definedName>
    <definedName name="_ELE70123">#REF!</definedName>
    <definedName name="_ELE70124">#REF!</definedName>
    <definedName name="_ELE70125">#REF!</definedName>
    <definedName name="_ELE70126">#REF!</definedName>
    <definedName name="_ELE70127">#REF!</definedName>
    <definedName name="_ELE70128">#REF!</definedName>
    <definedName name="_ELE70129">#REF!</definedName>
    <definedName name="_ELE70130">#REF!</definedName>
    <definedName name="_ELE70131">#REF!</definedName>
    <definedName name="_ELE70132">#REF!</definedName>
    <definedName name="_ELE70201">#REF!</definedName>
    <definedName name="_ELE70202">#REF!</definedName>
    <definedName name="_ELE70203">#REF!</definedName>
    <definedName name="_ELE70204">#REF!</definedName>
    <definedName name="_ELE70205">#REF!</definedName>
    <definedName name="_ELE70206">#REF!</definedName>
    <definedName name="_ELE70301">#REF!</definedName>
    <definedName name="_ELE70302">#REF!</definedName>
    <definedName name="_ELE70303">#REF!</definedName>
    <definedName name="_ELE70304">#REF!</definedName>
    <definedName name="_ELE70305">#REF!</definedName>
    <definedName name="_ELE70306">#REF!</definedName>
    <definedName name="_ELE70307">#REF!</definedName>
    <definedName name="_ELE70308">#REF!</definedName>
    <definedName name="_ELE70309">#REF!</definedName>
    <definedName name="_ELE70310">#REF!</definedName>
    <definedName name="_ELE70311">#REF!</definedName>
    <definedName name="_ELE70312">#REF!</definedName>
    <definedName name="_ELE70401">#REF!</definedName>
    <definedName name="_ELE70402">#REF!</definedName>
    <definedName name="_ELE70403">#REF!</definedName>
    <definedName name="_ELE70404">#REF!</definedName>
    <definedName name="_ELE70405">#REF!</definedName>
    <definedName name="_ELE70501">#REF!</definedName>
    <definedName name="_ELE70601">#REF!</definedName>
    <definedName name="_ELE70602">#REF!</definedName>
    <definedName name="_ELE70603">#REF!</definedName>
    <definedName name="_ELE70604">#REF!</definedName>
    <definedName name="_ELE70605">#REF!</definedName>
    <definedName name="_ELE70606">#REF!</definedName>
    <definedName name="_ELE70701">#REF!</definedName>
    <definedName name="_ELE70702">#REF!</definedName>
    <definedName name="_ELE70703">#REF!</definedName>
    <definedName name="_ELE70704">#REF!</definedName>
    <definedName name="_ELE70801">#REF!</definedName>
    <definedName name="_ELE70802">#REF!</definedName>
    <definedName name="_ELE70803">#REF!</definedName>
    <definedName name="_ELE70804">#REF!</definedName>
    <definedName name="_ELE70805">#REF!</definedName>
    <definedName name="_ELE70806">#REF!</definedName>
    <definedName name="_ELE70807">#REF!</definedName>
    <definedName name="_ELE70808">#REF!</definedName>
    <definedName name="_ELE70809">#REF!</definedName>
    <definedName name="_ELE70901">#REF!</definedName>
    <definedName name="_ELE70902">#REF!</definedName>
    <definedName name="_ELE70903">#REF!</definedName>
    <definedName name="_ELE70904">#REF!</definedName>
    <definedName name="_ELE70905">#REF!</definedName>
    <definedName name="_ELE70906">#REF!</definedName>
    <definedName name="_ELE70907">#REF!</definedName>
    <definedName name="_ELE70908">#REF!</definedName>
    <definedName name="_ELE70909">#REF!</definedName>
    <definedName name="_ELE70910">#REF!</definedName>
    <definedName name="_ELE70911">#REF!</definedName>
    <definedName name="_ELE70912">#REF!</definedName>
    <definedName name="_ELE70913">#REF!</definedName>
    <definedName name="_ELE70914">#REF!</definedName>
    <definedName name="_ELE70915">#REF!</definedName>
    <definedName name="_ELE70916">#REF!</definedName>
    <definedName name="_ELE70917">#REF!</definedName>
    <definedName name="_ELE70918">#REF!</definedName>
    <definedName name="_ELE70919">#REF!</definedName>
    <definedName name="_ELE70920">#REF!</definedName>
    <definedName name="_ELE70921">#REF!</definedName>
    <definedName name="_ELE70922">#REF!</definedName>
    <definedName name="_ELE70923">#REF!</definedName>
    <definedName name="_ELE70924">#REF!</definedName>
    <definedName name="_ELE70925">#REF!</definedName>
    <definedName name="_ELE70926">#REF!</definedName>
    <definedName name="_ELE70927">#REF!</definedName>
    <definedName name="_ELE70928">#REF!</definedName>
    <definedName name="_ELE70929">#REF!</definedName>
    <definedName name="_ELE70930">#REF!</definedName>
    <definedName name="_ELE70931">#REF!</definedName>
    <definedName name="_ELE70932">#REF!</definedName>
    <definedName name="_ELE70933">#REF!</definedName>
    <definedName name="_ELE71001">#REF!</definedName>
    <definedName name="_ELE71002">#REF!</definedName>
    <definedName name="_ELE71003">#REF!</definedName>
    <definedName name="_ELE71004">#REF!</definedName>
    <definedName name="_ELE71005">#REF!</definedName>
    <definedName name="_ELE71006">#REF!</definedName>
    <definedName name="_ELE71007">#REF!</definedName>
    <definedName name="_ELE71008">#REF!</definedName>
    <definedName name="_ELE71009">#REF!</definedName>
    <definedName name="_ELE71010">#REF!</definedName>
    <definedName name="_ELE71011">#REF!</definedName>
    <definedName name="_ELE71012">#REF!</definedName>
    <definedName name="_ELE71013">#REF!</definedName>
    <definedName name="_ELE71014">#REF!</definedName>
    <definedName name="_ELE71015">#REF!</definedName>
    <definedName name="_ELE71016">#REF!</definedName>
    <definedName name="_ELE71017">#REF!</definedName>
    <definedName name="_ELE71018">#REF!</definedName>
    <definedName name="_ELE71019">#REF!</definedName>
    <definedName name="_ELE71020">#REF!</definedName>
    <definedName name="_ELE71021">#REF!</definedName>
    <definedName name="_ELE71022">#REF!</definedName>
    <definedName name="_ELE71023">#REF!</definedName>
    <definedName name="_ELE71024">#REF!</definedName>
    <definedName name="_ELE71025">#REF!</definedName>
    <definedName name="_ELE71026">#REF!</definedName>
    <definedName name="_ELE71027">#REF!</definedName>
    <definedName name="_ELE71028">#REF!</definedName>
    <definedName name="_ELE71029">#REF!</definedName>
    <definedName name="_ELE71030">#REF!</definedName>
    <definedName name="_ELE71031">#REF!</definedName>
    <definedName name="_ELE71032">#REF!</definedName>
    <definedName name="_ELE71033">#REF!</definedName>
    <definedName name="_ELE71034">#REF!</definedName>
    <definedName name="_ELE71035">#REF!</definedName>
    <definedName name="_ELE71036">#REF!</definedName>
    <definedName name="_ELE71037">#REF!</definedName>
    <definedName name="_ELE71038">#REF!</definedName>
    <definedName name="_ELE71039">#REF!</definedName>
    <definedName name="_ELE71040">#REF!</definedName>
    <definedName name="_ELE71041">#REF!</definedName>
    <definedName name="_ELE71042">#REF!</definedName>
    <definedName name="_ELE71043">#REF!</definedName>
    <definedName name="_ELE71044">#REF!</definedName>
    <definedName name="_ELE71045">#REF!</definedName>
    <definedName name="_ELE71046">#REF!</definedName>
    <definedName name="_ELE71047">#REF!</definedName>
    <definedName name="_ELE71048">#REF!</definedName>
    <definedName name="_ELE71049">#REF!</definedName>
    <definedName name="_ELE71050">#REF!</definedName>
    <definedName name="_ELE71101">#REF!</definedName>
    <definedName name="_ELE71102">#REF!</definedName>
    <definedName name="_ELE71103">#REF!</definedName>
    <definedName name="_ELE71104">#REF!</definedName>
    <definedName name="_ELE71105">#REF!</definedName>
    <definedName name="_ELE71106">#REF!</definedName>
    <definedName name="_ELE71107">#REF!</definedName>
    <definedName name="_ELE71108">#REF!</definedName>
    <definedName name="_ELE71109">#REF!</definedName>
    <definedName name="_ELE71110">#REF!</definedName>
    <definedName name="_ELE71111">#REF!</definedName>
    <definedName name="_ELE71112">#REF!</definedName>
    <definedName name="_ELE71113">#REF!</definedName>
    <definedName name="_ELE71114">#REF!</definedName>
    <definedName name="_ELE71115">#REF!</definedName>
    <definedName name="_ELE71116">#REF!</definedName>
    <definedName name="_ELE71117">#REF!</definedName>
    <definedName name="_ELE71118">#REF!</definedName>
    <definedName name="_ELE71119">#REF!</definedName>
    <definedName name="_ELE71120">#REF!</definedName>
    <definedName name="_ELE71121">#REF!</definedName>
    <definedName name="_ELE71122">#REF!</definedName>
    <definedName name="_ELE71123">#REF!</definedName>
    <definedName name="_ELE71124">#REF!</definedName>
    <definedName name="_ELE71125">#REF!</definedName>
    <definedName name="_ELE71126">#REF!</definedName>
    <definedName name="_ELE71127">#REF!</definedName>
    <definedName name="_ELE71128">#REF!</definedName>
    <definedName name="_ELE71129">#REF!</definedName>
    <definedName name="_ELE71130">#REF!</definedName>
    <definedName name="_ELE71131">#REF!</definedName>
    <definedName name="_ELE71132">#REF!</definedName>
    <definedName name="_ELE71133">#REF!</definedName>
    <definedName name="_ELE71134">#REF!</definedName>
    <definedName name="_ELE71135">#REF!</definedName>
    <definedName name="_ELE71136">#REF!</definedName>
    <definedName name="_ELE71137">#REF!</definedName>
    <definedName name="_ELE71138">#REF!</definedName>
    <definedName name="_ELE71139">#REF!</definedName>
    <definedName name="_ELE71140">#REF!</definedName>
    <definedName name="_ELE71201">#REF!</definedName>
    <definedName name="_ELE71202">#REF!</definedName>
    <definedName name="_ELE71203">#REF!</definedName>
    <definedName name="_ELE71204">#REF!</definedName>
    <definedName name="_ELE71205">#REF!</definedName>
    <definedName name="_ELE71206">#REF!</definedName>
    <definedName name="_ELE71207">#REF!</definedName>
    <definedName name="_ELE71208">#REF!</definedName>
    <definedName name="_ELE71209">#REF!</definedName>
    <definedName name="_ELE71210">#REF!</definedName>
    <definedName name="_ELE71211">#REF!</definedName>
    <definedName name="_ELE71212">#REF!</definedName>
    <definedName name="_ELE71213">#REF!</definedName>
    <definedName name="_ELE71214">#REF!</definedName>
    <definedName name="_ELE71215">#REF!</definedName>
    <definedName name="_ELE71216">#REF!</definedName>
    <definedName name="_ELE71217">#REF!</definedName>
    <definedName name="_ELE71218">#REF!</definedName>
    <definedName name="_ELE71219">#REF!</definedName>
    <definedName name="_ELE71220">#REF!</definedName>
    <definedName name="_ELE71221">#REF!</definedName>
    <definedName name="_ELE71222">#REF!</definedName>
    <definedName name="_ELE71223">#REF!</definedName>
    <definedName name="_ELE71224">#REF!</definedName>
    <definedName name="_ELE71225">#REF!</definedName>
    <definedName name="_ELE71226">#REF!</definedName>
    <definedName name="_ELE71227">#REF!</definedName>
    <definedName name="_ELE71228">#REF!</definedName>
    <definedName name="_ELE71229">#REF!</definedName>
    <definedName name="_ELE71230">#REF!</definedName>
    <definedName name="_ELE71231">#REF!</definedName>
    <definedName name="_ELE71232">#REF!</definedName>
    <definedName name="_ELE71233">#REF!</definedName>
    <definedName name="_ELE71234">#REF!</definedName>
    <definedName name="_ELE71235">#REF!</definedName>
    <definedName name="_ELE71236">#REF!</definedName>
    <definedName name="_ELE71237">#REF!</definedName>
    <definedName name="_ELE71238">#REF!</definedName>
    <definedName name="_ELE71239">#REF!</definedName>
    <definedName name="_ELE71240">#REF!</definedName>
    <definedName name="_ELE71301">#REF!</definedName>
    <definedName name="_ELE71302">#REF!</definedName>
    <definedName name="_ELE71303">#REF!</definedName>
    <definedName name="_ELE71304">#REF!</definedName>
    <definedName name="_ELE71305">#REF!</definedName>
    <definedName name="_ELE71306">#REF!</definedName>
    <definedName name="_ELE71307">#REF!</definedName>
    <definedName name="_ELE71308">#REF!</definedName>
    <definedName name="_ELE71309">#REF!</definedName>
    <definedName name="_ELE71310">#REF!</definedName>
    <definedName name="_ELE71311">#REF!</definedName>
    <definedName name="_ELE71312">#REF!</definedName>
    <definedName name="_ELE71313">#REF!</definedName>
    <definedName name="_ELE71314">#REF!</definedName>
    <definedName name="_ELE71315">#REF!</definedName>
    <definedName name="_ELE71316">#REF!</definedName>
    <definedName name="_ELE71317">#REF!</definedName>
    <definedName name="_ELE71318">#REF!</definedName>
    <definedName name="_ELE71319">#REF!</definedName>
    <definedName name="_ELE71320">#REF!</definedName>
    <definedName name="_ELE71321">#REF!</definedName>
    <definedName name="_ELE71322">#REF!</definedName>
    <definedName name="_ELE71323">#REF!</definedName>
    <definedName name="_ELE71324">#REF!</definedName>
    <definedName name="_ELE71325">#REF!</definedName>
    <definedName name="_ELE71326">#REF!</definedName>
    <definedName name="_ELE71327">#REF!</definedName>
    <definedName name="_ELE71401">#REF!</definedName>
    <definedName name="_ELE71402">#REF!</definedName>
    <definedName name="_ELE71403">#REF!</definedName>
    <definedName name="_ELE71404">#REF!</definedName>
    <definedName name="_ELE71405">#REF!</definedName>
    <definedName name="_ELE71406">#REF!</definedName>
    <definedName name="_ELE71407">#REF!</definedName>
    <definedName name="_ELE71408">#REF!</definedName>
    <definedName name="_ELE71409">#REF!</definedName>
    <definedName name="_ELE71410">#REF!</definedName>
    <definedName name="_ELE71411">#REF!</definedName>
    <definedName name="_ELE71412">#REF!</definedName>
    <definedName name="_ELE71413">#REF!</definedName>
    <definedName name="_ELE71414">#REF!</definedName>
    <definedName name="_ELE71415">#REF!</definedName>
    <definedName name="_ELE71420">#REF!</definedName>
    <definedName name="_ELE71421">#REF!</definedName>
    <definedName name="_ELE71422">#REF!</definedName>
    <definedName name="_ELE71423">#REF!</definedName>
    <definedName name="_ELE71424">#REF!</definedName>
    <definedName name="_ELE71425">#REF!</definedName>
    <definedName name="_ELE71426">#REF!</definedName>
    <definedName name="_ELE71427">#REF!</definedName>
    <definedName name="_ELE71428">#REF!</definedName>
    <definedName name="_ELE71429">#REF!</definedName>
    <definedName name="_ELE71430">#REF!</definedName>
    <definedName name="_ELE71431">#REF!</definedName>
    <definedName name="_ELE71432">#REF!</definedName>
    <definedName name="_ELE71433">#REF!</definedName>
    <definedName name="_ELE71434">#REF!</definedName>
    <definedName name="_ELE71435">#REF!</definedName>
    <definedName name="_ELE71436">#REF!</definedName>
    <definedName name="_ELE71437">#REF!</definedName>
    <definedName name="_ELE71438">#REF!</definedName>
    <definedName name="_ELE71439">#REF!</definedName>
    <definedName name="_ELE71440">#REF!</definedName>
    <definedName name="_ELE71501">#REF!</definedName>
    <definedName name="_ELE71502">#REF!</definedName>
    <definedName name="_ELE71504">#REF!</definedName>
    <definedName name="_ELE71505">#REF!</definedName>
    <definedName name="_ELE71506">#REF!</definedName>
    <definedName name="_ELE71507">#REF!</definedName>
    <definedName name="_ELE71508">#REF!</definedName>
    <definedName name="_ELE71509">#REF!</definedName>
    <definedName name="_ELE71510">#REF!</definedName>
    <definedName name="_ELE71511">#REF!</definedName>
    <definedName name="_ELE71512">#REF!</definedName>
    <definedName name="_ELE71513">#REF!</definedName>
    <definedName name="_ELE71514">#REF!</definedName>
    <definedName name="_ELE71515">#REF!</definedName>
    <definedName name="_ELE71516">#REF!</definedName>
    <definedName name="_ELE71517">#REF!</definedName>
    <definedName name="_ELE71518">#REF!</definedName>
    <definedName name="_ELE71519">#REF!</definedName>
    <definedName name="_ELE71520">#REF!</definedName>
    <definedName name="_ELE71601">#REF!</definedName>
    <definedName name="_ELE71602">#REF!</definedName>
    <definedName name="_ELE71603">#REF!</definedName>
    <definedName name="_ELE71604">#REF!</definedName>
    <definedName name="_ELE71605">#REF!</definedName>
    <definedName name="_ELE71606">#REF!</definedName>
    <definedName name="_ELE71607">#REF!</definedName>
    <definedName name="_ELE71608">#REF!</definedName>
    <definedName name="_ELE71609">#REF!</definedName>
    <definedName name="_ELE71610">#REF!</definedName>
    <definedName name="_ELE71611">#REF!</definedName>
    <definedName name="_ELE71612">#REF!</definedName>
    <definedName name="_ELE71613">#REF!</definedName>
    <definedName name="_ELE71614">#REF!</definedName>
    <definedName name="_ELE71615">#REF!</definedName>
    <definedName name="_ELE71616">#REF!</definedName>
    <definedName name="_ELE71617">#REF!</definedName>
    <definedName name="_ELE71618">#REF!</definedName>
    <definedName name="_ELE71619">#REF!</definedName>
    <definedName name="_ELE71620">#REF!</definedName>
    <definedName name="_ELE71621">#REF!</definedName>
    <definedName name="_ELE71622">#REF!</definedName>
    <definedName name="_ELE71623">#REF!</definedName>
    <definedName name="_ELE71624">#REF!</definedName>
    <definedName name="_ELE71625">#REF!</definedName>
    <definedName name="_ELE71626">#REF!</definedName>
    <definedName name="_ELE71627">#REF!</definedName>
    <definedName name="_ELE71628">#REF!</definedName>
    <definedName name="_ELE71629">#REF!</definedName>
    <definedName name="_ELE71630">#REF!</definedName>
    <definedName name="_ELE71631">#REF!</definedName>
    <definedName name="_ELE71632">#REF!</definedName>
    <definedName name="_ELE71633">#REF!</definedName>
    <definedName name="_ELE71634">#REF!</definedName>
    <definedName name="_ELE71635">#REF!</definedName>
    <definedName name="_ELE71636">#REF!</definedName>
    <definedName name="_ELE71637">#REF!</definedName>
    <definedName name="_ELE71638">#REF!</definedName>
    <definedName name="_ELE71639">#REF!</definedName>
    <definedName name="_ELE71640">#REF!</definedName>
    <definedName name="_ELE71641">#REF!</definedName>
    <definedName name="_ELE71642">#REF!</definedName>
    <definedName name="_ELE71643">#REF!</definedName>
    <definedName name="_ELE71644">#REF!</definedName>
    <definedName name="_ELE71645">#REF!</definedName>
    <definedName name="_ELE71646">#REF!</definedName>
    <definedName name="_ELE71647">#REF!</definedName>
    <definedName name="_ELE71648">#REF!</definedName>
    <definedName name="_ELE71649">#REF!</definedName>
    <definedName name="_ELE71650">#REF!</definedName>
    <definedName name="_ELE71651">#REF!</definedName>
    <definedName name="_ELE71701">#REF!</definedName>
    <definedName name="_ELE71702">#REF!</definedName>
    <definedName name="_ELE71703">#REF!</definedName>
    <definedName name="_ELE71704">#REF!</definedName>
    <definedName name="_ELE71705">#REF!</definedName>
    <definedName name="_ELE71706">#REF!</definedName>
    <definedName name="_ELE71707">#REF!</definedName>
    <definedName name="_ELE71708">#REF!</definedName>
    <definedName name="_ELE71709">#REF!</definedName>
    <definedName name="_ELE71710">#REF!</definedName>
    <definedName name="_ELE71711">#REF!</definedName>
    <definedName name="_ELE71712">#REF!</definedName>
    <definedName name="_ELE71713">#REF!</definedName>
    <definedName name="_ELE71714">#REF!</definedName>
    <definedName name="_ELE71715">#REF!</definedName>
    <definedName name="_ELE71716">#REF!</definedName>
    <definedName name="_ELE71717">#REF!</definedName>
    <definedName name="_ELE71718">#REF!</definedName>
    <definedName name="_ELE71719">#REF!</definedName>
    <definedName name="_ELE71720">#REF!</definedName>
    <definedName name="_ELE71721">#REF!</definedName>
    <definedName name="_ELE71722">#REF!</definedName>
    <definedName name="_ELE71723">#REF!</definedName>
    <definedName name="_ELE71724">#REF!</definedName>
    <definedName name="_ELE71725">#REF!</definedName>
    <definedName name="_ELE71726">#REF!</definedName>
    <definedName name="_ELE71727">#REF!</definedName>
    <definedName name="_ELE71728">#REF!</definedName>
    <definedName name="_ELE71801">#REF!</definedName>
    <definedName name="_ELE71802">#REF!</definedName>
    <definedName name="_ELE71803">#REF!</definedName>
    <definedName name="_ELE71804">#REF!</definedName>
    <definedName name="_ELE71805">#REF!</definedName>
    <definedName name="_ELE71806">#REF!</definedName>
    <definedName name="_ELE71807">#REF!</definedName>
    <definedName name="_ELE71808">#REF!</definedName>
    <definedName name="_ELE71814">#REF!</definedName>
    <definedName name="_ELE71815">#REF!</definedName>
    <definedName name="_ELE71816">#REF!</definedName>
    <definedName name="_ELE71817">#REF!</definedName>
    <definedName name="_ELE71818">#REF!</definedName>
    <definedName name="_ELE71819">#REF!</definedName>
    <definedName name="_ELE71820">#REF!</definedName>
    <definedName name="_ELE71821">#REF!</definedName>
    <definedName name="_ELE71822">#REF!</definedName>
    <definedName name="_ELE71823">#REF!</definedName>
    <definedName name="_ELE71824">#REF!</definedName>
    <definedName name="_ELE71825">#REF!</definedName>
    <definedName name="_ELE71826">#REF!</definedName>
    <definedName name="_ELE71827">#REF!</definedName>
    <definedName name="_ELE71828">#REF!</definedName>
    <definedName name="_ELE71829">#REF!</definedName>
    <definedName name="_ELE71830">#REF!</definedName>
    <definedName name="_ELE71831">#REF!</definedName>
    <definedName name="_ELE71832">#REF!</definedName>
    <definedName name="_ELE718503">#REF!</definedName>
    <definedName name="_ELE71901">#REF!</definedName>
    <definedName name="_ELE71902">#REF!</definedName>
    <definedName name="_ELE71903">#REF!</definedName>
    <definedName name="_ELE71904">#REF!</definedName>
    <definedName name="_ELE71905">#REF!</definedName>
    <definedName name="_ELE71906">#REF!</definedName>
    <definedName name="_ELE71907">#REF!</definedName>
    <definedName name="_ELE71908">#REF!</definedName>
    <definedName name="_ELE71909">#REF!</definedName>
    <definedName name="_ELE71910">#REF!</definedName>
    <definedName name="_ELE71911">#REF!</definedName>
    <definedName name="_ELE71912">#REF!</definedName>
    <definedName name="_ELE71913">#REF!</definedName>
    <definedName name="_ELE71914">#REF!</definedName>
    <definedName name="_ELE71915">#REF!</definedName>
    <definedName name="_ELE71916">#REF!</definedName>
    <definedName name="_ELE72001">#REF!</definedName>
    <definedName name="_ELE72002">#REF!</definedName>
    <definedName name="_ELE72003">#REF!</definedName>
    <definedName name="_ELE72004">#REF!</definedName>
    <definedName name="_ELE72005">#REF!</definedName>
    <definedName name="_ELE72006">#REF!</definedName>
    <definedName name="_ELE72007">#REF!</definedName>
    <definedName name="_ELE72008">#REF!</definedName>
    <definedName name="_ELE72009">#REF!</definedName>
    <definedName name="_ELE72010">#REF!</definedName>
    <definedName name="_ELE72011">#REF!</definedName>
    <definedName name="_ELE72012">#REF!</definedName>
    <definedName name="_ELE72013">#REF!</definedName>
    <definedName name="_ELE72014">#REF!</definedName>
    <definedName name="_ELE730101">#REF!</definedName>
    <definedName name="_ELE730102">#REF!</definedName>
    <definedName name="_ELE730103">#REF!</definedName>
    <definedName name="_ELE730104">#REF!</definedName>
    <definedName name="_ELE730105">#REF!</definedName>
    <definedName name="_ELE730106">#REF!</definedName>
    <definedName name="_ELE730107">#REF!</definedName>
    <definedName name="_ELE730108">#REF!</definedName>
    <definedName name="_ELE730109">#REF!</definedName>
    <definedName name="_ELE730110">#REF!</definedName>
    <definedName name="_ELE730111">#REF!</definedName>
    <definedName name="_ELE790101">#REF!</definedName>
    <definedName name="_ELE790102">#REF!</definedName>
    <definedName name="_ELE790103">#REF!</definedName>
    <definedName name="_ELE790104">#REF!</definedName>
    <definedName name="_ELE790105">#REF!</definedName>
    <definedName name="_ELE790106">#REF!</definedName>
    <definedName name="_ELE790107">#REF!</definedName>
    <definedName name="_ELE790108">#REF!</definedName>
    <definedName name="_ELL1">#REF!</definedName>
    <definedName name="_ELL2">#REF!</definedName>
    <definedName name="_f2">#REF!</definedName>
    <definedName name="_Fill" hidden="1">#REF!</definedName>
    <definedName name="_xlnm._FilterDatabase" hidden="1">#REF!</definedName>
    <definedName name="_HSH1">#REF!</definedName>
    <definedName name="_HSH2">#REF!</definedName>
    <definedName name="_JOI13">#REF!</definedName>
    <definedName name="_K1">#REF!</definedName>
    <definedName name="_K2">#REF!</definedName>
    <definedName name="_K3">#REF!</definedName>
    <definedName name="_K5">#REF!</definedName>
    <definedName name="_K6">#REF!</definedName>
    <definedName name="_KD2" hidden="1">#REF!</definedName>
    <definedName name="_KD3" hidden="1">#REF!</definedName>
    <definedName name="_Key1" hidden="1">#REF!</definedName>
    <definedName name="_Key2" hidden="1">#REF!</definedName>
    <definedName name="_KK2" hidden="1">#REF!</definedName>
    <definedName name="_KK3" hidden="1">#REF!</definedName>
    <definedName name="_LL1">#REF!</definedName>
    <definedName name="_LL2">#REF!</definedName>
    <definedName name="_LL3">#REF!</definedName>
    <definedName name="_LL4">#REF!</definedName>
    <definedName name="_LL5">#REF!</definedName>
    <definedName name="_LP1">#REF!</definedName>
    <definedName name="_LP2">#REF!</definedName>
    <definedName name="_NMB96">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1</definedName>
    <definedName name="_P2">#REF!</definedName>
    <definedName name="_P21">#REF!</definedName>
    <definedName name="_P22">#REF!</definedName>
    <definedName name="_P3">#REF!</definedName>
    <definedName name="_P31">#REF!</definedName>
    <definedName name="_P32">#REF!</definedName>
    <definedName name="_P33">#REF!</definedName>
    <definedName name="_P34">#REF!</definedName>
    <definedName name="_P4">#REF!</definedName>
    <definedName name="_P5">#REF!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DX1">#REF!</definedName>
    <definedName name="_PDX2">#REF!</definedName>
    <definedName name="_PDX3">#REF!</definedName>
    <definedName name="_PDX4">#REF!</definedName>
    <definedName name="_PDX5">#REF!</definedName>
    <definedName name="_PE1">#REF!</definedName>
    <definedName name="_PE10">#REF!</definedName>
    <definedName name="_PE11">#REF!</definedName>
    <definedName name="_PE12">#REF!</definedName>
    <definedName name="_PE13">#REF!</definedName>
    <definedName name="_PE14">#REF!</definedName>
    <definedName name="_PE15">#REF!</definedName>
    <definedName name="_PE16">#REF!</definedName>
    <definedName name="_PE17">#REF!</definedName>
    <definedName name="_PE18">#REF!</definedName>
    <definedName name="_PE19">#REF!</definedName>
    <definedName name="_PE2">#REF!</definedName>
    <definedName name="_PE20">#REF!</definedName>
    <definedName name="_PE21">#REF!</definedName>
    <definedName name="_PE22">#REF!</definedName>
    <definedName name="_PE23">#REF!</definedName>
    <definedName name="_PE24">#REF!</definedName>
    <definedName name="_PE25">#REF!</definedName>
    <definedName name="_PE26">#REF!</definedName>
    <definedName name="_PE27">#REF!</definedName>
    <definedName name="_PE28">#REF!</definedName>
    <definedName name="_PE29">#REF!</definedName>
    <definedName name="_PE3">#REF!</definedName>
    <definedName name="_PE30">#REF!</definedName>
    <definedName name="_PE31">#REF!</definedName>
    <definedName name="_PE32">#REF!</definedName>
    <definedName name="_PE33">#REF!</definedName>
    <definedName name="_PE34">#REF!</definedName>
    <definedName name="_PE35">#REF!</definedName>
    <definedName name="_PE36">#REF!</definedName>
    <definedName name="_PE37">#REF!</definedName>
    <definedName name="_PE38">#REF!</definedName>
    <definedName name="_PE39">#REF!</definedName>
    <definedName name="_PE4">#REF!</definedName>
    <definedName name="_PE40">#REF!</definedName>
    <definedName name="_PE41">#REF!</definedName>
    <definedName name="_PE42">#REF!</definedName>
    <definedName name="_PE43">#REF!</definedName>
    <definedName name="_PE44">#REF!</definedName>
    <definedName name="_PE45">#REF!</definedName>
    <definedName name="_PE46">#REF!</definedName>
    <definedName name="_PE47">#REF!</definedName>
    <definedName name="_PE48">#REF!</definedName>
    <definedName name="_PE49">#REF!</definedName>
    <definedName name="_PE5">#REF!</definedName>
    <definedName name="_PE50">#REF!</definedName>
    <definedName name="_PE51">#REF!</definedName>
    <definedName name="_PE52">#REF!</definedName>
    <definedName name="_PE53">#REF!</definedName>
    <definedName name="_PE54">#REF!</definedName>
    <definedName name="_PE55">#REF!</definedName>
    <definedName name="_PE56">#REF!</definedName>
    <definedName name="_PE57">#REF!</definedName>
    <definedName name="_PE58">#REF!</definedName>
    <definedName name="_PE59">#REF!</definedName>
    <definedName name="_PE6">#REF!</definedName>
    <definedName name="_PE60">#REF!</definedName>
    <definedName name="_PE61">#REF!</definedName>
    <definedName name="_PE62">#REF!</definedName>
    <definedName name="_PE7">#REF!</definedName>
    <definedName name="_PE8">#REF!</definedName>
    <definedName name="_PE9">#REF!</definedName>
    <definedName name="_PI48">#REF!</definedName>
    <definedName name="_PI60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15">#REF!</definedName>
    <definedName name="_PL16">#REF!</definedName>
    <definedName name="_PL17">#REF!</definedName>
    <definedName name="_PL18">#REF!</definedName>
    <definedName name="_PL19">#REF!</definedName>
    <definedName name="_PL2">#REF!</definedName>
    <definedName name="_PL20">#REF!</definedName>
    <definedName name="_PL21">#REF!</definedName>
    <definedName name="_PL22">#REF!</definedName>
    <definedName name="_PL23">#REF!</definedName>
    <definedName name="_PL24">#REF!</definedName>
    <definedName name="_PL25">#REF!</definedName>
    <definedName name="_PL26">#REF!</definedName>
    <definedName name="_PL27">#REF!</definedName>
    <definedName name="_PL28">#REF!</definedName>
    <definedName name="_PL29">#REF!</definedName>
    <definedName name="_PL3">#REF!</definedName>
    <definedName name="_PL30">#REF!</definedName>
    <definedName name="_PL31">#REF!</definedName>
    <definedName name="_PL32">#REF!</definedName>
    <definedName name="_PL33">#REF!</definedName>
    <definedName name="_PL34">#REF!</definedName>
    <definedName name="_PL35">#REF!</definedName>
    <definedName name="_PL36">#REF!</definedName>
    <definedName name="_PL37">#REF!</definedName>
    <definedName name="_PL38">#REF!</definedName>
    <definedName name="_PL39">#REF!</definedName>
    <definedName name="_PL4">#REF!</definedName>
    <definedName name="_PL40">#REF!</definedName>
    <definedName name="_PL41">#REF!</definedName>
    <definedName name="_PL42">#REF!</definedName>
    <definedName name="_PL43">#REF!</definedName>
    <definedName name="_PL44">#REF!</definedName>
    <definedName name="_PL45">#REF!</definedName>
    <definedName name="_PL46">#REF!</definedName>
    <definedName name="_PL47">#REF!</definedName>
    <definedName name="_PL48">#REF!</definedName>
    <definedName name="_PL49">#REF!</definedName>
    <definedName name="_PL5">#REF!</definedName>
    <definedName name="_PL50">#REF!</definedName>
    <definedName name="_PL51">#REF!</definedName>
    <definedName name="_PL52">#REF!</definedName>
    <definedName name="_PL53">#REF!</definedName>
    <definedName name="_PL54">#REF!</definedName>
    <definedName name="_PL55">#REF!</definedName>
    <definedName name="_PL56">#REF!</definedName>
    <definedName name="_PL57">#REF!</definedName>
    <definedName name="_PL58">#REF!</definedName>
    <definedName name="_PL59">#REF!</definedName>
    <definedName name="_PL6">#REF!</definedName>
    <definedName name="_PL60">#REF!</definedName>
    <definedName name="_PL61">#REF!</definedName>
    <definedName name="_PL62">#REF!</definedName>
    <definedName name="_PL7">#REF!</definedName>
    <definedName name="_PL8">#REF!</definedName>
    <definedName name="_PL9">#REF!</definedName>
    <definedName name="_PM1">#REF!</definedName>
    <definedName name="_PM10">#REF!</definedName>
    <definedName name="_PM11">#REF!</definedName>
    <definedName name="_PM12">#REF!</definedName>
    <definedName name="_PM13">#REF!</definedName>
    <definedName name="_PM14">#REF!</definedName>
    <definedName name="_PM15">#REF!</definedName>
    <definedName name="_PM16">#REF!</definedName>
    <definedName name="_PM17">#REF!</definedName>
    <definedName name="_PM18">#REF!</definedName>
    <definedName name="_PM19">#REF!</definedName>
    <definedName name="_PM2">#REF!</definedName>
    <definedName name="_PM20">#REF!</definedName>
    <definedName name="_PM21">#REF!</definedName>
    <definedName name="_PM22">#REF!</definedName>
    <definedName name="_PM23">#REF!</definedName>
    <definedName name="_PM24">#REF!</definedName>
    <definedName name="_PM25">#REF!</definedName>
    <definedName name="_PM26">#REF!</definedName>
    <definedName name="_PM27">#REF!</definedName>
    <definedName name="_PM28">#REF!</definedName>
    <definedName name="_PM29">#REF!</definedName>
    <definedName name="_PM3">#REF!</definedName>
    <definedName name="_PM30">#REF!</definedName>
    <definedName name="_PM31">#REF!</definedName>
    <definedName name="_PM32">#REF!</definedName>
    <definedName name="_PM33">#REF!</definedName>
    <definedName name="_PM34">#REF!</definedName>
    <definedName name="_PM35">#REF!</definedName>
    <definedName name="_PM36">#REF!</definedName>
    <definedName name="_PM37">#REF!</definedName>
    <definedName name="_PM38">#REF!</definedName>
    <definedName name="_PM39">#REF!</definedName>
    <definedName name="_PM4">#REF!</definedName>
    <definedName name="_PM40">#REF!</definedName>
    <definedName name="_PM41">#REF!</definedName>
    <definedName name="_PM42">#REF!</definedName>
    <definedName name="_PM43">#REF!</definedName>
    <definedName name="_PM44">#REF!</definedName>
    <definedName name="_PM45">#REF!</definedName>
    <definedName name="_PM46">#REF!</definedName>
    <definedName name="_PM47">#REF!</definedName>
    <definedName name="_PM48">#REF!</definedName>
    <definedName name="_PM49">#REF!</definedName>
    <definedName name="_PM5">#REF!</definedName>
    <definedName name="_PM50">#REF!</definedName>
    <definedName name="_PM51">#REF!</definedName>
    <definedName name="_PM52">#REF!</definedName>
    <definedName name="_PM53">#REF!</definedName>
    <definedName name="_PM54">#REF!</definedName>
    <definedName name="_PM55">#REF!</definedName>
    <definedName name="_PM56">#REF!</definedName>
    <definedName name="_PM57">#REF!</definedName>
    <definedName name="_PM58">#REF!</definedName>
    <definedName name="_PM59">#REF!</definedName>
    <definedName name="_PM6">#REF!</definedName>
    <definedName name="_PM60">#REF!</definedName>
    <definedName name="_PM61">#REF!</definedName>
    <definedName name="_PM62">#REF!</definedName>
    <definedName name="_PM7">#REF!</definedName>
    <definedName name="_PM8">#REF!</definedName>
    <definedName name="_PM9">#REF!</definedName>
    <definedName name="_Q1">#REF!</definedName>
    <definedName name="_Q3">#REF!</definedName>
    <definedName name="_Q4">#REF!</definedName>
    <definedName name="_q45" hidden="1">{"'용역비'!$A$4:$C$8"}</definedName>
    <definedName name="_Q5">#REF!</definedName>
    <definedName name="_Q6">#REF!</definedName>
    <definedName name="_R570001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O110">#REF!</definedName>
    <definedName name="_RO22">#REF!</definedName>
    <definedName name="_RO35">#REF!</definedName>
    <definedName name="_RO60">#REF!</definedName>
    <definedName name="_RO80">#REF!</definedName>
    <definedName name="_RR11">#REF!</definedName>
    <definedName name="_RR12">#REF!</definedName>
    <definedName name="_RR13">#REF!</definedName>
    <definedName name="_RR14">#REF!</definedName>
    <definedName name="_RR15">#REF!</definedName>
    <definedName name="_rrr12">#REF!</definedName>
    <definedName name="_rrr13">#REF!</definedName>
    <definedName name="_rrr14">#REF!</definedName>
    <definedName name="_rrr15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CH1">#REF!</definedName>
    <definedName name="_SG1">#REF!</definedName>
    <definedName name="_SG2">#REF!</definedName>
    <definedName name="_SH1">#REF!</definedName>
    <definedName name="_SH2">#REF!</definedName>
    <definedName name="_SH3">#REF!</definedName>
    <definedName name="_SHH1">#REF!</definedName>
    <definedName name="_SHH2">#REF!</definedName>
    <definedName name="_SHH3">#REF!</definedName>
    <definedName name="_sin1">#REF!</definedName>
    <definedName name="_sin2">#REF!</definedName>
    <definedName name="_Sort" hidden="1">#REF!</definedName>
    <definedName name="_SSS1">#REF!</definedName>
    <definedName name="_ST1">#REF!</definedName>
    <definedName name="_tbm1">#REF!</definedName>
    <definedName name="_TON1">#REF!</definedName>
    <definedName name="_TON2">#REF!</definedName>
    <definedName name="_WL1">#REF!</definedName>
    <definedName name="_WW2">#REF!</definedName>
    <definedName name="_WW6">#REF!</definedName>
    <definedName name="_xl2">#REF!</definedName>
    <definedName name="_xl3">#REF!</definedName>
    <definedName name="_xl4">#REF!</definedName>
    <definedName name="_xl5">#REF!</definedName>
    <definedName name="_xl6">#REF!</definedName>
    <definedName name="_xl7">#REF!</definedName>
    <definedName name="_xl8">#REF!</definedName>
    <definedName name="_YO1">#REF!</definedName>
    <definedName name="_건축목공">#REF!</definedName>
    <definedName name="¿uº°¿μ¾÷">#REF!</definedName>
    <definedName name="¤C315">#REF!</definedName>
    <definedName name="¤Ç315">#REF!</definedName>
    <definedName name="\0">#N/A</definedName>
    <definedName name="\1">#REF!</definedName>
    <definedName name="\a">#REF!</definedName>
    <definedName name="\aa">#REF!</definedName>
    <definedName name="\e">#REF!</definedName>
    <definedName name="\g">#REF!</definedName>
    <definedName name="\LARGE">#REF!</definedName>
    <definedName name="\MIDDLE">#REF!</definedName>
    <definedName name="\n">#N/A</definedName>
    <definedName name="\o">#N/A</definedName>
    <definedName name="\p">#N/A</definedName>
    <definedName name="\q">#N/A</definedName>
    <definedName name="\r">#REF!</definedName>
    <definedName name="\s">#N/A</definedName>
    <definedName name="\SMALL">#REF!</definedName>
    <definedName name="\v">#REF!</definedName>
    <definedName name="\w">#REF!</definedName>
    <definedName name="\X">#REF!</definedName>
    <definedName name="\z">#REF!</definedName>
    <definedName name="A">#REF!</definedName>
    <definedName name="a0">#REF!</definedName>
    <definedName name="A1..A2_">#N/A</definedName>
    <definedName name="A1..A200_">#N/A</definedName>
    <definedName name="A12..A13_">#N/A</definedName>
    <definedName name="A2A1">#N/A</definedName>
    <definedName name="A315yoo1">#REF!</definedName>
    <definedName name="aa">#REF!</definedName>
    <definedName name="aaa">#REF!</definedName>
    <definedName name="AAAA">#REF!</definedName>
    <definedName name="AAAA4">#REF!</definedName>
    <definedName name="AAAAA5">#REF!</definedName>
    <definedName name="AAAAAA">#REF!</definedName>
    <definedName name="AAAAAAAAAAAAAAAAAAA">#REF!</definedName>
    <definedName name="AAAAAㅁㅁㅁㅁㅁ">#N/A</definedName>
    <definedName name="AAAD">#REF!</definedName>
    <definedName name="AAB">#REF!</definedName>
    <definedName name="AAC">#REF!</definedName>
    <definedName name="AAD">#REF!</definedName>
    <definedName name="AAE">#REF!</definedName>
    <definedName name="AAF">#REF!</definedName>
    <definedName name="AB">#REF!</definedName>
    <definedName name="ABC">#REF!</definedName>
    <definedName name="ABUTH">#REF!</definedName>
    <definedName name="ac">#REF!</definedName>
    <definedName name="AccessDatabase" hidden="1">"D:\Lo\EE\E3\기술부문\입찰\입찰공고현황1.mdb"</definedName>
    <definedName name="AD">#REF!</definedName>
    <definedName name="AE">#REF!</definedName>
    <definedName name="AF">#REF!</definedName>
    <definedName name="AFF">#REF!</definedName>
    <definedName name="AG">#REF!</definedName>
    <definedName name="AH">#REF!</definedName>
    <definedName name="AI">#REF!</definedName>
    <definedName name="ALPHA">#REF!</definedName>
    <definedName name="AL밀도">#REF!</definedName>
    <definedName name="AMBT">#REF!</definedName>
    <definedName name="Amt_Contingency">#REF!</definedName>
    <definedName name="AMT_CONTINGENCY_FEE">#REF!</definedName>
    <definedName name="Amt_Demolition">#REF!</definedName>
    <definedName name="Amt_Design.Fee">#REF!</definedName>
    <definedName name="Amt_Direct.Cost">#REF!</definedName>
    <definedName name="Amt_Earth.Work">#REF!</definedName>
    <definedName name="Amt_Elec">#REF!</definedName>
    <definedName name="Amt_Ext.Civil">#REF!</definedName>
    <definedName name="Amt_Finish.Work">#REF!</definedName>
    <definedName name="Amt_Lift">#REF!</definedName>
    <definedName name="Amt_Mech">#REF!</definedName>
    <definedName name="Amt_Onsite">#REF!</definedName>
    <definedName name="Amt_Others">#REF!</definedName>
    <definedName name="Amt_PC.PS">#REF!</definedName>
    <definedName name="Amt_Pile.Work">#REF!</definedName>
    <definedName name="Amt_Project">#REF!</definedName>
    <definedName name="Amt_Sub.Struc">#REF!</definedName>
    <definedName name="Amt_Super.Struc">#REF!</definedName>
    <definedName name="ANG">#REF!</definedName>
    <definedName name="ANSIM">#REF!</definedName>
    <definedName name="AO">#REF!</definedName>
    <definedName name="Aprint_titles">#REF!</definedName>
    <definedName name="AR">#REF!</definedName>
    <definedName name="are">#REF!</definedName>
    <definedName name="ARRR">{"서울냉천 3차( 5. 6-7).xls","Sheet1"}</definedName>
    <definedName name="ART">#REF!</definedName>
    <definedName name="asaasa">#REF!</definedName>
    <definedName name="ASADS">#REF!</definedName>
    <definedName name="ASCON">#REF!</definedName>
    <definedName name="ascon1">#REF!</definedName>
    <definedName name="ascon2">#REF!</definedName>
    <definedName name="asdfasdf">#N/A</definedName>
    <definedName name="ASP">#REF!</definedName>
    <definedName name="ATT">#REF!</definedName>
    <definedName name="AV">#REF!</definedName>
    <definedName name="AVLTD">#REF!</definedName>
    <definedName name="B">#REF!</definedName>
    <definedName name="B_1">#REF!</definedName>
    <definedName name="B1A">#REF!</definedName>
    <definedName name="B1B">#REF!</definedName>
    <definedName name="B1WL">#REF!</definedName>
    <definedName name="B1WR">#REF!</definedName>
    <definedName name="B2A">#REF!</definedName>
    <definedName name="B2B">#REF!</definedName>
    <definedName name="B2WL">#REF!</definedName>
    <definedName name="B2WR">#REF!</definedName>
    <definedName name="B3A">#REF!</definedName>
    <definedName name="B3B">#REF!</definedName>
    <definedName name="B4A">#REF!</definedName>
    <definedName name="B4B">#REF!</definedName>
    <definedName name="B5A">#REF!</definedName>
    <definedName name="B6A">#REF!</definedName>
    <definedName name="B7A">#REF!</definedName>
    <definedName name="B8A">#REF!</definedName>
    <definedName name="Ba">#REF!</definedName>
    <definedName name="base1">#REF!</definedName>
    <definedName name="BB">#REF!</definedName>
    <definedName name="BBB">#REF!</definedName>
    <definedName name="bc">#REF!</definedName>
    <definedName name="bd">#REF!</definedName>
    <definedName name="BDCODE">#N/A</definedName>
    <definedName name="BE">#REF!</definedName>
    <definedName name="BEAB1">#REF!</definedName>
    <definedName name="BEAB2">#REF!</definedName>
    <definedName name="BEAB3">#REF!</definedName>
    <definedName name="BEAB4">#REF!</definedName>
    <definedName name="BEAB5">#REF!</definedName>
    <definedName name="BEAR1">#REF!</definedName>
    <definedName name="BEAR2">#REF!</definedName>
    <definedName name="BEB">#REF!</definedName>
    <definedName name="BETA">#REF!</definedName>
    <definedName name="BF">#REF!</definedName>
    <definedName name="BG">#REF!</definedName>
    <definedName name="BHB">#REF!</definedName>
    <definedName name="BHU">#REF!</definedName>
    <definedName name="BLOCK">#REF!</definedName>
    <definedName name="BLOCK01">#N/A</definedName>
    <definedName name="BLOCK02">#REF!</definedName>
    <definedName name="BLOCK03">#REF!</definedName>
    <definedName name="BLOCK04">#REF!</definedName>
    <definedName name="bmks303">#REF!</definedName>
    <definedName name="BMO">#REF!</definedName>
    <definedName name="BN">#REF!</definedName>
    <definedName name="Bored_60">#REF!</definedName>
    <definedName name="BOX_RA02">#REF!</definedName>
    <definedName name="BOX_RB02">#REF!</definedName>
    <definedName name="BSH">#REF!</definedName>
    <definedName name="BTYPE">#REF!</definedName>
    <definedName name="BUNHO">#REF!</definedName>
    <definedName name="Button_131">"입찰공고현황_공고_목록"</definedName>
    <definedName name="BW">#REF!</definedName>
    <definedName name="c_1">#REF!</definedName>
    <definedName name="c_2">#REF!</definedName>
    <definedName name="c_3">#REF!</definedName>
    <definedName name="c_33">#REF!</definedName>
    <definedName name="c_4">#REF!</definedName>
    <definedName name="CA">{"서울냉천 3차( 5. 6-7).xls","Sheet1"}</definedName>
    <definedName name="CAB">#REF!</definedName>
    <definedName name="cable">#REF!</definedName>
    <definedName name="CABLE_">#REF!</definedName>
    <definedName name="CAL">#N/A</definedName>
    <definedName name="CALAA">#N/A</definedName>
    <definedName name="CALAB">#N/A</definedName>
    <definedName name="CALAC">#N/A</definedName>
    <definedName name="CALBA">#N/A</definedName>
    <definedName name="CALBB">#N/A</definedName>
    <definedName name="CALBC">#N/A</definedName>
    <definedName name="CALBD">#N/A</definedName>
    <definedName name="CALBE">#N/A</definedName>
    <definedName name="CALBF">#N/A</definedName>
    <definedName name="CALBG">#REF!</definedName>
    <definedName name="CALBH">#N/A</definedName>
    <definedName name="CALBI">#N/A</definedName>
    <definedName name="CALBJ">#N/A</definedName>
    <definedName name="CALBK">#N/A</definedName>
    <definedName name="CALBL">#N/A</definedName>
    <definedName name="CALCA">#N/A</definedName>
    <definedName name="CALCB">#N/A</definedName>
    <definedName name="CALCC">#REF!</definedName>
    <definedName name="CALCD">#N/A</definedName>
    <definedName name="CALCE">#REF!</definedName>
    <definedName name="camberWork">#N/A</definedName>
    <definedName name="Case_100">#REF!</definedName>
    <definedName name="Case_80">#REF!</definedName>
    <definedName name="cb">#REF!</definedName>
    <definedName name="CBLTY">#REF!</definedName>
    <definedName name="CC">#REF!</definedName>
    <definedName name="CCC">#REF!</definedName>
    <definedName name="ccccccc">#REF!</definedName>
    <definedName name="cccccccccss">#REF!</definedName>
    <definedName name="ccdc">#REF!</definedName>
    <definedName name="CCS">#N/A</definedName>
    <definedName name="cd">#REF!</definedName>
    <definedName name="ce">#REF!</definedName>
    <definedName name="CELL">#REF!</definedName>
    <definedName name="Certi_unitprice">#REF!</definedName>
    <definedName name="Certi_unitprice_h">#REF!</definedName>
    <definedName name="Certi_unitprice_u">#REF!</definedName>
    <definedName name="cf">#REF!</definedName>
    <definedName name="cg">#REF!</definedName>
    <definedName name="cgmh" hidden="1">{"'용역비'!$A$4:$C$8"}</definedName>
    <definedName name="CH">#REF!</definedName>
    <definedName name="CI">#REF!</definedName>
    <definedName name="CIRCUIT">#REF!</definedName>
    <definedName name="CIVIL">#REF!</definedName>
    <definedName name="CJ">#REF!</definedName>
    <definedName name="Cl">#REF!</definedName>
    <definedName name="Client">#REF!</definedName>
    <definedName name="CM">#REF!</definedName>
    <definedName name="CN">#REF!</definedName>
    <definedName name="COA_10">#REF!</definedName>
    <definedName name="COA_11">#REF!</definedName>
    <definedName name="COA_12">#REF!</definedName>
    <definedName name="COA_13">#REF!</definedName>
    <definedName name="COA_14">#REF!</definedName>
    <definedName name="COA_15">#REF!</definedName>
    <definedName name="COA_16">#REF!</definedName>
    <definedName name="COA_17">#REF!</definedName>
    <definedName name="COA_18">#REF!</definedName>
    <definedName name="COA_19">#REF!</definedName>
    <definedName name="COA_20">#REF!</definedName>
    <definedName name="COA_30">#REF!</definedName>
    <definedName name="COA_40">#REF!</definedName>
    <definedName name="COA_51">#REF!</definedName>
    <definedName name="COA_52">#REF!</definedName>
    <definedName name="COA_53">#REF!</definedName>
    <definedName name="COA_54">#REF!</definedName>
    <definedName name="COA_55">#REF!</definedName>
    <definedName name="COA_60">#REF!</definedName>
    <definedName name="COA_70">#REF!</definedName>
    <definedName name="COA_80">#REF!</definedName>
    <definedName name="COA_90">#REF!</definedName>
    <definedName name="COA50A">#REF!</definedName>
    <definedName name="COA50B">#REF!</definedName>
    <definedName name="cold">#REF!</definedName>
    <definedName name="colh">#REF!</definedName>
    <definedName name="COM">#N/A</definedName>
    <definedName name="CON">#REF!</definedName>
    <definedName name="CON_1">#REF!</definedName>
    <definedName name="CON_3">#REF!</definedName>
    <definedName name="Con_unitprice">#REF!</definedName>
    <definedName name="Conc_A">#REF!</definedName>
    <definedName name="Conc_C">#REF!</definedName>
    <definedName name="COND">#REF!</definedName>
    <definedName name="COND_1">#REF!</definedName>
    <definedName name="COND_3">#REF!</definedName>
    <definedName name="CONDTY">#REF!</definedName>
    <definedName name="CONDUIT">#REF!</definedName>
    <definedName name="CONSUM">#REF!</definedName>
    <definedName name="CONTROL_SPARE">#REF!</definedName>
    <definedName name="coph1">#REF!</definedName>
    <definedName name="coph2">#REF!</definedName>
    <definedName name="coph3">#REF!</definedName>
    <definedName name="copw1">#REF!</definedName>
    <definedName name="copw2">#REF!</definedName>
    <definedName name="COST" hidden="1">#REF!</definedName>
    <definedName name="Cost_Temp.Equip">#REF!</definedName>
    <definedName name="COSTT" hidden="1">#REF!</definedName>
    <definedName name="_xlnm.Criteria">#REF!</definedName>
    <definedName name="Criteria_MI">#REF!</definedName>
    <definedName name="CRT">#REF!</definedName>
    <definedName name="CSS">#N/A</definedName>
    <definedName name="CT">#REF!</definedName>
    <definedName name="CURRENT_3">#REF!</definedName>
    <definedName name="CURRENT_CV3">#REF!</definedName>
    <definedName name="CU밀도">#REF!</definedName>
    <definedName name="CV_">#REF!</definedName>
    <definedName name="CV_1">#REF!</definedName>
    <definedName name="CV_11">#REF!</definedName>
    <definedName name="CV_12">#REF!</definedName>
    <definedName name="CV_13">#REF!</definedName>
    <definedName name="CV_14">#REF!</definedName>
    <definedName name="CV_15">#REF!</definedName>
    <definedName name="CV_16">#REF!</definedName>
    <definedName name="CV_17">#REF!</definedName>
    <definedName name="CV_18">#REF!</definedName>
    <definedName name="CV_19">#REF!</definedName>
    <definedName name="CV_1C">#REF!</definedName>
    <definedName name="CV_20">#REF!</definedName>
    <definedName name="CV_2C">#REF!</definedName>
    <definedName name="CV_2CX2">#REF!</definedName>
    <definedName name="CV_30">#REF!</definedName>
    <definedName name="CV_40">#REF!</definedName>
    <definedName name="CV_50">#REF!</definedName>
    <definedName name="CV_60">#REF!</definedName>
    <definedName name="CV_70">#REF!</definedName>
    <definedName name="CV_80">#REF!</definedName>
    <definedName name="CV_SIZE">#REF!</definedName>
    <definedName name="cvb">{"서울냉천 3차( 5. 6-7).xls","Sheet1"}</definedName>
    <definedName name="cvbnml">BlankMacro1</definedName>
    <definedName name="d">#REF!</definedName>
    <definedName name="D_FE">#REF!</definedName>
    <definedName name="D_FO">#REF!</definedName>
    <definedName name="D12_">#N/A</definedName>
    <definedName name="D20_">#N/A</definedName>
    <definedName name="DA">#REF!</definedName>
    <definedName name="danga2">#REF!,#REF!</definedName>
    <definedName name="DANWI">#REF!</definedName>
    <definedName name="DAT">#REF!</definedName>
    <definedName name="data">#REF!</definedName>
    <definedName name="data1">#REF!</definedName>
    <definedName name="_xlnm.Database">#REF!</definedName>
    <definedName name="Database_MI">#REF!</definedName>
    <definedName name="database2">#REF!</definedName>
    <definedName name="DATE">#REF!</definedName>
    <definedName name="Date_Bidding">#REF!</definedName>
    <definedName name="DB">#REF!</definedName>
    <definedName name="DC">#REF!</definedName>
    <definedName name="DD">#REF!</definedName>
    <definedName name="DDDD">#REF!</definedName>
    <definedName name="DDDDA">BlankMacro1</definedName>
    <definedName name="DDDDFGG" hidden="1">#REF!</definedName>
    <definedName name="DDE">#REF!</definedName>
    <definedName name="DDO">#REF!</definedName>
    <definedName name="DDS">BlankMacro1</definedName>
    <definedName name="DDW">BlankMacro1</definedName>
    <definedName name="DE">#REF!</definedName>
    <definedName name="DEC.GH">#REF!</definedName>
    <definedName name="DEF">#REF!</definedName>
    <definedName name="DESC">#REF!</definedName>
    <definedName name="DF">#REF!</definedName>
    <definedName name="dfasdfas">#REF!</definedName>
    <definedName name="DFF">#REF!</definedName>
    <definedName name="DFFFF">#REF!</definedName>
    <definedName name="dfffgghh">#REF!</definedName>
    <definedName name="dfffggjhjhjk">#REF!</definedName>
    <definedName name="DFGH">#REF!</definedName>
    <definedName name="DFS">#REF!</definedName>
    <definedName name="DG">#REF!</definedName>
    <definedName name="DH">#REF!</definedName>
    <definedName name="dhd">BlankMacro1</definedName>
    <definedName name="dhj" hidden="1">{"'용역비'!$A$4:$C$8"}</definedName>
    <definedName name="DHS">#REF!</definedName>
    <definedName name="DI">#REF!</definedName>
    <definedName name="DIA">#REF!</definedName>
    <definedName name="DISTANCE">#REF!</definedName>
    <definedName name="DJ">#REF!</definedName>
    <definedName name="DKD">BlankMacro1</definedName>
    <definedName name="DKE">BlankMacro1</definedName>
    <definedName name="DKGK">BlankMacro1</definedName>
    <definedName name="dldgur">{"서울냉천 3차( 5. 6-7).xls","Sheet1"}</definedName>
    <definedName name="DLFE">#REF!</definedName>
    <definedName name="DLFO">#REF!</definedName>
    <definedName name="Document_array">{"서울냉천 3차( 5. 6-7).xls","Sheet1"}</definedName>
    <definedName name="DONG1">#REF!</definedName>
    <definedName name="DONG2">#REF!</definedName>
    <definedName name="DPI">#REF!</definedName>
    <definedName name="DRIVE">#REF!</definedName>
    <definedName name="drsg">#REF!</definedName>
    <definedName name="DS">BlankMacro1</definedName>
    <definedName name="DSE">#REF!</definedName>
    <definedName name="DSO">#REF!</definedName>
    <definedName name="dustmq">#REF!</definedName>
    <definedName name="DW9_">#N/A</definedName>
    <definedName name="DWS">BlankMacro1</definedName>
    <definedName name="E">#REF!</definedName>
    <definedName name="E_DES">#REF!</definedName>
    <definedName name="E_IV">#REF!</definedName>
    <definedName name="E_WON">#REF!</definedName>
    <definedName name="EA">#REF!</definedName>
    <definedName name="EAB">#REF!</definedName>
    <definedName name="EARCA">#N/A</definedName>
    <definedName name="EARCB">#N/A</definedName>
    <definedName name="Earth_p60">#REF!</definedName>
    <definedName name="Earth_p70">#REF!</definedName>
    <definedName name="Earth_p90">#REF!</definedName>
    <definedName name="earthp">#REF!</definedName>
    <definedName name="EB">#REF!</definedName>
    <definedName name="EBA">#REF!</definedName>
    <definedName name="EBB">#REF!</definedName>
    <definedName name="EBC">#REF!</definedName>
    <definedName name="EC">#REF!</definedName>
    <definedName name="ED">#REF!</definedName>
    <definedName name="edgh">#REF!</definedName>
    <definedName name="edit__home__del__branch_\f">#REF!</definedName>
    <definedName name="EDT">#N/A</definedName>
    <definedName name="edtgh">#REF!</definedName>
    <definedName name="EE">#REF!</definedName>
    <definedName name="EEE">#REF!</definedName>
    <definedName name="EF">#REF!</definedName>
    <definedName name="efa">#REF!</definedName>
    <definedName name="EG">#REF!</definedName>
    <definedName name="EH">#REF!</definedName>
    <definedName name="EI">#REF!</definedName>
    <definedName name="ej" hidden="1">{"'용역비'!$A$4:$C$8"}</definedName>
    <definedName name="ek">#REF!</definedName>
    <definedName name="EL1_">#REF!</definedName>
    <definedName name="EL2_">#REF!</definedName>
    <definedName name="EL3_">#REF!</definedName>
    <definedName name="EL4_">#REF!</definedName>
    <definedName name="EL5_">#REF!</definedName>
    <definedName name="ELB_AF">#REF!</definedName>
    <definedName name="ELB_AF_전등_전열">#REF!</definedName>
    <definedName name="ELB_AT">#REF!</definedName>
    <definedName name="ELE384A02">#REF!</definedName>
    <definedName name="ELE384B01">#REF!</definedName>
    <definedName name="ELE384C00">#REF!</definedName>
    <definedName name="ELE384C01">#REF!</definedName>
    <definedName name="ELE384C02">#REF!</definedName>
    <definedName name="ELE384C03">#REF!</definedName>
    <definedName name="ELE384C04">#REF!</definedName>
    <definedName name="ELECT">#N/A</definedName>
    <definedName name="ELECTSUM">#REF!</definedName>
    <definedName name="ELFE">#REF!</definedName>
    <definedName name="ELG">#REF!</definedName>
    <definedName name="ELP">#REF!</definedName>
    <definedName name="END">#REF!</definedName>
    <definedName name="equip">#REF!</definedName>
    <definedName name="ERER">#REF!</definedName>
    <definedName name="ErrName223737537">#REF!</definedName>
    <definedName name="ErrName243931352">#REF!</definedName>
    <definedName name="ErrName980003236">#REF!</definedName>
    <definedName name="ertyertye" hidden="1">{"'용역비'!$A$4:$C$8"}</definedName>
    <definedName name="etyj" hidden="1">{"'용역비'!$A$4:$C$8"}</definedName>
    <definedName name="etyjj" hidden="1">{"'용역비'!$A$4:$C$8"}</definedName>
    <definedName name="EV">#REF!</definedName>
    <definedName name="EV_SIZE">#REF!</definedName>
    <definedName name="ex">#REF!</definedName>
    <definedName name="Exca_unitprice">#REF!</definedName>
    <definedName name="Exca_unitprice_h">#REF!</definedName>
    <definedName name="Exca_unitprice_u">#REF!</definedName>
    <definedName name="Exchange_Rate">#REF!</definedName>
    <definedName name="EXE">BlankMacro1</definedName>
    <definedName name="_xlnm.Extract">#REF!</definedName>
    <definedName name="Extract_MI">#REF!</definedName>
    <definedName name="f">#REF!</definedName>
    <definedName name="F.P">#REF!</definedName>
    <definedName name="F_CODE">#N/A</definedName>
    <definedName name="F_EQ">#N/A</definedName>
    <definedName name="F_EQ0">#N/A</definedName>
    <definedName name="F_FORM">#N/A</definedName>
    <definedName name="F_INT1">#N/A</definedName>
    <definedName name="F_LA">#N/A</definedName>
    <definedName name="F_LA0">#N/A</definedName>
    <definedName name="F_LA1">#REF!</definedName>
    <definedName name="F_LA2">#REF!</definedName>
    <definedName name="F_LA3">#REF!</definedName>
    <definedName name="F_MA">#N/A</definedName>
    <definedName name="F_MA0">#N/A</definedName>
    <definedName name="F_MEMO">#N/A</definedName>
    <definedName name="F_QVAL">#N/A</definedName>
    <definedName name="F_SEQ">#N/A</definedName>
    <definedName name="F_SOS">#N/A</definedName>
    <definedName name="F_TQTY">#N/A</definedName>
    <definedName name="factor1">#REF!</definedName>
    <definedName name="fd">#REF!</definedName>
    <definedName name="fdgz">#REF!</definedName>
    <definedName name="FDH">#REF!</definedName>
    <definedName name="FDT">#REF!</definedName>
    <definedName name="FEE">#REF!</definedName>
    <definedName name="FEEL">#REF!</definedName>
    <definedName name="FF">#REF!</definedName>
    <definedName name="FFDGGFD">#REF!</definedName>
    <definedName name="FFFF">#REF!</definedName>
    <definedName name="FFFFF">#REF!</definedName>
    <definedName name="fffffff">BlankMacro1</definedName>
    <definedName name="ffrtrr">#REF!</definedName>
    <definedName name="FG46TBTB4RTDKDK">#REF!</definedName>
    <definedName name="FHI">#REF!</definedName>
    <definedName name="FHII">#REF!</definedName>
    <definedName name="FHIII">#REF!</definedName>
    <definedName name="FHIIII">#REF!</definedName>
    <definedName name="FILENAME">#REF!</definedName>
    <definedName name="FIX">#REF!</definedName>
    <definedName name="FIXT">#REF!</definedName>
    <definedName name="FK" hidden="1">{"'용역비'!$A$4:$C$8"}</definedName>
    <definedName name="FKFK">#REF!</definedName>
    <definedName name="FKLDFAJFKDLS">BlankMacro1</definedName>
    <definedName name="footh">#REF!</definedName>
    <definedName name="footw">#REF!</definedName>
    <definedName name="Form">#REF!</definedName>
    <definedName name="Form_support">#REF!</definedName>
    <definedName name="Form_unitp">#REF!</definedName>
    <definedName name="Form_unitp_h">#REF!</definedName>
    <definedName name="Form_unitph">#REF!</definedName>
    <definedName name="Form_unitprice">#REF!</definedName>
    <definedName name="Form_unitprice_h">#REF!</definedName>
    <definedName name="Form_up_h">#REF!</definedName>
    <definedName name="FR">#REF!</definedName>
    <definedName name="FREW">#REF!</definedName>
    <definedName name="From_support">#REF!</definedName>
    <definedName name="FS">#REF!</definedName>
    <definedName name="fsaj">#REF!</definedName>
    <definedName name="g">#REF!</definedName>
    <definedName name="G_m">#REF!</definedName>
    <definedName name="Gain">#REF!</definedName>
    <definedName name="GAK">#REF!</definedName>
    <definedName name="GC">#REF!</definedName>
    <definedName name="GCODE">#REF!</definedName>
    <definedName name="ge">{"서울냉천 3차( 5. 6-7).xls","Sheet1"}</definedName>
    <definedName name="GEMCO" hidden="1">#REF!</definedName>
    <definedName name="GEN_K">#REF!</definedName>
    <definedName name="GEN_KV">#REF!</definedName>
    <definedName name="GFD">#REF!</definedName>
    <definedName name="GG">#REF!</definedName>
    <definedName name="ggg">#REF!</definedName>
    <definedName name="GGGG">#REF!</definedName>
    <definedName name="GHHJHJ">BlankMacro1</definedName>
    <definedName name="ghp">#REF!</definedName>
    <definedName name="GPRIC">#REF!</definedName>
    <definedName name="GROUND">#REF!</definedName>
    <definedName name="GS">#REF!</definedName>
    <definedName name="GUBUN">#REF!</definedName>
    <definedName name="GW">#REF!</definedName>
    <definedName name="h">#REF!</definedName>
    <definedName name="H_1">#REF!</definedName>
    <definedName name="H_2">#REF!</definedName>
    <definedName name="h_3">#REF!</definedName>
    <definedName name="H_300">#REF!</definedName>
    <definedName name="H_350">#REF!</definedName>
    <definedName name="H1C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C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H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">#REF!</definedName>
    <definedName name="HAA">#REF!</definedName>
    <definedName name="hardwar" hidden="1">#REF!</definedName>
    <definedName name="HB">#REF!</definedName>
    <definedName name="HC">#REF!</definedName>
    <definedName name="HD">#REF!</definedName>
    <definedName name="HE">#REF!</definedName>
    <definedName name="HEAD">#REF!</definedName>
    <definedName name="HF">#REF!</definedName>
    <definedName name="hgju">BlankMacro1</definedName>
    <definedName name="HH">#REF!</definedName>
    <definedName name="hhhh">BlankMacro1</definedName>
    <definedName name="HI_전선관">#REF!</definedName>
    <definedName name="HL">#REF!</definedName>
    <definedName name="HMAX">#N/A</definedName>
    <definedName name="HO">#REF!</definedName>
    <definedName name="HOUSE">#REF!</definedName>
    <definedName name="HP">#REF!</definedName>
    <definedName name="HR">#REF!</definedName>
    <definedName name="HSH">#REF!</definedName>
    <definedName name="HT">#REF!</definedName>
    <definedName name="HTML_CodePage" hidden="1">949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"전체금액"</definedName>
    <definedName name="HVAC1">#REF!</definedName>
    <definedName name="HWL">#REF!</definedName>
    <definedName name="HWR">#REF!</definedName>
    <definedName name="HYUNDAI">#REF!</definedName>
    <definedName name="I">#REF!</definedName>
    <definedName name="IB">#REF!</definedName>
    <definedName name="IDNO">#REF!</definedName>
    <definedName name="if">#REF!</definedName>
    <definedName name="II">#REF!</definedName>
    <definedName name="IL">#REF!</definedName>
    <definedName name="ILLIST">#REF!</definedName>
    <definedName name="IMP">#REF!</definedName>
    <definedName name="Inc.Tax_Korean">#REF!</definedName>
    <definedName name="Inc.Tax_Local.Reg">#REF!</definedName>
    <definedName name="Inc.Tax_Third.N">#REF!</definedName>
    <definedName name="INSTDKADU">#REF!</definedName>
    <definedName name="INSTNFGP">#REF!</definedName>
    <definedName name="INSTNGL4">#REF!</definedName>
    <definedName name="INSTPGM">#REF!</definedName>
    <definedName name="INSTPIPELINE">#REF!</definedName>
    <definedName name="INSTTANK">#REF!</definedName>
    <definedName name="j">#REF!</definedName>
    <definedName name="JOB">#REF!</definedName>
    <definedName name="JOINT">#REF!</definedName>
    <definedName name="JYH">#REF!</definedName>
    <definedName name="K">#REF!</definedName>
    <definedName name="K_PR">#REF!</definedName>
    <definedName name="KA">#REF!</definedName>
    <definedName name="KAE">#REF!</definedName>
    <definedName name="KANG1">#REF!</definedName>
    <definedName name="KANG2">#REF!</definedName>
    <definedName name="KAS">#REF!</definedName>
    <definedName name="KEA">#REF!</definedName>
    <definedName name="key" hidden="1">#REF!</definedName>
    <definedName name="KH">#REF!</definedName>
    <definedName name="kim">#REF!</definedName>
    <definedName name="KK" hidden="1">#REF!</definedName>
    <definedName name="KKK" hidden="1">{#N/A,#N/A,FALSE,"포장단가"}</definedName>
    <definedName name="kkkkkkk">BlankMacro1</definedName>
    <definedName name="KKP">#REF!</definedName>
    <definedName name="KMP">#REF!</definedName>
    <definedName name="KO">#REF!</definedName>
    <definedName name="KR">#REF!</definedName>
    <definedName name="KUP">#REF!</definedName>
    <definedName name="KWV">#REF!</definedName>
    <definedName name="L">#N/A</definedName>
    <definedName name="L101A">#REF!</definedName>
    <definedName name="L1L">#REF!</definedName>
    <definedName name="L2L">#REF!</definedName>
    <definedName name="L3L">#REF!</definedName>
    <definedName name="L4L">#REF!</definedName>
    <definedName name="La">#REF!</definedName>
    <definedName name="labor">#REF!</definedName>
    <definedName name="Labor_Cost">#REF!</definedName>
    <definedName name="LAST">#REF!</definedName>
    <definedName name="LC">#REF!</definedName>
    <definedName name="Ld">#REF!</definedName>
    <definedName name="LF">#REF!</definedName>
    <definedName name="Lg">#REF!</definedName>
    <definedName name="LH">#REF!</definedName>
    <definedName name="li" hidden="1">{"'용역비'!$A$4:$C$8"}</definedName>
    <definedName name="line">#REF!</definedName>
    <definedName name="line5191">#REF!</definedName>
    <definedName name="LL">#REF!</definedName>
    <definedName name="LLFE">#N/A</definedName>
    <definedName name="LLFO">#REF!</definedName>
    <definedName name="lll">#REF!</definedName>
    <definedName name="LLLL">BlankMacro1</definedName>
    <definedName name="llllll">BlankMacro1</definedName>
    <definedName name="lllllll">#REF!</definedName>
    <definedName name="LMO">#REF!</definedName>
    <definedName name="LOADT">#REF!</definedName>
    <definedName name="LP___4">#REF!</definedName>
    <definedName name="LPI">#REF!</definedName>
    <definedName name="LPRIC">#REF!</definedName>
    <definedName name="LSH">#REF!</definedName>
    <definedName name="M">#N/A</definedName>
    <definedName name="M_EF">#REF!</definedName>
    <definedName name="M_TR">#REF!</definedName>
    <definedName name="Macro4">[0]!Macro4</definedName>
    <definedName name="Main">#REF!</definedName>
    <definedName name="MAIN_COM_소계">#REF!</definedName>
    <definedName name="MAINPART">#REF!</definedName>
    <definedName name="Material">#REF!</definedName>
    <definedName name="MCCB_AF">#REF!</definedName>
    <definedName name="MCCB_AF1">#REF!</definedName>
    <definedName name="MCCB_AF1_전등_전열">#REF!</definedName>
    <definedName name="MCCB_AF2">#REF!</definedName>
    <definedName name="MCCSC">#REF!</definedName>
    <definedName name="MCCSIZE">#REF!</definedName>
    <definedName name="MCON">#REF!</definedName>
    <definedName name="MECH" hidden="1">#REF!</definedName>
    <definedName name="MEHD">템플리트모듈6</definedName>
    <definedName name="MENU1">#REF!</definedName>
    <definedName name="MENU2">#REF!</definedName>
    <definedName name="MID">#REF!</definedName>
    <definedName name="mm">#REF!</definedName>
    <definedName name="MM_Korean">#REF!</definedName>
    <definedName name="MM_Local.Reg">#REF!</definedName>
    <definedName name="MM_Third.Nation">#REF!</definedName>
    <definedName name="MN">#REF!</definedName>
    <definedName name="MO_A">#REF!</definedName>
    <definedName name="MO_KW">#REF!</definedName>
    <definedName name="model" hidden="1">#REF!</definedName>
    <definedName name="monitor">#REF!</definedName>
    <definedName name="MOTER_1">#REF!</definedName>
    <definedName name="MOTER_3">#REF!</definedName>
    <definedName name="MOTOR__농형_전폐">#REF!</definedName>
    <definedName name="MPRIC">#REF!</definedName>
    <definedName name="MUO_REA">#REF!</definedName>
    <definedName name="MUO_TOE">#REF!</definedName>
    <definedName name="n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_C">#REF!</definedName>
    <definedName name="N_Q">#REF!</definedName>
    <definedName name="N_R">#REF!</definedName>
    <definedName name="N1075ㅁ5">#REF!</definedName>
    <definedName name="N1S">#REF!</definedName>
    <definedName name="N2S">#REF!</definedName>
    <definedName name="N3S">#REF!</definedName>
    <definedName name="NAM_1">#N/A</definedName>
    <definedName name="NDO">#REF!</definedName>
    <definedName name="NET">#REF!</definedName>
    <definedName name="NEW">#REF!</definedName>
    <definedName name="ＮＥＹＯＫ">#REF!</definedName>
    <definedName name="NH">#REF!</definedName>
    <definedName name="NHM">#REF!</definedName>
    <definedName name="nn">{"서울냉천 3차( 5. 6-7).xls","Sheet1"}</definedName>
    <definedName name="NO.">#REF!</definedName>
    <definedName name="NOMU">#REF!</definedName>
    <definedName name="NOMUBY">#REF!</definedName>
    <definedName name="NOT">#REF!</definedName>
    <definedName name="notch1">#REF!</definedName>
    <definedName name="notch2">#REF!</definedName>
    <definedName name="NPI">#REF!</definedName>
    <definedName name="NSH">#REF!</definedName>
    <definedName name="NSO">#REF!</definedName>
    <definedName name="NUMBER">#REF!</definedName>
    <definedName name="NW">#REF!</definedName>
    <definedName name="O">#REF!</definedName>
    <definedName name="o_m">#REF!</definedName>
    <definedName name="OA">#REF!</definedName>
    <definedName name="OIL" hidden="1">{"'용역비'!$A$4:$C$8"}</definedName>
    <definedName name="OM" hidden="1">#REF!</definedName>
    <definedName name="OMA" hidden="1">#REF!</definedName>
    <definedName name="OO">#REF!</definedName>
    <definedName name="OOO">#REF!</definedName>
    <definedName name="ooooooo">BlankMacro1</definedName>
    <definedName name="op">#REF!</definedName>
    <definedName name="p">#REF!</definedName>
    <definedName name="P_A">#REF!</definedName>
    <definedName name="P_D">#REF!</definedName>
    <definedName name="P_E">#REF!</definedName>
    <definedName name="p_m">#REF!</definedName>
    <definedName name="P100E">#REF!</definedName>
    <definedName name="P100L">#REF!</definedName>
    <definedName name="P100M">#REF!</definedName>
    <definedName name="P101A">#REF!</definedName>
    <definedName name="P101B">#REF!</definedName>
    <definedName name="P101C">#REF!</definedName>
    <definedName name="P101D">#REF!</definedName>
    <definedName name="P101E">#REF!</definedName>
    <definedName name="P101F">#REF!</definedName>
    <definedName name="P101G">#REF!</definedName>
    <definedName name="P101L">#REF!</definedName>
    <definedName name="P101M">#REF!</definedName>
    <definedName name="P102E">#REF!</definedName>
    <definedName name="P102L">#REF!</definedName>
    <definedName name="P102M">#REF!</definedName>
    <definedName name="P103E">#REF!</definedName>
    <definedName name="P103L">#REF!</definedName>
    <definedName name="P103M">#REF!</definedName>
    <definedName name="P104E">#REF!</definedName>
    <definedName name="P104L">#REF!</definedName>
    <definedName name="P104M">#REF!</definedName>
    <definedName name="P105E">#REF!</definedName>
    <definedName name="P105L">#REF!</definedName>
    <definedName name="P105M">#REF!</definedName>
    <definedName name="P106E">#REF!</definedName>
    <definedName name="P106L">#REF!</definedName>
    <definedName name="P106M">#REF!</definedName>
    <definedName name="P107E">#REF!</definedName>
    <definedName name="P107L">#REF!</definedName>
    <definedName name="P107M">#REF!</definedName>
    <definedName name="P108E">#REF!</definedName>
    <definedName name="P108L">#REF!</definedName>
    <definedName name="P108M">#REF!</definedName>
    <definedName name="P109E">#REF!</definedName>
    <definedName name="P109L">#REF!</definedName>
    <definedName name="P109M">#REF!</definedName>
    <definedName name="P10E">#REF!</definedName>
    <definedName name="P10L">#REF!</definedName>
    <definedName name="P10M">#REF!</definedName>
    <definedName name="P110E">#REF!</definedName>
    <definedName name="P110L">#REF!</definedName>
    <definedName name="P110M">#REF!</definedName>
    <definedName name="P111E">#REF!</definedName>
    <definedName name="P111L">#REF!</definedName>
    <definedName name="P111M">#REF!</definedName>
    <definedName name="P112E">#REF!</definedName>
    <definedName name="P112L">#REF!</definedName>
    <definedName name="P112M">#REF!</definedName>
    <definedName name="P113E">#REF!</definedName>
    <definedName name="P113L">#REF!</definedName>
    <definedName name="P113M">#REF!</definedName>
    <definedName name="P114E">#REF!</definedName>
    <definedName name="P114L">#REF!</definedName>
    <definedName name="P114M">#REF!</definedName>
    <definedName name="P115E">#REF!</definedName>
    <definedName name="P115L">#REF!</definedName>
    <definedName name="P115M">#REF!</definedName>
    <definedName name="P116E">#REF!</definedName>
    <definedName name="P116L">#REF!</definedName>
    <definedName name="P116M">#REF!</definedName>
    <definedName name="P117E">#REF!</definedName>
    <definedName name="P117L">#REF!</definedName>
    <definedName name="P117M">#REF!</definedName>
    <definedName name="P118E">#REF!</definedName>
    <definedName name="P118L">#REF!</definedName>
    <definedName name="P118M">#REF!</definedName>
    <definedName name="P119E">#REF!</definedName>
    <definedName name="P119L">#REF!</definedName>
    <definedName name="P119M">#REF!</definedName>
    <definedName name="P11E">#REF!</definedName>
    <definedName name="P11L">#REF!</definedName>
    <definedName name="P11M">#REF!</definedName>
    <definedName name="P120E">#REF!</definedName>
    <definedName name="P120L">#REF!</definedName>
    <definedName name="P120M">#REF!</definedName>
    <definedName name="P121E">#REF!</definedName>
    <definedName name="P121L">#REF!</definedName>
    <definedName name="P121M">#REF!</definedName>
    <definedName name="P122E">#REF!</definedName>
    <definedName name="P122L">#REF!</definedName>
    <definedName name="P122M">#REF!</definedName>
    <definedName name="P123E">#REF!</definedName>
    <definedName name="P123L">#REF!</definedName>
    <definedName name="P123M">#REF!</definedName>
    <definedName name="P124E">#REF!</definedName>
    <definedName name="P124L">#REF!</definedName>
    <definedName name="P124M">#REF!</definedName>
    <definedName name="P125E">#REF!</definedName>
    <definedName name="P125L">#REF!</definedName>
    <definedName name="P125M">#REF!</definedName>
    <definedName name="P126E">#REF!</definedName>
    <definedName name="P126L">#REF!</definedName>
    <definedName name="P126M">#REF!</definedName>
    <definedName name="P12E">#REF!</definedName>
    <definedName name="P12L">#REF!</definedName>
    <definedName name="P12M">#REF!</definedName>
    <definedName name="P13E">#REF!</definedName>
    <definedName name="P13L">#REF!</definedName>
    <definedName name="P13M">#REF!</definedName>
    <definedName name="P14E">#REF!</definedName>
    <definedName name="P14L">#REF!</definedName>
    <definedName name="P14M">#REF!</definedName>
    <definedName name="P15E">#REF!</definedName>
    <definedName name="P15L">#REF!</definedName>
    <definedName name="P15M">#REF!</definedName>
    <definedName name="P16E">#REF!</definedName>
    <definedName name="P16L">#REF!</definedName>
    <definedName name="P16M">#REF!</definedName>
    <definedName name="P17E">#REF!</definedName>
    <definedName name="P17L">#REF!</definedName>
    <definedName name="P17M">#REF!</definedName>
    <definedName name="P18E">#REF!</definedName>
    <definedName name="P18L">#REF!</definedName>
    <definedName name="P18M">#REF!</definedName>
    <definedName name="P19E">#REF!</definedName>
    <definedName name="P19L">#REF!</definedName>
    <definedName name="P19M">#REF!</definedName>
    <definedName name="P1E">#REF!</definedName>
    <definedName name="P1L">#REF!</definedName>
    <definedName name="P1M">#REF!</definedName>
    <definedName name="P20E">#REF!</definedName>
    <definedName name="P20L">#REF!</definedName>
    <definedName name="P20M">#REF!</definedName>
    <definedName name="P21E">#REF!</definedName>
    <definedName name="P21L">#REF!</definedName>
    <definedName name="P21M">#REF!</definedName>
    <definedName name="P22E">#REF!</definedName>
    <definedName name="P22L">#REF!</definedName>
    <definedName name="P22M">#REF!</definedName>
    <definedName name="P23E">#REF!</definedName>
    <definedName name="P23L">#REF!</definedName>
    <definedName name="P23M">#REF!</definedName>
    <definedName name="P24E">#REF!</definedName>
    <definedName name="P24L">#REF!</definedName>
    <definedName name="P24M">#REF!</definedName>
    <definedName name="P25E">#REF!</definedName>
    <definedName name="P25L">#REF!</definedName>
    <definedName name="P25M">#REF!</definedName>
    <definedName name="P26E">#REF!</definedName>
    <definedName name="P26L">#REF!</definedName>
    <definedName name="P26M">#REF!</definedName>
    <definedName name="P27E">#REF!</definedName>
    <definedName name="P27L">#REF!</definedName>
    <definedName name="P27M">#REF!</definedName>
    <definedName name="P28E">#REF!</definedName>
    <definedName name="P28L">#REF!</definedName>
    <definedName name="P28M">#REF!</definedName>
    <definedName name="P29E">#REF!</definedName>
    <definedName name="P29L">#REF!</definedName>
    <definedName name="P29M">#REF!</definedName>
    <definedName name="P2E">#REF!</definedName>
    <definedName name="P2L">#REF!</definedName>
    <definedName name="P2M">#REF!</definedName>
    <definedName name="P30E">#REF!</definedName>
    <definedName name="P30L">#REF!</definedName>
    <definedName name="P30M">#REF!</definedName>
    <definedName name="P31E">#REF!</definedName>
    <definedName name="P31L">#REF!</definedName>
    <definedName name="P31M">#REF!</definedName>
    <definedName name="P32E">#REF!</definedName>
    <definedName name="P32L">#REF!</definedName>
    <definedName name="P32M">#REF!</definedName>
    <definedName name="P33E">#REF!</definedName>
    <definedName name="P33L">#REF!</definedName>
    <definedName name="P33M">#REF!</definedName>
    <definedName name="P34E">#REF!</definedName>
    <definedName name="P34L">#REF!</definedName>
    <definedName name="P34M">#REF!</definedName>
    <definedName name="P35E">#REF!</definedName>
    <definedName name="P35L">#REF!</definedName>
    <definedName name="P35M">#REF!</definedName>
    <definedName name="P36E">#REF!</definedName>
    <definedName name="P36L">#REF!</definedName>
    <definedName name="P36M">#REF!</definedName>
    <definedName name="P37E">#REF!</definedName>
    <definedName name="P37L">#REF!</definedName>
    <definedName name="P37M">#REF!</definedName>
    <definedName name="P38E">#REF!</definedName>
    <definedName name="P38L">#REF!</definedName>
    <definedName name="P38M">#REF!</definedName>
    <definedName name="P39E">#REF!</definedName>
    <definedName name="P39L">#REF!</definedName>
    <definedName name="P39M">#REF!</definedName>
    <definedName name="P3E">#REF!</definedName>
    <definedName name="P3L">#REF!</definedName>
    <definedName name="P3M">#REF!</definedName>
    <definedName name="P40E">#REF!</definedName>
    <definedName name="P40L">#REF!</definedName>
    <definedName name="P40M">#REF!</definedName>
    <definedName name="P41E">#REF!</definedName>
    <definedName name="P41L">#REF!</definedName>
    <definedName name="P41M">#REF!</definedName>
    <definedName name="P42E">#REF!</definedName>
    <definedName name="P42L">#REF!</definedName>
    <definedName name="P42M">#REF!</definedName>
    <definedName name="P43E">#REF!</definedName>
    <definedName name="P43L">#REF!</definedName>
    <definedName name="P43M">#REF!</definedName>
    <definedName name="P44E">#REF!</definedName>
    <definedName name="P44L">#REF!</definedName>
    <definedName name="P44M">#REF!</definedName>
    <definedName name="P45E">#REF!</definedName>
    <definedName name="P45L">#REF!</definedName>
    <definedName name="P45M">#REF!</definedName>
    <definedName name="P46E">#REF!</definedName>
    <definedName name="P46L">#REF!</definedName>
    <definedName name="P46M">#REF!</definedName>
    <definedName name="P47E">#REF!</definedName>
    <definedName name="P47L">#REF!</definedName>
    <definedName name="P47M">#REF!</definedName>
    <definedName name="P48E">#REF!</definedName>
    <definedName name="P48L">#REF!</definedName>
    <definedName name="P48M">#REF!</definedName>
    <definedName name="P49E">#REF!</definedName>
    <definedName name="P49L">#REF!</definedName>
    <definedName name="P49M">#REF!</definedName>
    <definedName name="P4E">#REF!</definedName>
    <definedName name="P4L">#REF!</definedName>
    <definedName name="P4M">#REF!</definedName>
    <definedName name="P50E">#REF!</definedName>
    <definedName name="P50L">#REF!</definedName>
    <definedName name="P50M">#REF!</definedName>
    <definedName name="P51E">#REF!</definedName>
    <definedName name="P51L">#REF!</definedName>
    <definedName name="P51M">#REF!</definedName>
    <definedName name="P52E">#REF!</definedName>
    <definedName name="P52L">#REF!</definedName>
    <definedName name="P52M">#REF!</definedName>
    <definedName name="P53E">#REF!</definedName>
    <definedName name="P53L">#REF!</definedName>
    <definedName name="P53M">#REF!</definedName>
    <definedName name="P54E">#REF!</definedName>
    <definedName name="P54L">#REF!</definedName>
    <definedName name="P54M">#REF!</definedName>
    <definedName name="P55E">#REF!</definedName>
    <definedName name="P55L">#REF!</definedName>
    <definedName name="P55M">#REF!</definedName>
    <definedName name="P56E">#REF!</definedName>
    <definedName name="P56L">#REF!</definedName>
    <definedName name="P56M">#REF!</definedName>
    <definedName name="P57E">#REF!</definedName>
    <definedName name="P57L">#REF!</definedName>
    <definedName name="P57M">#REF!</definedName>
    <definedName name="P58E">#REF!</definedName>
    <definedName name="P58L">#REF!</definedName>
    <definedName name="P58M">#REF!</definedName>
    <definedName name="P59E">#REF!</definedName>
    <definedName name="P59L">#REF!</definedName>
    <definedName name="P59M">#REF!</definedName>
    <definedName name="P5E">#REF!</definedName>
    <definedName name="P5L">#REF!</definedName>
    <definedName name="P5M">#REF!</definedName>
    <definedName name="P60E">#REF!</definedName>
    <definedName name="P60L">#REF!</definedName>
    <definedName name="P60M">#REF!</definedName>
    <definedName name="P61E">#REF!</definedName>
    <definedName name="P61L">#REF!</definedName>
    <definedName name="P61M">#REF!</definedName>
    <definedName name="P62E">#REF!</definedName>
    <definedName name="P62L">#REF!</definedName>
    <definedName name="P62M">#REF!</definedName>
    <definedName name="P63E">#REF!</definedName>
    <definedName name="P63L">#REF!</definedName>
    <definedName name="P63M">#REF!</definedName>
    <definedName name="P64E">#REF!</definedName>
    <definedName name="P64L">#REF!</definedName>
    <definedName name="P64M">#REF!</definedName>
    <definedName name="P65E">#REF!</definedName>
    <definedName name="P65L">#REF!</definedName>
    <definedName name="P65M">#REF!</definedName>
    <definedName name="P66E">#REF!</definedName>
    <definedName name="P66L">#REF!</definedName>
    <definedName name="P66M">#REF!</definedName>
    <definedName name="P67E">#REF!</definedName>
    <definedName name="P67L">#REF!</definedName>
    <definedName name="P67M">#REF!</definedName>
    <definedName name="P68E">#REF!</definedName>
    <definedName name="P68L">#REF!</definedName>
    <definedName name="P68M">#REF!</definedName>
    <definedName name="P69E">#REF!</definedName>
    <definedName name="P69L">#REF!</definedName>
    <definedName name="P69M">#REF!</definedName>
    <definedName name="P6E">#REF!</definedName>
    <definedName name="P6L">#REF!</definedName>
    <definedName name="P6M">#REF!</definedName>
    <definedName name="P70E">#REF!</definedName>
    <definedName name="P70L">#REF!</definedName>
    <definedName name="P70M">#REF!</definedName>
    <definedName name="P71E">#REF!</definedName>
    <definedName name="P71L">#REF!</definedName>
    <definedName name="P71M">#REF!</definedName>
    <definedName name="P72E">#REF!</definedName>
    <definedName name="P72L">#REF!</definedName>
    <definedName name="P72M">#REF!</definedName>
    <definedName name="P73E">#REF!</definedName>
    <definedName name="P73L">#REF!</definedName>
    <definedName name="P73M">#REF!</definedName>
    <definedName name="P74E">#REF!</definedName>
    <definedName name="P74L">#REF!</definedName>
    <definedName name="P74M">#REF!</definedName>
    <definedName name="P75E">#REF!</definedName>
    <definedName name="P75L">#REF!</definedName>
    <definedName name="P75M">#REF!</definedName>
    <definedName name="P76E">#REF!</definedName>
    <definedName name="P76L">#REF!</definedName>
    <definedName name="P76M">#REF!</definedName>
    <definedName name="P77E">#REF!</definedName>
    <definedName name="P77L">#REF!</definedName>
    <definedName name="P77M">#REF!</definedName>
    <definedName name="P78E">#REF!</definedName>
    <definedName name="P78L">#REF!</definedName>
    <definedName name="P78M">#REF!</definedName>
    <definedName name="P79E">#REF!</definedName>
    <definedName name="P79L">#REF!</definedName>
    <definedName name="P79M">#REF!</definedName>
    <definedName name="P7E">#REF!</definedName>
    <definedName name="P7L">#REF!</definedName>
    <definedName name="P7M">#REF!</definedName>
    <definedName name="P80E">#REF!</definedName>
    <definedName name="P80L">#REF!</definedName>
    <definedName name="P80M">#REF!</definedName>
    <definedName name="P81E">#REF!</definedName>
    <definedName name="P81L">#REF!</definedName>
    <definedName name="P81M">#REF!</definedName>
    <definedName name="P82E">#REF!</definedName>
    <definedName name="P82L">#REF!</definedName>
    <definedName name="P82M">#REF!</definedName>
    <definedName name="P83E">#REF!</definedName>
    <definedName name="P83L">#REF!</definedName>
    <definedName name="P83M">#REF!</definedName>
    <definedName name="P84E">#REF!</definedName>
    <definedName name="P84L">#REF!</definedName>
    <definedName name="P84M">#REF!</definedName>
    <definedName name="P85E">#REF!</definedName>
    <definedName name="P85L">#REF!</definedName>
    <definedName name="P85M">#REF!</definedName>
    <definedName name="P86E">#REF!</definedName>
    <definedName name="P86L">#REF!</definedName>
    <definedName name="P86M">#REF!</definedName>
    <definedName name="P87E">#REF!</definedName>
    <definedName name="P87L">#REF!</definedName>
    <definedName name="P87M">#REF!</definedName>
    <definedName name="P88E">#REF!</definedName>
    <definedName name="P88L">#REF!</definedName>
    <definedName name="P88M">#REF!</definedName>
    <definedName name="P89E">#REF!</definedName>
    <definedName name="P89L">#REF!</definedName>
    <definedName name="P89M">#REF!</definedName>
    <definedName name="P8E">#REF!</definedName>
    <definedName name="P8L">#REF!</definedName>
    <definedName name="P8M">#REF!</definedName>
    <definedName name="P90E">#REF!</definedName>
    <definedName name="P90L">#REF!</definedName>
    <definedName name="P90M">#REF!</definedName>
    <definedName name="P91E">#REF!</definedName>
    <definedName name="P91L">#REF!</definedName>
    <definedName name="P91M">#REF!</definedName>
    <definedName name="P92E">#REF!</definedName>
    <definedName name="P92L">#REF!</definedName>
    <definedName name="P92M">#REF!</definedName>
    <definedName name="P93E">#REF!</definedName>
    <definedName name="P93L">#REF!</definedName>
    <definedName name="P93M">#REF!</definedName>
    <definedName name="P94E">#REF!</definedName>
    <definedName name="P94L">#REF!</definedName>
    <definedName name="P94M">#REF!</definedName>
    <definedName name="P95E">#REF!</definedName>
    <definedName name="P95L">#REF!</definedName>
    <definedName name="P95M">#REF!</definedName>
    <definedName name="P96E">#REF!</definedName>
    <definedName name="P96L">#REF!</definedName>
    <definedName name="P96M">#REF!</definedName>
    <definedName name="P97E">#REF!</definedName>
    <definedName name="P97L">#REF!</definedName>
    <definedName name="P97M">#REF!</definedName>
    <definedName name="P98E">#REF!</definedName>
    <definedName name="P98L">#REF!</definedName>
    <definedName name="P98M">#REF!</definedName>
    <definedName name="P99E">#REF!</definedName>
    <definedName name="P99L">#REF!</definedName>
    <definedName name="P99M">#REF!</definedName>
    <definedName name="P9E">#REF!</definedName>
    <definedName name="P9L">#REF!</definedName>
    <definedName name="P9M">#REF!</definedName>
    <definedName name="PAC">#N/A</definedName>
    <definedName name="PACB">#N/A</definedName>
    <definedName name="PACC">#N/A</definedName>
    <definedName name="PACD">#N/A</definedName>
    <definedName name="Pad_1">#REF!</definedName>
    <definedName name="PAGE1">#N/A</definedName>
    <definedName name="PAGE3">#N/A</definedName>
    <definedName name="PARCA">#N/A</definedName>
    <definedName name="PARR">#REF!</definedName>
    <definedName name="PARR1">#REF!</definedName>
    <definedName name="PARR2">#REF!</definedName>
    <definedName name="PARR3">#REF!</definedName>
    <definedName name="PARR4">#REF!</definedName>
    <definedName name="PARR5">#REF!</definedName>
    <definedName name="PB">#REF!</definedName>
    <definedName name="PC_Pile">#REF!</definedName>
    <definedName name="PD">#REF!</definedName>
    <definedName name="PDD">#REF!</definedName>
    <definedName name="PDIA">#REF!</definedName>
    <definedName name="PEE">#REF!</definedName>
    <definedName name="Period_Const">#REF!</definedName>
    <definedName name="Period_Excav">#REF!</definedName>
    <definedName name="Period_Struc">#REF!</definedName>
    <definedName name="PES">#REF!</definedName>
    <definedName name="PF">#REF!</definedName>
    <definedName name="PFD">#REF!</definedName>
    <definedName name="PG">#REF!</definedName>
    <definedName name="PGG">#REF!</definedName>
    <definedName name="PH">#REF!</definedName>
    <definedName name="Pile_cut">#REF!</definedName>
    <definedName name="Pile_Driving">#REF!</definedName>
    <definedName name="PILEL">#REF!</definedName>
    <definedName name="pile길이">#REF!</definedName>
    <definedName name="PN">#REF!</definedName>
    <definedName name="PNAME">#REF!</definedName>
    <definedName name="PO">#REF!</definedName>
    <definedName name="poi">BlankMacro1</definedName>
    <definedName name="PPP">#REF!</definedName>
    <definedName name="PR">#REF!</definedName>
    <definedName name="PREST">#REF!</definedName>
    <definedName name="Price_Acoust._Ceil">#REF!</definedName>
    <definedName name="Price_Block">#REF!</definedName>
    <definedName name="Price_Brick">#REF!</definedName>
    <definedName name="Price_Conc_4000">#REF!</definedName>
    <definedName name="Price_Conc_5000">#REF!</definedName>
    <definedName name="Price_Conc_6000">#REF!</definedName>
    <definedName name="Price_Form_Beam">#REF!</definedName>
    <definedName name="Price_Form_Colmn">#REF!</definedName>
    <definedName name="Price_Form_Core">#REF!</definedName>
    <definedName name="Price_Form_Slab">#REF!</definedName>
    <definedName name="Price_Form_Wall">#REF!</definedName>
    <definedName name="Price_Gyp._Ceil">#REF!</definedName>
    <definedName name="Price_Gyp.W_Both">#REF!</definedName>
    <definedName name="Price_Gyp.W_One">#REF!</definedName>
    <definedName name="Price_Paint_Emulsn">#REF!</definedName>
    <definedName name="Price_Plaster_Ceil">#REF!</definedName>
    <definedName name="Price_Plaster_Ext">#REF!</definedName>
    <definedName name="Price_Plaster_Floor">#REF!</definedName>
    <definedName name="Price_Plaster_Wall">#REF!</definedName>
    <definedName name="Price_Rebar_High">#REF!</definedName>
    <definedName name="Price_Rebar_Mild">#REF!</definedName>
    <definedName name="Price_Stl.Door_D">#REF!</definedName>
    <definedName name="Price_Stl.Door_S">#REF!</definedName>
    <definedName name="Price_Stone_Floor">#REF!</definedName>
    <definedName name="Price_Stone_Wall">#REF!</definedName>
    <definedName name="Price_Wd.Door_D">#REF!</definedName>
    <definedName name="Price_Wd.Door_S">#REF!</definedName>
    <definedName name="prin">#REF!</definedName>
    <definedName name="PRINT">#REF!</definedName>
    <definedName name="_xlnm.Print_Area" localSheetId="3">공종별내역서!$A$1:$M$253</definedName>
    <definedName name="_xlnm.Print_Area" localSheetId="8">단가대비표!$A$1:$U$97</definedName>
    <definedName name="_xlnm.Print_Area" localSheetId="2">원가계산서!$A$1:$G$29</definedName>
    <definedName name="_xlnm.Print_Area" localSheetId="6">일위대가!$A$1:$M$354</definedName>
    <definedName name="_xlnm.Print_Area" localSheetId="5">일위대가목록!$A$1:$J$66</definedName>
    <definedName name="_xlnm.Print_Area">#REF!</definedName>
    <definedName name="Print_Area_MI">#REF!</definedName>
    <definedName name="PRINT_AREA_MI1">#REF!</definedName>
    <definedName name="Print_Area1">#REF!</definedName>
    <definedName name="PRINT_TILTES">#REF!</definedName>
    <definedName name="print_tital">#REF!</definedName>
    <definedName name="PRINT_TITEL">#REF!</definedName>
    <definedName name="print_titil">#REF!</definedName>
    <definedName name="PRINT_TITLE">#REF!</definedName>
    <definedName name="_xlnm.Print_Titles" localSheetId="3">공종별내역서!$1:$3</definedName>
    <definedName name="_xlnm.Print_Titles" localSheetId="13">내부산출서!$1:$4</definedName>
    <definedName name="_xlnm.Print_Titles" localSheetId="8">단가대비표!$1:$4</definedName>
    <definedName name="_xlnm.Print_Titles" localSheetId="11">부자재집계표!$1:$4</definedName>
    <definedName name="_xlnm.Print_Titles" localSheetId="10">산출집계!$1:$4</definedName>
    <definedName name="_xlnm.Print_Titles" localSheetId="2">원가계산서!$1:$3</definedName>
    <definedName name="_xlnm.Print_Titles" localSheetId="6">일위대가!$1:$3</definedName>
    <definedName name="_xlnm.Print_Titles" localSheetId="5">일위대가목록!$1:$3</definedName>
    <definedName name="_xlnm.Print_Titles" localSheetId="12">창호산출서!$1:$3</definedName>
    <definedName name="_xlnm.Print_Titles">#N/A</definedName>
    <definedName name="Print_Titles_MI">#REF!</definedName>
    <definedName name="PRINT_TITLES_MI1">#REF!</definedName>
    <definedName name="PRINT2">#REF!</definedName>
    <definedName name="Printed_Titles">#REF!</definedName>
    <definedName name="printer">#REF!</definedName>
    <definedName name="PRINTER_AREA">#REF!</definedName>
    <definedName name="printer_Titles">#REF!</definedName>
    <definedName name="printer_ttitle">#REF!</definedName>
    <definedName name="PRINTTITLES">#REF!</definedName>
    <definedName name="PRT">#N/A</definedName>
    <definedName name="PS">#REF!</definedName>
    <definedName name="PTK">#REF!</definedName>
    <definedName name="PVC">#REF!</definedName>
    <definedName name="q234562456" hidden="1">{"'용역비'!$A$4:$C$8"}</definedName>
    <definedName name="QLQL">#REF!</definedName>
    <definedName name="qq">#REF!</definedName>
    <definedName name="QQQ">#REF!</definedName>
    <definedName name="qqqq">#REF!</definedName>
    <definedName name="qqqqqqqq">#REF!</definedName>
    <definedName name="Qt">#REF!</definedName>
    <definedName name="QTY">#N/A</definedName>
    <definedName name="Qty_Ceiling">#REF!</definedName>
    <definedName name="Qty_Conc">#REF!</definedName>
    <definedName name="Qty_Door.Window">#REF!</definedName>
    <definedName name="Qty_Excavation">#REF!</definedName>
    <definedName name="Qty_Form">#REF!</definedName>
    <definedName name="Qty_Masonry">#REF!</definedName>
    <definedName name="Qty_Painting">#REF!</definedName>
    <definedName name="Qty_Plastering">#REF!</definedName>
    <definedName name="Qty_Rebar">#REF!</definedName>
    <definedName name="Qty_Stone">#REF!</definedName>
    <definedName name="Qty_Wall">#REF!</definedName>
    <definedName name="qyk" hidden="1">{"'용역비'!$A$4:$C$8"}</definedName>
    <definedName name="RAFTER">"SILO!$U$460"</definedName>
    <definedName name="RCW" hidden="1">#REF!</definedName>
    <definedName name="Rebar">#REF!</definedName>
    <definedName name="Rebar_unitprice">#REF!</definedName>
    <definedName name="RECORD">#REF!</definedName>
    <definedName name="_xlnm.Recorder">#REF!</definedName>
    <definedName name="REDATA2">#REF!</definedName>
    <definedName name="REDATA4">#REF!</definedName>
    <definedName name="REDATA5">#REF!</definedName>
    <definedName name="REDATA6">#REF!</definedName>
    <definedName name="rf">{"서울냉천 3차( 5. 6-7).xls","Sheet1"}</definedName>
    <definedName name="Rform_unitprice">#REF!</definedName>
    <definedName name="RGY">BlankMacro1</definedName>
    <definedName name="rjfl" hidden="1">#REF!</definedName>
    <definedName name="RJRJ">BlankMacro1</definedName>
    <definedName name="RJRKJRKJR">BlankMacro1</definedName>
    <definedName name="rk">#REF!</definedName>
    <definedName name="RL">BlankMacro1</definedName>
    <definedName name="rlr">#REF!</definedName>
    <definedName name="RLTJD">BlankMacro1</definedName>
    <definedName name="RN">#REF!</definedName>
    <definedName name="RNR">#REF!</definedName>
    <definedName name="ROW">#REF!</definedName>
    <definedName name="Royalty" hidden="1">{#N/A,#N/A,FALSE,"Sheet1"}</definedName>
    <definedName name="RPE">#REF!</definedName>
    <definedName name="RRR">#REF!</definedName>
    <definedName name="rrrr">{"서울냉천 3차( 5. 6-7).xls","Sheet1"}</definedName>
    <definedName name="rrrr12">#REF!</definedName>
    <definedName name="rrrr13">#REF!</definedName>
    <definedName name="rrrr14">#REF!</definedName>
    <definedName name="rrrr15">#REF!</definedName>
    <definedName name="rrrrrr">{"서울냉천 3차( 5. 6-7).xls","Sheet1"}</definedName>
    <definedName name="rth" hidden="1">{"'용역비'!$A$4:$C$8"}</definedName>
    <definedName name="rtr">BlankMacro1</definedName>
    <definedName name="rty" hidden="1">{"'용역비'!$A$4:$C$8"}</definedName>
    <definedName name="RTYUI">BlankMacro1</definedName>
    <definedName name="rtyuu">BlankMacro1</definedName>
    <definedName name="ru">#REF!</definedName>
    <definedName name="RYANG">#REF!</definedName>
    <definedName name="ryuk" hidden="1">{"'용역비'!$A$4:$C$8"}</definedName>
    <definedName name="S">BlankMacro1</definedName>
    <definedName name="s_1">#REF!</definedName>
    <definedName name="s_2">#REF!</definedName>
    <definedName name="S_B">#REF!</definedName>
    <definedName name="S_BB">#REF!</definedName>
    <definedName name="S_BU">#REF!</definedName>
    <definedName name="S_EF">#REF!</definedName>
    <definedName name="S_G">#REF!</definedName>
    <definedName name="S_R">#REF!</definedName>
    <definedName name="S_X">#REF!</definedName>
    <definedName name="S_Y">#REF!</definedName>
    <definedName name="S_Z">#REF!</definedName>
    <definedName name="S2L">#REF!</definedName>
    <definedName name="SADE">#REF!</definedName>
    <definedName name="SADF">#REF!</definedName>
    <definedName name="Sal.Escal_Korean">#REF!</definedName>
    <definedName name="Sal.Escal_Local.Reg">#REF!</definedName>
    <definedName name="Sal.Escal_Third.N">#REF!</definedName>
    <definedName name="Salary_Korean">#REF!</definedName>
    <definedName name="Salary_Local.Reg">#REF!</definedName>
    <definedName name="Salary_Third.N">#REF!</definedName>
    <definedName name="SALI">#REF!</definedName>
    <definedName name="sanch_2">#REF!</definedName>
    <definedName name="sanch_3">#REF!</definedName>
    <definedName name="sanch_4">#REF!</definedName>
    <definedName name="SAPBEXdnldView" hidden="1">"41JLQUL0YNPVK3OX98UIGJGNP"</definedName>
    <definedName name="SAPBEXsysID" hidden="1">"BWP"</definedName>
    <definedName name="sarsda">#REF!</definedName>
    <definedName name="SAV">#N/A</definedName>
    <definedName name="sck">#REF!</definedName>
    <definedName name="SCODE">#REF!</definedName>
    <definedName name="SC주자재집계푶" hidden="1">{#N/A,#N/A,FALSE,"견적갑지";#N/A,#N/A,FALSE,"총괄표";#N/A,#N/A,FALSE,"철골공사";#N/A,#N/A,FALSE,"토목공사";#N/A,#N/A,FALSE,"판넬전기공사"}</definedName>
    <definedName name="Sd">#REF!</definedName>
    <definedName name="sddffffff">#REF!</definedName>
    <definedName name="SDF">#REF!</definedName>
    <definedName name="sdryhj" hidden="1">{"'용역비'!$A$4:$C$8"}</definedName>
    <definedName name="sdsss">#REF!</definedName>
    <definedName name="SE" hidden="1">{"'용역비'!$A$4:$C$8"}</definedName>
    <definedName name="selection">#REF!</definedName>
    <definedName name="set_out">#REF!</definedName>
    <definedName name="sf">{"서울냉천 3차( 5. 6-7).xls","Sheet1"}</definedName>
    <definedName name="SHEET">#REF!</definedName>
    <definedName name="sheet1">#REF!</definedName>
    <definedName name="shoeh">#REF!</definedName>
    <definedName name="shoew">#REF!</definedName>
    <definedName name="SHT">#REF!</definedName>
    <definedName name="SIN">#REF!</definedName>
    <definedName name="size">#REF!</definedName>
    <definedName name="SK">#REF!</definedName>
    <definedName name="SKE">#REF!</definedName>
    <definedName name="SKEW">#REF!</definedName>
    <definedName name="SKIN">#REF!</definedName>
    <definedName name="Slab_Connect">#REF!</definedName>
    <definedName name="SLAB1">#REF!</definedName>
    <definedName name="SLAB2">#REF!</definedName>
    <definedName name="SLAB3">#REF!</definedName>
    <definedName name="SLFE">#REF!</definedName>
    <definedName name="SLFO">#REF!</definedName>
    <definedName name="SMLTOOLS">#REF!</definedName>
    <definedName name="SMP">#REF!</definedName>
    <definedName name="Soil_Ba_Unitprice">#REF!</definedName>
    <definedName name="Soil_Ba_Unitprice_h">#REF!</definedName>
    <definedName name="Soil_Ba_Unitprice_u">#REF!</definedName>
    <definedName name="Soil_dis_unitprice">#REF!</definedName>
    <definedName name="Soil_dis_unitprice_h">#REF!</definedName>
    <definedName name="Soil_dis_unitprice_u">#REF!</definedName>
    <definedName name="SORTCODE">#N/A</definedName>
    <definedName name="SPA">#REF!</definedName>
    <definedName name="SPACE">#REF!</definedName>
    <definedName name="SPECI">#REF!</definedName>
    <definedName name="srth" hidden="1">{"'용역비'!$A$4:$C$8"}</definedName>
    <definedName name="ss">#N/A</definedName>
    <definedName name="SSFFGFG">#REF!</definedName>
    <definedName name="sss" hidden="1">{#N/A,#N/A,FALSE,"전력간선"}</definedName>
    <definedName name="SSSS">#REF!</definedName>
    <definedName name="SSSSS">#REF!</definedName>
    <definedName name="SSSSSS">#REF!</definedName>
    <definedName name="ST">#REF!</definedName>
    <definedName name="START">#REF!</definedName>
    <definedName name="Story_Basement">#REF!</definedName>
    <definedName name="Story_Podium">#REF!</definedName>
    <definedName name="Story_Total">#REF!</definedName>
    <definedName name="Story_Tower">#REF!</definedName>
    <definedName name="Struct_Type">#REF!</definedName>
    <definedName name="STS" hidden="1">{"'용역비'!$A$4:$C$8"}</definedName>
    <definedName name="SubDic">#REF!</definedName>
    <definedName name="SUM">#REF!</definedName>
    <definedName name="SUMMARY" hidden="1">#REF!</definedName>
    <definedName name="SUMMARYT" hidden="1">#REF!</definedName>
    <definedName name="SUO_REA">#REF!</definedName>
    <definedName name="SUO_TOE">#REF!</definedName>
    <definedName name="SUPP">#REF!</definedName>
    <definedName name="SWL">#REF!</definedName>
    <definedName name="SWR">#REF!</definedName>
    <definedName name="sy">#REF!</definedName>
    <definedName name="SYSV">#REF!</definedName>
    <definedName name="SZ">#REF!</definedName>
    <definedName name="T1S">#REF!</definedName>
    <definedName name="T2S">#REF!</definedName>
    <definedName name="T3S">#REF!</definedName>
    <definedName name="TAK">#REF!</definedName>
    <definedName name="TBM">#REF!</definedName>
    <definedName name="Text5">#REF!</definedName>
    <definedName name="TFUI" hidden="1">{"'용역비'!$A$4:$C$8"}</definedName>
    <definedName name="TFUL" hidden="1">{"'용역비'!$A$4:$C$8"}</definedName>
    <definedName name="TIT">#REF!</definedName>
    <definedName name="TITLE">#REF!</definedName>
    <definedName name="titles">#REF!</definedName>
    <definedName name="TITLES_PRINT">#REF!</definedName>
    <definedName name="TL">#N/A</definedName>
    <definedName name="TLCST">#REF!</definedName>
    <definedName name="TMD">#REF!</definedName>
    <definedName name="TMO">#REF!</definedName>
    <definedName name="TMPRICC">#REF!</definedName>
    <definedName name="TOP">#N/A</definedName>
    <definedName name="TOPMENU6">#REF!</definedName>
    <definedName name="Tot.Cost_SiteExp">#REF!</definedName>
    <definedName name="Tot.Cost_TempWk">#REF!</definedName>
    <definedName name="Total_Floor_Area">#REF!</definedName>
    <definedName name="TR_R">#REF!</definedName>
    <definedName name="TR_X">#REF!</definedName>
    <definedName name="TREE">BlankMacro1</definedName>
    <definedName name="trunc">#REF!</definedName>
    <definedName name="TRY">BlankMacro1</definedName>
    <definedName name="TTT">#REF!</definedName>
    <definedName name="TTTTTTTTTTY">BlankMacro1</definedName>
    <definedName name="tu" hidden="1">{"'용역비'!$A$4:$C$8"}</definedName>
    <definedName name="tuilol" hidden="1">{"'용역비'!$A$4:$C$8"}</definedName>
    <definedName name="TW">#REF!</definedName>
    <definedName name="TWL">#REF!</definedName>
    <definedName name="TWR">#REF!</definedName>
    <definedName name="TYJ" hidden="1">{"'용역비'!$A$4:$C$8"}</definedName>
    <definedName name="tyje" hidden="1">{"'용역비'!$A$4:$C$8"}</definedName>
    <definedName name="tyjet" hidden="1">{"'용역비'!$A$4:$C$8"}</definedName>
    <definedName name="TYTY">BlankMacro1</definedName>
    <definedName name="tyu" hidden="1">{"'용역비'!$A$4:$C$8"}</definedName>
    <definedName name="TYUI">BlankMacro1</definedName>
    <definedName name="tyuio">BlankMacro1</definedName>
    <definedName name="UIOP">BlankMacro1</definedName>
    <definedName name="ulo" hidden="1">{"'용역비'!$A$4:$C$8"}</definedName>
    <definedName name="UNIT">#REF!</definedName>
    <definedName name="UNIT_1">#REF!</definedName>
    <definedName name="UNIT_3">#REF!</definedName>
    <definedName name="UNITPART">#REF!</definedName>
    <definedName name="UNITPRICE">#REF!</definedName>
    <definedName name="UP">#REF!</definedName>
    <definedName name="uu" hidden="1">{"'용역비'!$A$4:$C$8"}</definedName>
    <definedName name="v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V.E금액1">#REF!</definedName>
    <definedName name="VAT">#REF!</definedName>
    <definedName name="VB">#REF!</definedName>
    <definedName name="VD">#REF!</definedName>
    <definedName name="VFD">#REF!</definedName>
    <definedName name="VMAX">#N/A</definedName>
    <definedName name="VNBNN">#REF!</definedName>
    <definedName name="VVNNNN">#REF!</definedName>
    <definedName name="VVV">#REF!</definedName>
    <definedName name="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_m">#REF!</definedName>
    <definedName name="w_m1">#REF!</definedName>
    <definedName name="w_m2">#REF!</definedName>
    <definedName name="W15_">#N/A</definedName>
    <definedName name="W3_">#N/A</definedName>
    <definedName name="W6_">#N/A</definedName>
    <definedName name="WA">#REF!</definedName>
    <definedName name="WB">#REF!</definedName>
    <definedName name="WC">#REF!</definedName>
    <definedName name="WD">#REF!</definedName>
    <definedName name="WD_P">#REF!</definedName>
    <definedName name="WD_W">#REF!</definedName>
    <definedName name="weqweqweqwe" hidden="1">{"'용역비'!$A$4:$C$8"}</definedName>
    <definedName name="wessdd">#REF!</definedName>
    <definedName name="WEW">#REF!</definedName>
    <definedName name="WH">#REF!</definedName>
    <definedName name="WIRE_1">#REF!</definedName>
    <definedName name="WIRE_3">#REF!</definedName>
    <definedName name="WJDLKDD">BlankMacro1</definedName>
    <definedName name="wkd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ork_Description">#REF!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교육청." hidden="1">{#N/A,#N/A,FALSE,"전력간선"}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중공업군포견적서." hidden="1">{#N/A,#N/A,FALSE,"견적갑지";#N/A,#N/A,FALSE,"총괄표";#N/A,#N/A,FALSE,"철골공사";#N/A,#N/A,FALSE,"토목공사";#N/A,#N/A,FALSE,"판넬전기공사"}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rty" hidden="1">{"'용역비'!$A$4:$C$8"}</definedName>
    <definedName name="wrtyrtyrt" hidden="1">{"'용역비'!$A$4:$C$8"}</definedName>
    <definedName name="wrtywrtywr" hidden="1">{"'용역비'!$A$4:$C$8"}</definedName>
    <definedName name="WSO">#REF!</definedName>
    <definedName name="WT1B">#REF!</definedName>
    <definedName name="WT1BA">#REF!</definedName>
    <definedName name="WT1BB">#REF!</definedName>
    <definedName name="WT1H">#REF!</definedName>
    <definedName name="WT1HA">#REF!</definedName>
    <definedName name="WT1HB">#REF!</definedName>
    <definedName name="WT1HC">#REF!</definedName>
    <definedName name="WT1T">#REF!</definedName>
    <definedName name="wuy" hidden="1">{"'용역비'!$A$4:$C$8"}</definedName>
    <definedName name="WW">#REF!</definedName>
    <definedName name="WWW">#REF!</definedName>
    <definedName name="x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C">#REF!</definedName>
    <definedName name="XHXH">#REF!</definedName>
    <definedName name="xx">#REF!</definedName>
    <definedName name="XXX">#REF!</definedName>
    <definedName name="XXXXX">#REF!</definedName>
    <definedName name="XYH">#REF!</definedName>
    <definedName name="y" hidden="1">{"'용역비'!$A$4:$C$8"}</definedName>
    <definedName name="YFU" hidden="1">{"'용역비'!$A$4:$C$8"}</definedName>
    <definedName name="YOO">#REF!</definedName>
    <definedName name="yoo10">#REF!</definedName>
    <definedName name="yoo2">#REF!</definedName>
    <definedName name="yoo3">#REF!</definedName>
    <definedName name="yoo4">#REF!</definedName>
    <definedName name="YOO5">#REF!</definedName>
    <definedName name="YOO6">#REF!</definedName>
    <definedName name="YOO7">#REF!</definedName>
    <definedName name="yoo8">#REF!</definedName>
    <definedName name="YOO9">#REF!</definedName>
    <definedName name="YOON">#REF!</definedName>
    <definedName name="YOON2">#REF!</definedName>
    <definedName name="YOON3">#REF!</definedName>
    <definedName name="YOON4">#REF!</definedName>
    <definedName name="YT">#REF!</definedName>
    <definedName name="ytrre">BlankMacro1</definedName>
    <definedName name="yu" hidden="1">{"'용역비'!$A$4:$C$8"}</definedName>
    <definedName name="YUK" hidden="1">{"'용역비'!$A$4:$C$8"}</definedName>
    <definedName name="YY">#REF!</definedName>
    <definedName name="yyyyyyyyyyyyu">BlankMacro1</definedName>
    <definedName name="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B">#REF!</definedName>
    <definedName name="ZL">#REF!</definedName>
    <definedName name="ZP">#REF!</definedName>
    <definedName name="zz">{"서울냉천 3차( 5. 6-7).xls","Sheet1"}</definedName>
    <definedName name="ZZZ">#REF!</definedName>
    <definedName name="ㄱ">#REF!</definedName>
    <definedName name="ㄱ1">#REF!</definedName>
    <definedName name="ㄱ2">#REF!</definedName>
    <definedName name="ㄱㄱ">{"서울냉천 3차( 5. 6-7).xls","Sheet1"}</definedName>
    <definedName name="ㄱㄱㄱ">BlankMacro1</definedName>
    <definedName name="ㄱㄱㄱㄱ">#REF!</definedName>
    <definedName name="ㄱㄱㄱㄱㄱ">#REF!</definedName>
    <definedName name="ㄱㄷㄷ">BlankMacro1</definedName>
    <definedName name="ㄱㄷㅈㄱ" hidden="1">{"'용역비'!$A$4:$C$8"}</definedName>
    <definedName name="가">#REF!</definedName>
    <definedName name="가가">BlankMacro1</definedName>
    <definedName name="가격">#REF!</definedName>
    <definedName name="가격2">#REF!</definedName>
    <definedName name="가나">{"서울냉천 3차( 5. 6-7).xls","Sheet1"}</definedName>
    <definedName name="가나다" hidden="1">#REF!</definedName>
    <definedName name="가라">BlankMacro1</definedName>
    <definedName name="가로등부표2">#REF!,#REF!</definedName>
    <definedName name="가모">BlankMacro1</definedName>
    <definedName name="가사">BlankMacro1</definedName>
    <definedName name="가설공사">#REF!</definedName>
    <definedName name="가스창고">#REF!</definedName>
    <definedName name="가승">{"서울냉천 3차( 5. 6-7).xls","Sheet1"}</definedName>
    <definedName name="가시나무5노무">#REF!</definedName>
    <definedName name="가시나무5재료">#REF!</definedName>
    <definedName name="가시나무6노무">#REF!</definedName>
    <definedName name="가시나무6재료">#REF!</definedName>
    <definedName name="가시나무노무8">#REF!</definedName>
    <definedName name="가시나무재료8">#REF!</definedName>
    <definedName name="가오">BlankMacro1</definedName>
    <definedName name="가하">BlankMacro1</definedName>
    <definedName name="각도1">#REF!</definedName>
    <definedName name="간선변경">BlankMacro1</definedName>
    <definedName name="간이조서">#REF!</definedName>
    <definedName name="간접노무비">#REF!</definedName>
    <definedName name="감감">감감</definedName>
    <definedName name="갑">#REF!</definedName>
    <definedName name="갑지">#REF!</definedName>
    <definedName name="강">BlankMacro1</definedName>
    <definedName name="강강">#REF!</definedName>
    <definedName name="강경구">#REF!</definedName>
    <definedName name="강관">#REF!</definedName>
    <definedName name="강관동바리1">#REF!</definedName>
    <definedName name="강관동바리2">#REF!</definedName>
    <definedName name="강관철근131">#REF!</definedName>
    <definedName name="강관철근221">#REF!</definedName>
    <definedName name="강관파일132">#REF!</definedName>
    <definedName name="강관파일222">#REF!</definedName>
    <definedName name="강병창">BlankMacro1</definedName>
    <definedName name="개략공사비">#REF!</definedName>
    <definedName name="개요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갱부">#REF!</definedName>
    <definedName name="거">#REF!</definedName>
    <definedName name="거래처">#REF!</definedName>
    <definedName name="거적덮기">#REF!</definedName>
    <definedName name="거진">{"서울냉천 3차( 5. 6-7).xls","Sheet1"}</definedName>
    <definedName name="건">#REF!</definedName>
    <definedName name="건축개요">#REF!</definedName>
    <definedName name="건축목공">#REF!</definedName>
    <definedName name="건축변경">#REF!</definedName>
    <definedName name="견적">#REF!</definedName>
    <definedName name="견적서">#REF!</definedName>
    <definedName name="견적서1">#REF!</definedName>
    <definedName name="견적서2">#REF!</definedName>
    <definedName name="견적서3">#REF!</definedName>
    <definedName name="견적서4">#REF!</definedName>
    <definedName name="견적서5">#REF!</definedName>
    <definedName name="견적서6">#REF!</definedName>
    <definedName name="견적조건">#REF!</definedName>
    <definedName name="견적탱크">#REF!</definedName>
    <definedName name="결정치">#REF!</definedName>
    <definedName name="경비">#REF!</definedName>
    <definedName name="경비1">#REF!</definedName>
    <definedName name="경비10">#REF!</definedName>
    <definedName name="경비11">#REF!</definedName>
    <definedName name="경비12">#REF!</definedName>
    <definedName name="경비13">#REF!</definedName>
    <definedName name="경비2">#REF!</definedName>
    <definedName name="경비3">#REF!</definedName>
    <definedName name="경비4">#REF!</definedName>
    <definedName name="경비5">#REF!</definedName>
    <definedName name="경비6">#REF!</definedName>
    <definedName name="경비7">#REF!</definedName>
    <definedName name="경비8">#REF!</definedName>
    <definedName name="경비9">#REF!</definedName>
    <definedName name="경비율">#REF!</definedName>
    <definedName name="경비합">#REF!</definedName>
    <definedName name="경상비">#REF!</definedName>
    <definedName name="경순">BlankMacro1</definedName>
    <definedName name="경유">#REF!</definedName>
    <definedName name="계">#REF!</definedName>
    <definedName name="계산">#REF!</definedName>
    <definedName name="계수나무6노무">#REF!</definedName>
    <definedName name="계수나무6재료">#REF!</definedName>
    <definedName name="계전2" hidden="1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" hidden="1">{"'용역비'!$A$4:$C$8"}</definedName>
    <definedName name="고속">{"서울냉천 3차( 5. 6-7).xls","Sheet1"}</definedName>
    <definedName name="고압">#REF!</definedName>
    <definedName name="고재">#REF!</definedName>
    <definedName name="고케">#REF!</definedName>
    <definedName name="골재1">#REF!</definedName>
    <definedName name="공">BlankMacro1</definedName>
    <definedName name="공_____종">#REF!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급가액">#REF!</definedName>
    <definedName name="공량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공문3">#REF!</definedName>
    <definedName name="공사명">#REF!</definedName>
    <definedName name="공사비">#REF!</definedName>
    <definedName name="공사원가명세서">#REF!</definedName>
    <definedName name="공산">#REF!</definedName>
    <definedName name="공산품">#REF!</definedName>
    <definedName name="공일">#REF!</definedName>
    <definedName name="공정">#REF!</definedName>
    <definedName name="공종">#REF!</definedName>
    <definedName name="공종1">#REF!</definedName>
    <definedName name="공종10">#REF!</definedName>
    <definedName name="공종11">#REF!</definedName>
    <definedName name="공종12">#REF!</definedName>
    <definedName name="공종13">#REF!</definedName>
    <definedName name="공종14">#REF!</definedName>
    <definedName name="공종15">#REF!</definedName>
    <definedName name="공종16">#REF!</definedName>
    <definedName name="공종17">#REF!</definedName>
    <definedName name="공종18">#REF!</definedName>
    <definedName name="공종19">#REF!</definedName>
    <definedName name="공종2">#REF!</definedName>
    <definedName name="공종20">#REF!</definedName>
    <definedName name="공종3">#REF!</definedName>
    <definedName name="공종4">#REF!</definedName>
    <definedName name="공종5">#REF!</definedName>
    <definedName name="공종6">#REF!</definedName>
    <definedName name="공종7">#REF!</definedName>
    <definedName name="공종8">#REF!</definedName>
    <definedName name="공종9">#REF!</definedName>
    <definedName name="공종간지" hidden="1">#REF!</definedName>
    <definedName name="공종갯수">#REF!</definedName>
    <definedName name="공지">#REF!</definedName>
    <definedName name="공통가설" hidden="1">#REF!</definedName>
    <definedName name="공통일위">#REF!</definedName>
    <definedName name="관급">#REF!,#REF!,#REF!</definedName>
    <definedName name="관급1">관급</definedName>
    <definedName name="관급2">#N/A</definedName>
    <definedName name="관급단가">#REF!</definedName>
    <definedName name="관급자재2">관급자재2</definedName>
    <definedName name="관급자재대">#REF!</definedName>
    <definedName name="관급자재비">#REF!</definedName>
    <definedName name="관급자재표">관급자재2</definedName>
    <definedName name="관급조달" hidden="1">{#N/A,#N/A,FALSE,"Sheet1"}</definedName>
    <definedName name="관급집계">BlankMacro1</definedName>
    <definedName name="관리비">#REF!</definedName>
    <definedName name="관용접노무">#REF!</definedName>
    <definedName name="관용접노무비">#REF!</definedName>
    <definedName name="관용접재료">#REF!</definedName>
    <definedName name="관용접재료비">#REF!</definedName>
    <definedName name="광명">#REF!</definedName>
    <definedName name="광산">#REF!</definedName>
    <definedName name="광산품">#REF!</definedName>
    <definedName name="교">#REF!</definedName>
    <definedName name="교량명">#REF!</definedName>
    <definedName name="교량별금액">#REF!</definedName>
    <definedName name="교면방수1">#REF!</definedName>
    <definedName name="교면방수2">#REF!</definedName>
    <definedName name="교명주1">#REF!</definedName>
    <definedName name="교명주2">#REF!</definedName>
    <definedName name="교명판1">#REF!</definedName>
    <definedName name="교명판2">#REF!</definedName>
    <definedName name="교부승인">BlankMacro1</definedName>
    <definedName name="구랑2교">#REF!</definedName>
    <definedName name="구랑교">#REF!</definedName>
    <definedName name="구분">BlankMacro1</definedName>
    <definedName name="구분1">BlankMacro1</definedName>
    <definedName name="구속1">{"서울냉천 3차( 5. 6-7).xls","Sheet1"}</definedName>
    <definedName name="구조물공">#REF!</definedName>
    <definedName name="국내장비">#REF!</definedName>
    <definedName name="국내장비계">#REF!</definedName>
    <definedName name="군산">#REF!</definedName>
    <definedName name="굼동">{"서울냉천 3차( 5. 6-7).xls","Sheet1"}</definedName>
    <definedName name="궁">#REF!</definedName>
    <definedName name="규격">#REF!</definedName>
    <definedName name="그라우팅수량">#REF!</definedName>
    <definedName name="그래픽">#REF!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속">#REF!</definedName>
    <definedName name="금액">#REF!</definedName>
    <definedName name="급탕">{"서울냉천 3차( 5. 6-7).xls","Sheet1"}</definedName>
    <definedName name="기경1">#REF!</definedName>
    <definedName name="기경1.1">#REF!</definedName>
    <definedName name="기경10">#REF!</definedName>
    <definedName name="기경10.1">#REF!</definedName>
    <definedName name="기경100">#REF!</definedName>
    <definedName name="기경100.1">#REF!</definedName>
    <definedName name="기경101">#REF!</definedName>
    <definedName name="기경101.1">#REF!</definedName>
    <definedName name="기경102">#REF!</definedName>
    <definedName name="기경102.1">#REF!</definedName>
    <definedName name="기경103">#REF!</definedName>
    <definedName name="기경103.1">#REF!</definedName>
    <definedName name="기경104">#REF!</definedName>
    <definedName name="기경104.1">#REF!</definedName>
    <definedName name="기경105">#REF!</definedName>
    <definedName name="기경105.1">#REF!</definedName>
    <definedName name="기경106">#REF!</definedName>
    <definedName name="기경106.1">#REF!</definedName>
    <definedName name="기경107">#REF!</definedName>
    <definedName name="기경107.1">#REF!</definedName>
    <definedName name="기경108">#REF!</definedName>
    <definedName name="기경108.1">#REF!</definedName>
    <definedName name="기경109">#REF!</definedName>
    <definedName name="기경109.1">#REF!</definedName>
    <definedName name="기경11">#REF!</definedName>
    <definedName name="기경11.1">#REF!</definedName>
    <definedName name="기경110">#REF!</definedName>
    <definedName name="기경110.1">#REF!</definedName>
    <definedName name="기경111">#REF!</definedName>
    <definedName name="기경111.1">#REF!</definedName>
    <definedName name="기경112">#REF!</definedName>
    <definedName name="기경112.1">#REF!</definedName>
    <definedName name="기경113">#REF!</definedName>
    <definedName name="기경113.1">#REF!</definedName>
    <definedName name="기경114">#REF!</definedName>
    <definedName name="기경114.1">#REF!</definedName>
    <definedName name="기경115">#REF!</definedName>
    <definedName name="기경115.1">#REF!</definedName>
    <definedName name="기경116">#REF!</definedName>
    <definedName name="기경116.1">#REF!</definedName>
    <definedName name="기경117">#REF!</definedName>
    <definedName name="기경117.1">#REF!</definedName>
    <definedName name="기경118">#REF!</definedName>
    <definedName name="기경118.1">#REF!</definedName>
    <definedName name="기경119">#REF!</definedName>
    <definedName name="기경119.1">#REF!</definedName>
    <definedName name="기경12">#REF!</definedName>
    <definedName name="기경12.1">#REF!</definedName>
    <definedName name="기경120">#REF!</definedName>
    <definedName name="기경120.1">#REF!</definedName>
    <definedName name="기경121">#REF!</definedName>
    <definedName name="기경121.1">#REF!</definedName>
    <definedName name="기경122">#REF!</definedName>
    <definedName name="기경122.1">#REF!</definedName>
    <definedName name="기경123">#REF!</definedName>
    <definedName name="기경123.1">#REF!</definedName>
    <definedName name="기경124">#REF!</definedName>
    <definedName name="기경124.1">#REF!</definedName>
    <definedName name="기경125">#REF!</definedName>
    <definedName name="기경125.1">#REF!</definedName>
    <definedName name="기경126">#REF!</definedName>
    <definedName name="기경126.1">#REF!</definedName>
    <definedName name="기경127">#REF!</definedName>
    <definedName name="기경127.1">#REF!</definedName>
    <definedName name="기경128">#REF!</definedName>
    <definedName name="기경128.1">#REF!</definedName>
    <definedName name="기경129">#REF!</definedName>
    <definedName name="기경129.1">#REF!</definedName>
    <definedName name="기경13">#REF!</definedName>
    <definedName name="기경13.1">#REF!</definedName>
    <definedName name="기경130">#REF!</definedName>
    <definedName name="기경130.1">#REF!</definedName>
    <definedName name="기경131">#REF!</definedName>
    <definedName name="기경131.1">#REF!</definedName>
    <definedName name="기경132">#REF!</definedName>
    <definedName name="기경132.1">#REF!</definedName>
    <definedName name="기경133">#REF!</definedName>
    <definedName name="기경133.1">#REF!</definedName>
    <definedName name="기경134">#REF!</definedName>
    <definedName name="기경134.1">#REF!</definedName>
    <definedName name="기경135">#REF!</definedName>
    <definedName name="기경135.1">#REF!</definedName>
    <definedName name="기경136">#REF!</definedName>
    <definedName name="기경136.1">#REF!</definedName>
    <definedName name="기경137">#REF!</definedName>
    <definedName name="기경137.1">#REF!</definedName>
    <definedName name="기경138">#REF!</definedName>
    <definedName name="기경138.1">#REF!</definedName>
    <definedName name="기경139">#REF!</definedName>
    <definedName name="기경139.1">#REF!</definedName>
    <definedName name="기경14">#REF!</definedName>
    <definedName name="기경14.1">#REF!</definedName>
    <definedName name="기경140">#REF!</definedName>
    <definedName name="기경140.1">#REF!</definedName>
    <definedName name="기경141">#REF!</definedName>
    <definedName name="기경141.1">#REF!</definedName>
    <definedName name="기경142">#REF!</definedName>
    <definedName name="기경142.1">#REF!</definedName>
    <definedName name="기경143">#REF!</definedName>
    <definedName name="기경143.1">#REF!</definedName>
    <definedName name="기경144">#REF!</definedName>
    <definedName name="기경144.1">#REF!</definedName>
    <definedName name="기경145">#REF!</definedName>
    <definedName name="기경145.1">#REF!</definedName>
    <definedName name="기경146">#REF!</definedName>
    <definedName name="기경146.1">#REF!</definedName>
    <definedName name="기경147">#REF!</definedName>
    <definedName name="기경147.1">#REF!</definedName>
    <definedName name="기경148">#REF!</definedName>
    <definedName name="기경148.1">#REF!</definedName>
    <definedName name="기경149">#REF!</definedName>
    <definedName name="기경149.1">#REF!</definedName>
    <definedName name="기경15">#REF!</definedName>
    <definedName name="기경15.1">#REF!</definedName>
    <definedName name="기경150">#REF!</definedName>
    <definedName name="기경150.1">#REF!</definedName>
    <definedName name="기경151">#REF!</definedName>
    <definedName name="기경151.1">#REF!</definedName>
    <definedName name="기경152">#REF!</definedName>
    <definedName name="기경152.1">#REF!</definedName>
    <definedName name="기경153">#REF!</definedName>
    <definedName name="기경153.1">#REF!</definedName>
    <definedName name="기경154">#REF!</definedName>
    <definedName name="기경154.1">#REF!</definedName>
    <definedName name="기경155">#REF!</definedName>
    <definedName name="기경155.1">#REF!</definedName>
    <definedName name="기경156">#REF!</definedName>
    <definedName name="기경156.1">#REF!</definedName>
    <definedName name="기경157">#REF!</definedName>
    <definedName name="기경157.1">#REF!</definedName>
    <definedName name="기경158">#REF!</definedName>
    <definedName name="기경158.1">#REF!</definedName>
    <definedName name="기경159">#REF!</definedName>
    <definedName name="기경159.1">#REF!</definedName>
    <definedName name="기경16">#REF!</definedName>
    <definedName name="기경16.1">#REF!</definedName>
    <definedName name="기경160">#REF!</definedName>
    <definedName name="기경160.1">#REF!</definedName>
    <definedName name="기경161">#REF!</definedName>
    <definedName name="기경161.1">#REF!</definedName>
    <definedName name="기경162">#REF!</definedName>
    <definedName name="기경162.1">#REF!</definedName>
    <definedName name="기경163">#REF!</definedName>
    <definedName name="기경163.1">#REF!</definedName>
    <definedName name="기경164">#REF!</definedName>
    <definedName name="기경164.1">#REF!</definedName>
    <definedName name="기경165">#REF!</definedName>
    <definedName name="기경165.1">#REF!</definedName>
    <definedName name="기경166">#REF!</definedName>
    <definedName name="기경166.1">#REF!</definedName>
    <definedName name="기경167">#REF!</definedName>
    <definedName name="기경167.1">#REF!</definedName>
    <definedName name="기경168">#REF!</definedName>
    <definedName name="기경168.1">#REF!</definedName>
    <definedName name="기경169">#REF!</definedName>
    <definedName name="기경169.1">#REF!</definedName>
    <definedName name="기경17">#REF!</definedName>
    <definedName name="기경17.1">#REF!</definedName>
    <definedName name="기경170">#REF!</definedName>
    <definedName name="기경170.1">#REF!</definedName>
    <definedName name="기경171">#REF!</definedName>
    <definedName name="기경171.1">#REF!</definedName>
    <definedName name="기경172">#REF!</definedName>
    <definedName name="기경172.1">#REF!</definedName>
    <definedName name="기경173">#REF!</definedName>
    <definedName name="기경173.1">#REF!</definedName>
    <definedName name="기경174">#REF!</definedName>
    <definedName name="기경174.1">#REF!</definedName>
    <definedName name="기경175">#REF!</definedName>
    <definedName name="기경175.1">#REF!</definedName>
    <definedName name="기경176">#REF!</definedName>
    <definedName name="기경176.1">#REF!</definedName>
    <definedName name="기경177">#REF!</definedName>
    <definedName name="기경177.1">#REF!</definedName>
    <definedName name="기경178">#REF!</definedName>
    <definedName name="기경178.1">#REF!</definedName>
    <definedName name="기경179">#REF!</definedName>
    <definedName name="기경179.1">#REF!</definedName>
    <definedName name="기경18">#REF!</definedName>
    <definedName name="기경18.1">#REF!</definedName>
    <definedName name="기경180">#REF!</definedName>
    <definedName name="기경180.1">#REF!</definedName>
    <definedName name="기경181">#REF!</definedName>
    <definedName name="기경181.1">#REF!</definedName>
    <definedName name="기경182">#REF!</definedName>
    <definedName name="기경182.1">#REF!</definedName>
    <definedName name="기경183">#REF!</definedName>
    <definedName name="기경183.1">#REF!</definedName>
    <definedName name="기경184">#REF!</definedName>
    <definedName name="기경184.1">#REF!</definedName>
    <definedName name="기경185">#REF!</definedName>
    <definedName name="기경185.1">#REF!</definedName>
    <definedName name="기경186">#REF!</definedName>
    <definedName name="기경186.1">#REF!</definedName>
    <definedName name="기경187">#REF!</definedName>
    <definedName name="기경187.1">#REF!</definedName>
    <definedName name="기경188">#REF!</definedName>
    <definedName name="기경188.1">#REF!</definedName>
    <definedName name="기경189">#REF!</definedName>
    <definedName name="기경189.1">#REF!</definedName>
    <definedName name="기경19">#REF!</definedName>
    <definedName name="기경19.1">#REF!</definedName>
    <definedName name="기경190">#REF!</definedName>
    <definedName name="기경190.1">#REF!</definedName>
    <definedName name="기경191">#REF!</definedName>
    <definedName name="기경191.1">#REF!</definedName>
    <definedName name="기경192">#REF!</definedName>
    <definedName name="기경192.1">#REF!</definedName>
    <definedName name="기경193">#REF!</definedName>
    <definedName name="기경193.1">#REF!</definedName>
    <definedName name="기경194">#REF!</definedName>
    <definedName name="기경194.1">#REF!</definedName>
    <definedName name="기경195">#REF!</definedName>
    <definedName name="기경195.1">#REF!</definedName>
    <definedName name="기경196">#REF!</definedName>
    <definedName name="기경196.1">#REF!</definedName>
    <definedName name="기경197">#REF!</definedName>
    <definedName name="기경197.1">#REF!</definedName>
    <definedName name="기경198">#REF!</definedName>
    <definedName name="기경198.1">#REF!</definedName>
    <definedName name="기경199">#REF!</definedName>
    <definedName name="기경199.1">#REF!</definedName>
    <definedName name="기경2">#REF!</definedName>
    <definedName name="기경2.1">#REF!</definedName>
    <definedName name="기경20">#REF!</definedName>
    <definedName name="기경20.1">#REF!</definedName>
    <definedName name="기경200">#REF!</definedName>
    <definedName name="기경200.1">#REF!</definedName>
    <definedName name="기경201">#REF!</definedName>
    <definedName name="기경201.1">#REF!</definedName>
    <definedName name="기경202">#REF!</definedName>
    <definedName name="기경202.1">#REF!</definedName>
    <definedName name="기경203">#REF!</definedName>
    <definedName name="기경203.1">#REF!</definedName>
    <definedName name="기경204">#REF!</definedName>
    <definedName name="기경204.1">#REF!</definedName>
    <definedName name="기경205">#REF!</definedName>
    <definedName name="기경205.1">#REF!</definedName>
    <definedName name="기경206">#REF!</definedName>
    <definedName name="기경206.1">#REF!</definedName>
    <definedName name="기경207">#REF!</definedName>
    <definedName name="기경207.1">#REF!</definedName>
    <definedName name="기경208">#REF!</definedName>
    <definedName name="기경208.1">#REF!</definedName>
    <definedName name="기경209">#REF!</definedName>
    <definedName name="기경209.1">#REF!</definedName>
    <definedName name="기경21">#REF!</definedName>
    <definedName name="기경21.1">#REF!</definedName>
    <definedName name="기경210">#REF!</definedName>
    <definedName name="기경210.1">#REF!</definedName>
    <definedName name="기경211">#REF!</definedName>
    <definedName name="기경211.1">#REF!</definedName>
    <definedName name="기경212">#REF!</definedName>
    <definedName name="기경212.1">#REF!</definedName>
    <definedName name="기경213">#REF!</definedName>
    <definedName name="기경213.1">#REF!</definedName>
    <definedName name="기경214">#REF!</definedName>
    <definedName name="기경214.1">#REF!</definedName>
    <definedName name="기경215">#REF!</definedName>
    <definedName name="기경215.1">#REF!</definedName>
    <definedName name="기경216">#REF!</definedName>
    <definedName name="기경216.1">#REF!</definedName>
    <definedName name="기경217">#REF!</definedName>
    <definedName name="기경217.1">#REF!</definedName>
    <definedName name="기경218">#REF!</definedName>
    <definedName name="기경218.1">#REF!</definedName>
    <definedName name="기경219">#REF!</definedName>
    <definedName name="기경219.1">#REF!</definedName>
    <definedName name="기경22">#REF!</definedName>
    <definedName name="기경22.1">#REF!</definedName>
    <definedName name="기경220">#REF!</definedName>
    <definedName name="기경220.1">#REF!</definedName>
    <definedName name="기경221">#REF!</definedName>
    <definedName name="기경221.1">#REF!</definedName>
    <definedName name="기경222">#REF!</definedName>
    <definedName name="기경222.1">#REF!</definedName>
    <definedName name="기경223">#REF!</definedName>
    <definedName name="기경223.1">#REF!</definedName>
    <definedName name="기경224">#REF!</definedName>
    <definedName name="기경224.1">#REF!</definedName>
    <definedName name="기경225">#REF!</definedName>
    <definedName name="기경225.1">#REF!</definedName>
    <definedName name="기경226">#REF!</definedName>
    <definedName name="기경226.1">#REF!</definedName>
    <definedName name="기경227">#REF!</definedName>
    <definedName name="기경227.1">#REF!</definedName>
    <definedName name="기경228">#REF!</definedName>
    <definedName name="기경228.1">#REF!</definedName>
    <definedName name="기경229">#REF!</definedName>
    <definedName name="기경229.1">#REF!</definedName>
    <definedName name="기경23">#REF!</definedName>
    <definedName name="기경23.1">#REF!</definedName>
    <definedName name="기경230">#REF!</definedName>
    <definedName name="기경230.1">#REF!</definedName>
    <definedName name="기경231">#REF!</definedName>
    <definedName name="기경231.1">#REF!</definedName>
    <definedName name="기경232">#REF!</definedName>
    <definedName name="기경232.1">#REF!</definedName>
    <definedName name="기경233">#REF!</definedName>
    <definedName name="기경233.1">#REF!</definedName>
    <definedName name="기경234">#REF!</definedName>
    <definedName name="기경234.1">#REF!</definedName>
    <definedName name="기경235">#REF!</definedName>
    <definedName name="기경235.1">#REF!</definedName>
    <definedName name="기경236">#REF!</definedName>
    <definedName name="기경236.1">#REF!</definedName>
    <definedName name="기경237">#REF!</definedName>
    <definedName name="기경237.1">#REF!</definedName>
    <definedName name="기경238">#REF!</definedName>
    <definedName name="기경238.1">#REF!</definedName>
    <definedName name="기경239">#REF!</definedName>
    <definedName name="기경239.1">#REF!</definedName>
    <definedName name="기경24">#REF!</definedName>
    <definedName name="기경24.1">#REF!</definedName>
    <definedName name="기경240">#REF!</definedName>
    <definedName name="기경240.1">#REF!</definedName>
    <definedName name="기경241">#REF!</definedName>
    <definedName name="기경241.1">#REF!</definedName>
    <definedName name="기경242">#REF!</definedName>
    <definedName name="기경242.1">#REF!</definedName>
    <definedName name="기경243">#REF!</definedName>
    <definedName name="기경243.1">#REF!</definedName>
    <definedName name="기경244">#REF!</definedName>
    <definedName name="기경244.1">#REF!</definedName>
    <definedName name="기경245">#REF!</definedName>
    <definedName name="기경245.1">#REF!</definedName>
    <definedName name="기경246">#REF!</definedName>
    <definedName name="기경246.1">#REF!</definedName>
    <definedName name="기경247">#REF!</definedName>
    <definedName name="기경247.1">#REF!</definedName>
    <definedName name="기경248">#REF!</definedName>
    <definedName name="기경248.1">#REF!</definedName>
    <definedName name="기경249">#REF!</definedName>
    <definedName name="기경249.1">#REF!</definedName>
    <definedName name="기경25">#REF!</definedName>
    <definedName name="기경25.1">#REF!</definedName>
    <definedName name="기경250">#REF!</definedName>
    <definedName name="기경250.1">#REF!</definedName>
    <definedName name="기경251">#REF!</definedName>
    <definedName name="기경251.1">#REF!</definedName>
    <definedName name="기경252">#REF!</definedName>
    <definedName name="기경252.1">#REF!</definedName>
    <definedName name="기경253">#REF!</definedName>
    <definedName name="기경253.1">#REF!</definedName>
    <definedName name="기경254">#REF!</definedName>
    <definedName name="기경254.1">#REF!</definedName>
    <definedName name="기경255">#REF!</definedName>
    <definedName name="기경255.1">#REF!</definedName>
    <definedName name="기경256">#REF!</definedName>
    <definedName name="기경256.1">#REF!</definedName>
    <definedName name="기경257">#REF!</definedName>
    <definedName name="기경257.1">#REF!</definedName>
    <definedName name="기경258">#REF!</definedName>
    <definedName name="기경258.1">#REF!</definedName>
    <definedName name="기경259">#REF!</definedName>
    <definedName name="기경259.1">#REF!</definedName>
    <definedName name="기경26">#REF!</definedName>
    <definedName name="기경26.1">#REF!</definedName>
    <definedName name="기경260">#REF!</definedName>
    <definedName name="기경260.1">#REF!</definedName>
    <definedName name="기경261">#REF!</definedName>
    <definedName name="기경261.1">#REF!</definedName>
    <definedName name="기경262">#REF!</definedName>
    <definedName name="기경262.1">#REF!</definedName>
    <definedName name="기경263">#REF!</definedName>
    <definedName name="기경263.1">#REF!</definedName>
    <definedName name="기경264">#REF!</definedName>
    <definedName name="기경264.1">#REF!</definedName>
    <definedName name="기경265">#REF!</definedName>
    <definedName name="기경265.1">#REF!</definedName>
    <definedName name="기경266">#REF!</definedName>
    <definedName name="기경266.1">#REF!</definedName>
    <definedName name="기경267">#REF!</definedName>
    <definedName name="기경267.1">#REF!</definedName>
    <definedName name="기경268">#REF!</definedName>
    <definedName name="기경268.1">#REF!</definedName>
    <definedName name="기경269">#REF!</definedName>
    <definedName name="기경269.1">#REF!</definedName>
    <definedName name="기경27">#REF!</definedName>
    <definedName name="기경27.1">#REF!</definedName>
    <definedName name="기경270">#REF!</definedName>
    <definedName name="기경270.1">#REF!</definedName>
    <definedName name="기경271">#REF!</definedName>
    <definedName name="기경271.1">#REF!</definedName>
    <definedName name="기경272">#REF!</definedName>
    <definedName name="기경272.1">#REF!</definedName>
    <definedName name="기경273">#REF!</definedName>
    <definedName name="기경273.1">#REF!</definedName>
    <definedName name="기경274">#REF!</definedName>
    <definedName name="기경274.1">#REF!</definedName>
    <definedName name="기경275">#REF!</definedName>
    <definedName name="기경275.1">#REF!</definedName>
    <definedName name="기경276">#REF!</definedName>
    <definedName name="기경276.1">#REF!</definedName>
    <definedName name="기경277">#REF!</definedName>
    <definedName name="기경277.1">#REF!</definedName>
    <definedName name="기경278">#REF!</definedName>
    <definedName name="기경278.1">#REF!</definedName>
    <definedName name="기경279">#REF!</definedName>
    <definedName name="기경279.1">#REF!</definedName>
    <definedName name="기경28">#REF!</definedName>
    <definedName name="기경28.1">#REF!</definedName>
    <definedName name="기경280">#REF!</definedName>
    <definedName name="기경280.1">#REF!</definedName>
    <definedName name="기경281">#REF!</definedName>
    <definedName name="기경281.1">#REF!</definedName>
    <definedName name="기경282">#REF!</definedName>
    <definedName name="기경282.1">#REF!</definedName>
    <definedName name="기경283">#REF!</definedName>
    <definedName name="기경283.1">#REF!</definedName>
    <definedName name="기경284">#REF!</definedName>
    <definedName name="기경284.1">#REF!</definedName>
    <definedName name="기경285">#REF!</definedName>
    <definedName name="기경285.1">#REF!</definedName>
    <definedName name="기경286">#REF!</definedName>
    <definedName name="기경286.1">#REF!</definedName>
    <definedName name="기경287">#REF!</definedName>
    <definedName name="기경287.1">#REF!</definedName>
    <definedName name="기경288">#REF!</definedName>
    <definedName name="기경288.1">#REF!</definedName>
    <definedName name="기경289">#REF!</definedName>
    <definedName name="기경289.1">#REF!</definedName>
    <definedName name="기경29">#REF!</definedName>
    <definedName name="기경29.1">#REF!</definedName>
    <definedName name="기경290">#REF!</definedName>
    <definedName name="기경290.1">#REF!</definedName>
    <definedName name="기경291">#REF!</definedName>
    <definedName name="기경291.1">#REF!</definedName>
    <definedName name="기경292">#REF!</definedName>
    <definedName name="기경292.1">#REF!</definedName>
    <definedName name="기경293">#REF!</definedName>
    <definedName name="기경293.1">#REF!</definedName>
    <definedName name="기경294">#REF!</definedName>
    <definedName name="기경294.1">#REF!</definedName>
    <definedName name="기경295">#REF!</definedName>
    <definedName name="기경295.1">#REF!</definedName>
    <definedName name="기경296">#REF!</definedName>
    <definedName name="기경296.1">#REF!</definedName>
    <definedName name="기경297">#REF!</definedName>
    <definedName name="기경297.1">#REF!</definedName>
    <definedName name="기경298">#REF!</definedName>
    <definedName name="기경298.1">#REF!</definedName>
    <definedName name="기경299">#REF!</definedName>
    <definedName name="기경299.1">#REF!</definedName>
    <definedName name="기경3">#REF!</definedName>
    <definedName name="기경3.1">#REF!</definedName>
    <definedName name="기경30">#REF!</definedName>
    <definedName name="기경30.1">#REF!</definedName>
    <definedName name="기경300">#REF!</definedName>
    <definedName name="기경300.1">#REF!</definedName>
    <definedName name="기경301">#REF!</definedName>
    <definedName name="기경301.1">#REF!</definedName>
    <definedName name="기경302">#REF!</definedName>
    <definedName name="기경302.1">#REF!</definedName>
    <definedName name="기경303">#REF!</definedName>
    <definedName name="기경303.1">#REF!</definedName>
    <definedName name="기경304">#REF!</definedName>
    <definedName name="기경304.1">#REF!</definedName>
    <definedName name="기경305">#REF!</definedName>
    <definedName name="기경305.1">#REF!</definedName>
    <definedName name="기경306">#REF!</definedName>
    <definedName name="기경306.1">#REF!</definedName>
    <definedName name="기경307">#REF!</definedName>
    <definedName name="기경307.1">#REF!</definedName>
    <definedName name="기경308">#REF!</definedName>
    <definedName name="기경308.1">#REF!</definedName>
    <definedName name="기경309">#REF!</definedName>
    <definedName name="기경309.1">#REF!</definedName>
    <definedName name="기경31">#REF!</definedName>
    <definedName name="기경31.1">#REF!</definedName>
    <definedName name="기경310">#REF!</definedName>
    <definedName name="기경310.1">#REF!</definedName>
    <definedName name="기경311">#REF!</definedName>
    <definedName name="기경311.1">#REF!</definedName>
    <definedName name="기경312">#REF!</definedName>
    <definedName name="기경312.1">#REF!</definedName>
    <definedName name="기경313">#REF!</definedName>
    <definedName name="기경313.1">#REF!</definedName>
    <definedName name="기경314">#REF!</definedName>
    <definedName name="기경314.1">#REF!</definedName>
    <definedName name="기경315">#REF!</definedName>
    <definedName name="기경315.1">#REF!</definedName>
    <definedName name="기경316">#REF!</definedName>
    <definedName name="기경316.1">#REF!</definedName>
    <definedName name="기경317">#REF!</definedName>
    <definedName name="기경317.1">#REF!</definedName>
    <definedName name="기경318">#REF!</definedName>
    <definedName name="기경318.1">#REF!</definedName>
    <definedName name="기경319">#REF!</definedName>
    <definedName name="기경319.1">#REF!</definedName>
    <definedName name="기경32">#REF!</definedName>
    <definedName name="기경32.1">#REF!</definedName>
    <definedName name="기경320">#REF!</definedName>
    <definedName name="기경320.1">#REF!</definedName>
    <definedName name="기경321">#REF!</definedName>
    <definedName name="기경321.1">#REF!</definedName>
    <definedName name="기경322">#REF!</definedName>
    <definedName name="기경322.1">#REF!</definedName>
    <definedName name="기경323">#REF!</definedName>
    <definedName name="기경323.1">#REF!</definedName>
    <definedName name="기경324">#REF!</definedName>
    <definedName name="기경324.1">#REF!</definedName>
    <definedName name="기경325">#REF!</definedName>
    <definedName name="기경325.1">#REF!</definedName>
    <definedName name="기경326">#REF!</definedName>
    <definedName name="기경326.1">#REF!</definedName>
    <definedName name="기경327">#REF!</definedName>
    <definedName name="기경327.1">#REF!</definedName>
    <definedName name="기경328">#REF!</definedName>
    <definedName name="기경328.1">#REF!</definedName>
    <definedName name="기경329">#REF!</definedName>
    <definedName name="기경329.1">#REF!</definedName>
    <definedName name="기경33">#REF!</definedName>
    <definedName name="기경33.1">#REF!</definedName>
    <definedName name="기경330">#REF!</definedName>
    <definedName name="기경330.1">#REF!</definedName>
    <definedName name="기경331">#REF!</definedName>
    <definedName name="기경331.1">#REF!</definedName>
    <definedName name="기경332">#REF!</definedName>
    <definedName name="기경332.1">#REF!</definedName>
    <definedName name="기경333">#REF!</definedName>
    <definedName name="기경333.1">#REF!</definedName>
    <definedName name="기경334">#REF!</definedName>
    <definedName name="기경334.1">#REF!</definedName>
    <definedName name="기경335">#REF!</definedName>
    <definedName name="기경335.1">#REF!</definedName>
    <definedName name="기경336">#REF!</definedName>
    <definedName name="기경336.1">#REF!</definedName>
    <definedName name="기경337">#REF!</definedName>
    <definedName name="기경337.1">#REF!</definedName>
    <definedName name="기경338">#REF!</definedName>
    <definedName name="기경338.1">#REF!</definedName>
    <definedName name="기경339">#REF!</definedName>
    <definedName name="기경339.1">#REF!</definedName>
    <definedName name="기경34">#REF!</definedName>
    <definedName name="기경34.1">#REF!</definedName>
    <definedName name="기경340">#REF!</definedName>
    <definedName name="기경340.1">#REF!</definedName>
    <definedName name="기경341">#REF!</definedName>
    <definedName name="기경341.1">#REF!</definedName>
    <definedName name="기경342">#REF!</definedName>
    <definedName name="기경342.1">#REF!</definedName>
    <definedName name="기경343">#REF!</definedName>
    <definedName name="기경343.1">#REF!</definedName>
    <definedName name="기경344">#REF!</definedName>
    <definedName name="기경344.1">#REF!</definedName>
    <definedName name="기경345">#REF!</definedName>
    <definedName name="기경345.1">#REF!</definedName>
    <definedName name="기경346">#REF!</definedName>
    <definedName name="기경346.1">#REF!</definedName>
    <definedName name="기경347">#REF!</definedName>
    <definedName name="기경347.1">#REF!</definedName>
    <definedName name="기경348">#REF!</definedName>
    <definedName name="기경348.1">#REF!</definedName>
    <definedName name="기경349">#REF!</definedName>
    <definedName name="기경349.1">#REF!</definedName>
    <definedName name="기경35">#REF!</definedName>
    <definedName name="기경35.1">#REF!</definedName>
    <definedName name="기경350">#REF!</definedName>
    <definedName name="기경350.1">#REF!</definedName>
    <definedName name="기경351">#REF!</definedName>
    <definedName name="기경351.1">#REF!</definedName>
    <definedName name="기경352">#REF!</definedName>
    <definedName name="기경352.1">#REF!</definedName>
    <definedName name="기경353">#REF!</definedName>
    <definedName name="기경353.1">#REF!</definedName>
    <definedName name="기경354">#REF!</definedName>
    <definedName name="기경354.1">#REF!</definedName>
    <definedName name="기경355">#REF!</definedName>
    <definedName name="기경355.1">#REF!</definedName>
    <definedName name="기경356">#REF!</definedName>
    <definedName name="기경356.1">#REF!</definedName>
    <definedName name="기경357">#REF!</definedName>
    <definedName name="기경357.1">#REF!</definedName>
    <definedName name="기경358">#REF!</definedName>
    <definedName name="기경358.1">#REF!</definedName>
    <definedName name="기경359">#REF!</definedName>
    <definedName name="기경359.1">#REF!</definedName>
    <definedName name="기경36">#REF!</definedName>
    <definedName name="기경36.1">#REF!</definedName>
    <definedName name="기경360">#REF!</definedName>
    <definedName name="기경360.1">#REF!</definedName>
    <definedName name="기경361">#REF!</definedName>
    <definedName name="기경361.1">#REF!</definedName>
    <definedName name="기경362">#REF!</definedName>
    <definedName name="기경362.1">#REF!</definedName>
    <definedName name="기경363">#REF!</definedName>
    <definedName name="기경363.1">#REF!</definedName>
    <definedName name="기경364">#REF!</definedName>
    <definedName name="기경364.1">#REF!</definedName>
    <definedName name="기경365">#REF!</definedName>
    <definedName name="기경365.1">#REF!</definedName>
    <definedName name="기경366">#REF!</definedName>
    <definedName name="기경366.1">#REF!</definedName>
    <definedName name="기경367">#REF!</definedName>
    <definedName name="기경367.1">#REF!</definedName>
    <definedName name="기경368">#REF!</definedName>
    <definedName name="기경368.1">#REF!</definedName>
    <definedName name="기경369">#REF!</definedName>
    <definedName name="기경369.1">#REF!</definedName>
    <definedName name="기경37">#REF!</definedName>
    <definedName name="기경37.1">#REF!</definedName>
    <definedName name="기경370">#REF!</definedName>
    <definedName name="기경370.1">#REF!</definedName>
    <definedName name="기경371">#REF!</definedName>
    <definedName name="기경371.1">#REF!</definedName>
    <definedName name="기경372">#REF!</definedName>
    <definedName name="기경372.1">#REF!</definedName>
    <definedName name="기경373">#REF!</definedName>
    <definedName name="기경373.1">#REF!</definedName>
    <definedName name="기경374">#REF!</definedName>
    <definedName name="기경374.1">#REF!</definedName>
    <definedName name="기경375">#REF!</definedName>
    <definedName name="기경375.1">#REF!</definedName>
    <definedName name="기경376">#REF!</definedName>
    <definedName name="기경376.1">#REF!</definedName>
    <definedName name="기경377">#REF!</definedName>
    <definedName name="기경377.1">#REF!</definedName>
    <definedName name="기경378">#REF!</definedName>
    <definedName name="기경378.1">#REF!</definedName>
    <definedName name="기경379">#REF!</definedName>
    <definedName name="기경379.1">#REF!</definedName>
    <definedName name="기경38">#REF!</definedName>
    <definedName name="기경38.1">#REF!</definedName>
    <definedName name="기경380">#REF!</definedName>
    <definedName name="기경380.1">#REF!</definedName>
    <definedName name="기경381">#REF!</definedName>
    <definedName name="기경381.1">#REF!</definedName>
    <definedName name="기경382">#REF!</definedName>
    <definedName name="기경382.1">#REF!</definedName>
    <definedName name="기경383">#REF!</definedName>
    <definedName name="기경383.1">#REF!</definedName>
    <definedName name="기경384">#REF!</definedName>
    <definedName name="기경384.1">#REF!</definedName>
    <definedName name="기경385">#REF!</definedName>
    <definedName name="기경385.1">#REF!</definedName>
    <definedName name="기경386">#REF!</definedName>
    <definedName name="기경386.1">#REF!</definedName>
    <definedName name="기경387">#REF!</definedName>
    <definedName name="기경387.1">#REF!</definedName>
    <definedName name="기경388">#REF!</definedName>
    <definedName name="기경388.1">#REF!</definedName>
    <definedName name="기경389">#REF!</definedName>
    <definedName name="기경389.1">#REF!</definedName>
    <definedName name="기경39">#REF!</definedName>
    <definedName name="기경39.1">#REF!</definedName>
    <definedName name="기경390">#REF!</definedName>
    <definedName name="기경390.1">#REF!</definedName>
    <definedName name="기경391">#REF!</definedName>
    <definedName name="기경391.1">#REF!</definedName>
    <definedName name="기경392">#REF!</definedName>
    <definedName name="기경392.1">#REF!</definedName>
    <definedName name="기경393">#REF!</definedName>
    <definedName name="기경393.1">#REF!</definedName>
    <definedName name="기경394">#REF!</definedName>
    <definedName name="기경394.1">#REF!</definedName>
    <definedName name="기경395">#REF!</definedName>
    <definedName name="기경395.1">#REF!</definedName>
    <definedName name="기경396">#REF!</definedName>
    <definedName name="기경396.1">#REF!</definedName>
    <definedName name="기경397">#REF!</definedName>
    <definedName name="기경397.1">#REF!</definedName>
    <definedName name="기경398">#REF!</definedName>
    <definedName name="기경398.1">#REF!</definedName>
    <definedName name="기경399">#REF!</definedName>
    <definedName name="기경399.1">#REF!</definedName>
    <definedName name="기경4">#REF!</definedName>
    <definedName name="기경4.1">#REF!</definedName>
    <definedName name="기경40">#REF!</definedName>
    <definedName name="기경40.1">#REF!</definedName>
    <definedName name="기경400">#REF!</definedName>
    <definedName name="기경400.1">#REF!</definedName>
    <definedName name="기경401">#REF!</definedName>
    <definedName name="기경401.1">#REF!</definedName>
    <definedName name="기경402">#REF!</definedName>
    <definedName name="기경402.1">#REF!</definedName>
    <definedName name="기경403">#REF!</definedName>
    <definedName name="기경403.1">#REF!</definedName>
    <definedName name="기경404">#REF!</definedName>
    <definedName name="기경404.1">#REF!</definedName>
    <definedName name="기경405">#REF!</definedName>
    <definedName name="기경405.1">#REF!</definedName>
    <definedName name="기경406">#REF!</definedName>
    <definedName name="기경406.1">#REF!</definedName>
    <definedName name="기경407">#REF!</definedName>
    <definedName name="기경407.1">#REF!</definedName>
    <definedName name="기경408">#REF!</definedName>
    <definedName name="기경408.1">#REF!</definedName>
    <definedName name="기경409">#REF!</definedName>
    <definedName name="기경409.1">#REF!</definedName>
    <definedName name="기경41">#REF!</definedName>
    <definedName name="기경41.1">#REF!</definedName>
    <definedName name="기경410">#REF!</definedName>
    <definedName name="기경410.1">#REF!</definedName>
    <definedName name="기경411">#REF!</definedName>
    <definedName name="기경411.1">#REF!</definedName>
    <definedName name="기경412">#REF!</definedName>
    <definedName name="기경412.1">#REF!</definedName>
    <definedName name="기경413">#REF!</definedName>
    <definedName name="기경413.1">#REF!</definedName>
    <definedName name="기경414">#REF!</definedName>
    <definedName name="기경414.1">#REF!</definedName>
    <definedName name="기경415">#REF!</definedName>
    <definedName name="기경415.1">#REF!</definedName>
    <definedName name="기경416">#REF!</definedName>
    <definedName name="기경416.1">#REF!</definedName>
    <definedName name="기경417">#REF!</definedName>
    <definedName name="기경417.1">#REF!</definedName>
    <definedName name="기경418">#REF!</definedName>
    <definedName name="기경418.1">#REF!</definedName>
    <definedName name="기경419">#REF!</definedName>
    <definedName name="기경419.1">#REF!</definedName>
    <definedName name="기경42">#REF!</definedName>
    <definedName name="기경42.1">#REF!</definedName>
    <definedName name="기경420">#REF!</definedName>
    <definedName name="기경420.1">#REF!</definedName>
    <definedName name="기경421">#REF!</definedName>
    <definedName name="기경421.1">#REF!</definedName>
    <definedName name="기경422">#REF!</definedName>
    <definedName name="기경422.1">#REF!</definedName>
    <definedName name="기경423">#REF!</definedName>
    <definedName name="기경423.1">#REF!</definedName>
    <definedName name="기경424">#REF!</definedName>
    <definedName name="기경424.1">#REF!</definedName>
    <definedName name="기경425">#REF!</definedName>
    <definedName name="기경425.1">#REF!</definedName>
    <definedName name="기경426">#REF!</definedName>
    <definedName name="기경426.1">#REF!</definedName>
    <definedName name="기경427">#REF!</definedName>
    <definedName name="기경427.1">#REF!</definedName>
    <definedName name="기경428">#REF!</definedName>
    <definedName name="기경428.1">#REF!</definedName>
    <definedName name="기경429">#REF!</definedName>
    <definedName name="기경429.1">#REF!</definedName>
    <definedName name="기경43">#REF!</definedName>
    <definedName name="기경43.1">#REF!</definedName>
    <definedName name="기경430">#REF!</definedName>
    <definedName name="기경430.1">#REF!</definedName>
    <definedName name="기경431">#REF!</definedName>
    <definedName name="기경431.1">#REF!</definedName>
    <definedName name="기경432">#REF!</definedName>
    <definedName name="기경432.1">#REF!</definedName>
    <definedName name="기경433">#REF!</definedName>
    <definedName name="기경433.1">#REF!</definedName>
    <definedName name="기경434">#REF!</definedName>
    <definedName name="기경434.1">#REF!</definedName>
    <definedName name="기경435">#REF!</definedName>
    <definedName name="기경435.1">#REF!</definedName>
    <definedName name="기경436">#REF!</definedName>
    <definedName name="기경436.1">#REF!</definedName>
    <definedName name="기경437">#REF!</definedName>
    <definedName name="기경437.1">#REF!</definedName>
    <definedName name="기경438">#REF!</definedName>
    <definedName name="기경438.1">#REF!</definedName>
    <definedName name="기경439">#REF!</definedName>
    <definedName name="기경439.1">#REF!</definedName>
    <definedName name="기경44">#REF!</definedName>
    <definedName name="기경44.1">#REF!</definedName>
    <definedName name="기경440">#REF!</definedName>
    <definedName name="기경440.1">#REF!</definedName>
    <definedName name="기경441">#REF!</definedName>
    <definedName name="기경441.1">#REF!</definedName>
    <definedName name="기경442">#REF!</definedName>
    <definedName name="기경442.1">#REF!</definedName>
    <definedName name="기경443">#REF!</definedName>
    <definedName name="기경443.1">#REF!</definedName>
    <definedName name="기경444">#REF!</definedName>
    <definedName name="기경444.1">#REF!</definedName>
    <definedName name="기경445">#REF!</definedName>
    <definedName name="기경445.1">#REF!</definedName>
    <definedName name="기경446">#REF!</definedName>
    <definedName name="기경446.1">#REF!</definedName>
    <definedName name="기경447">#REF!</definedName>
    <definedName name="기경447.1">#REF!</definedName>
    <definedName name="기경448">#REF!</definedName>
    <definedName name="기경448.1">#REF!</definedName>
    <definedName name="기경449">#REF!</definedName>
    <definedName name="기경449.1">#REF!</definedName>
    <definedName name="기경45">#REF!</definedName>
    <definedName name="기경45.1">#REF!</definedName>
    <definedName name="기경450">#REF!</definedName>
    <definedName name="기경450.1">#REF!</definedName>
    <definedName name="기경451">#REF!</definedName>
    <definedName name="기경451.1">#REF!</definedName>
    <definedName name="기경452">#REF!</definedName>
    <definedName name="기경452.1">#REF!</definedName>
    <definedName name="기경453">#REF!</definedName>
    <definedName name="기경453.1">#REF!</definedName>
    <definedName name="기경454">#REF!</definedName>
    <definedName name="기경454.1">#REF!</definedName>
    <definedName name="기경455">#REF!</definedName>
    <definedName name="기경455.1">#REF!</definedName>
    <definedName name="기경456">#REF!</definedName>
    <definedName name="기경456.1">#REF!</definedName>
    <definedName name="기경457">#REF!</definedName>
    <definedName name="기경457.1">#REF!</definedName>
    <definedName name="기경458">#REF!</definedName>
    <definedName name="기경458.1">#REF!</definedName>
    <definedName name="기경459">#REF!</definedName>
    <definedName name="기경459.1">#REF!</definedName>
    <definedName name="기경46">#REF!</definedName>
    <definedName name="기경46.1">#REF!</definedName>
    <definedName name="기경460">#REF!</definedName>
    <definedName name="기경460.1">#REF!</definedName>
    <definedName name="기경461">#REF!</definedName>
    <definedName name="기경461.1">#REF!</definedName>
    <definedName name="기경47">#REF!</definedName>
    <definedName name="기경47.1">#REF!</definedName>
    <definedName name="기경48">#REF!</definedName>
    <definedName name="기경48.1">#REF!</definedName>
    <definedName name="기경49">#REF!</definedName>
    <definedName name="기경49.1">#REF!</definedName>
    <definedName name="기경5">#REF!</definedName>
    <definedName name="기경5.1">#REF!</definedName>
    <definedName name="기경50">#REF!</definedName>
    <definedName name="기경50.1">#REF!</definedName>
    <definedName name="기경51">#REF!</definedName>
    <definedName name="기경51.1">#REF!</definedName>
    <definedName name="기경52">#REF!</definedName>
    <definedName name="기경52.1">#REF!</definedName>
    <definedName name="기경53">#REF!</definedName>
    <definedName name="기경53.1">#REF!</definedName>
    <definedName name="기경54">#REF!</definedName>
    <definedName name="기경54.1">#REF!</definedName>
    <definedName name="기경55">#REF!</definedName>
    <definedName name="기경55.1">#REF!</definedName>
    <definedName name="기경56">#REF!</definedName>
    <definedName name="기경56.1">#REF!</definedName>
    <definedName name="기경57">#REF!</definedName>
    <definedName name="기경57.1">#REF!</definedName>
    <definedName name="기경58">#REF!</definedName>
    <definedName name="기경58.1">#REF!</definedName>
    <definedName name="기경59">#REF!</definedName>
    <definedName name="기경59.1">#REF!</definedName>
    <definedName name="기경6">#REF!</definedName>
    <definedName name="기경6.1">#REF!</definedName>
    <definedName name="기경60">#REF!</definedName>
    <definedName name="기경60.1">#REF!</definedName>
    <definedName name="기경61">#REF!</definedName>
    <definedName name="기경61.1">#REF!</definedName>
    <definedName name="기경62">#REF!</definedName>
    <definedName name="기경62.1">#REF!</definedName>
    <definedName name="기경63">#REF!</definedName>
    <definedName name="기경63.1">#REF!</definedName>
    <definedName name="기경64">#REF!</definedName>
    <definedName name="기경64.1">#REF!</definedName>
    <definedName name="기경65">#REF!</definedName>
    <definedName name="기경65.1">#REF!</definedName>
    <definedName name="기경66">#REF!</definedName>
    <definedName name="기경66.1">#REF!</definedName>
    <definedName name="기경67">#REF!</definedName>
    <definedName name="기경67.1">#REF!</definedName>
    <definedName name="기경68">#REF!</definedName>
    <definedName name="기경68.1">#REF!</definedName>
    <definedName name="기경69">#REF!</definedName>
    <definedName name="기경69.1">#REF!</definedName>
    <definedName name="기경7">#REF!</definedName>
    <definedName name="기경7.1">#REF!</definedName>
    <definedName name="기경70">#REF!</definedName>
    <definedName name="기경70.1">#REF!</definedName>
    <definedName name="기경71">#REF!</definedName>
    <definedName name="기경71.1">#REF!</definedName>
    <definedName name="기경72">#REF!</definedName>
    <definedName name="기경72.1">#REF!</definedName>
    <definedName name="기경73">#REF!</definedName>
    <definedName name="기경73.1">#REF!</definedName>
    <definedName name="기경74">#REF!</definedName>
    <definedName name="기경74.1">#REF!</definedName>
    <definedName name="기경75">#REF!</definedName>
    <definedName name="기경75.1">#REF!</definedName>
    <definedName name="기경76">#REF!</definedName>
    <definedName name="기경76.1">#REF!</definedName>
    <definedName name="기경77">#REF!</definedName>
    <definedName name="기경77.1">#REF!</definedName>
    <definedName name="기경78">#REF!</definedName>
    <definedName name="기경78.1">#REF!</definedName>
    <definedName name="기경79">#REF!</definedName>
    <definedName name="기경79.1">#REF!</definedName>
    <definedName name="기경8">#REF!</definedName>
    <definedName name="기경8.1">#REF!</definedName>
    <definedName name="기경80">#REF!</definedName>
    <definedName name="기경80.1">#REF!</definedName>
    <definedName name="기경81">#REF!</definedName>
    <definedName name="기경81.1">#REF!</definedName>
    <definedName name="기경82">#REF!</definedName>
    <definedName name="기경82.1">#REF!</definedName>
    <definedName name="기경83">#REF!</definedName>
    <definedName name="기경83.1">#REF!</definedName>
    <definedName name="기경84">#REF!</definedName>
    <definedName name="기경84.1">#REF!</definedName>
    <definedName name="기경85">#REF!</definedName>
    <definedName name="기경85.1">#REF!</definedName>
    <definedName name="기경86">#REF!</definedName>
    <definedName name="기경86.1">#REF!</definedName>
    <definedName name="기경87">#REF!</definedName>
    <definedName name="기경87.1">#REF!</definedName>
    <definedName name="기경88">#REF!</definedName>
    <definedName name="기경88.1">#REF!</definedName>
    <definedName name="기경89">#REF!</definedName>
    <definedName name="기경89.1">#REF!</definedName>
    <definedName name="기경9">#REF!</definedName>
    <definedName name="기경9.1">#REF!</definedName>
    <definedName name="기경90">#REF!</definedName>
    <definedName name="기경90.1">#REF!</definedName>
    <definedName name="기경91">#REF!</definedName>
    <definedName name="기경91.1">#REF!</definedName>
    <definedName name="기경92">#REF!</definedName>
    <definedName name="기경92.1">#REF!</definedName>
    <definedName name="기경93">#REF!</definedName>
    <definedName name="기경93.1">#REF!</definedName>
    <definedName name="기경94">#REF!</definedName>
    <definedName name="기경94.1">#REF!</definedName>
    <definedName name="기경95">#REF!</definedName>
    <definedName name="기경95.1">#REF!</definedName>
    <definedName name="기경96">#REF!</definedName>
    <definedName name="기경96.1">#REF!</definedName>
    <definedName name="기경97">#REF!</definedName>
    <definedName name="기경97.1">#REF!</definedName>
    <definedName name="기경98">#REF!</definedName>
    <definedName name="기경98.1">#REF!</definedName>
    <definedName name="기경99">#REF!</definedName>
    <definedName name="기경99.1">#REF!</definedName>
    <definedName name="기계">#REF!</definedName>
    <definedName name="기계3">BlankMacro1</definedName>
    <definedName name="기계공">#REF!</definedName>
    <definedName name="기계되경">#REF!</definedName>
    <definedName name="기계되노">#REF!</definedName>
    <definedName name="기계되재">#REF!</definedName>
    <definedName name="기계설치공__플랜트">#REF!</definedName>
    <definedName name="기계운전">#REF!</definedName>
    <definedName name="기계운전기사">#REF!</definedName>
    <definedName name="기계잔경">#REF!</definedName>
    <definedName name="기계잔노">#REF!</definedName>
    <definedName name="기계잔재">#REF!</definedName>
    <definedName name="기계중계펌프내역">#REF!</definedName>
    <definedName name="기계터경">#REF!</definedName>
    <definedName name="기계터노">#REF!</definedName>
    <definedName name="기계터재">#REF!</definedName>
    <definedName name="기기설치">#REF!</definedName>
    <definedName name="기기자재">#REF!</definedName>
    <definedName name="기노1">#REF!</definedName>
    <definedName name="기노1.1">#REF!</definedName>
    <definedName name="기노10">#REF!</definedName>
    <definedName name="기노10.1">#REF!</definedName>
    <definedName name="기노100">#REF!</definedName>
    <definedName name="기노100.1">#REF!</definedName>
    <definedName name="기노101">#REF!</definedName>
    <definedName name="기노101.1">#REF!</definedName>
    <definedName name="기노102">#REF!</definedName>
    <definedName name="기노102.1">#REF!</definedName>
    <definedName name="기노103">#REF!</definedName>
    <definedName name="기노103.1">#REF!</definedName>
    <definedName name="기노104">#REF!</definedName>
    <definedName name="기노104.1">#REF!</definedName>
    <definedName name="기노105">#REF!</definedName>
    <definedName name="기노105.1">#REF!</definedName>
    <definedName name="기노106">#REF!</definedName>
    <definedName name="기노106.1">#REF!</definedName>
    <definedName name="기노107">#REF!</definedName>
    <definedName name="기노107.1">#REF!</definedName>
    <definedName name="기노108">#REF!</definedName>
    <definedName name="기노108.1">#REF!</definedName>
    <definedName name="기노109">#REF!</definedName>
    <definedName name="기노109.1">#REF!</definedName>
    <definedName name="기노11">#REF!</definedName>
    <definedName name="기노11.1">#REF!</definedName>
    <definedName name="기노110">#REF!</definedName>
    <definedName name="기노110.1">#REF!</definedName>
    <definedName name="기노111">#REF!</definedName>
    <definedName name="기노111.1">#REF!</definedName>
    <definedName name="기노112">#REF!</definedName>
    <definedName name="기노112.1">#REF!</definedName>
    <definedName name="기노113">#REF!</definedName>
    <definedName name="기노113.1">#REF!</definedName>
    <definedName name="기노114">#REF!</definedName>
    <definedName name="기노114.1">#REF!</definedName>
    <definedName name="기노115">#REF!</definedName>
    <definedName name="기노115.1">#REF!</definedName>
    <definedName name="기노116">#REF!</definedName>
    <definedName name="기노116.1">#REF!</definedName>
    <definedName name="기노117">#REF!</definedName>
    <definedName name="기노117.1">#REF!</definedName>
    <definedName name="기노118">#REF!</definedName>
    <definedName name="기노118.1">#REF!</definedName>
    <definedName name="기노119">#REF!</definedName>
    <definedName name="기노119.1">#REF!</definedName>
    <definedName name="기노12">#REF!</definedName>
    <definedName name="기노12.1">#REF!</definedName>
    <definedName name="기노120">#REF!</definedName>
    <definedName name="기노120.1">#REF!</definedName>
    <definedName name="기노121">#REF!</definedName>
    <definedName name="기노121.1">#REF!</definedName>
    <definedName name="기노122">#REF!</definedName>
    <definedName name="기노122.1">#REF!</definedName>
    <definedName name="기노123">#REF!</definedName>
    <definedName name="기노123.1">#REF!</definedName>
    <definedName name="기노124">#REF!</definedName>
    <definedName name="기노124.1">#REF!</definedName>
    <definedName name="기노125">#REF!</definedName>
    <definedName name="기노125.1">#REF!</definedName>
    <definedName name="기노126">#REF!</definedName>
    <definedName name="기노126.1">#REF!</definedName>
    <definedName name="기노127">#REF!</definedName>
    <definedName name="기노127.1">#REF!</definedName>
    <definedName name="기노128">#REF!</definedName>
    <definedName name="기노128.1">#REF!</definedName>
    <definedName name="기노129">#REF!</definedName>
    <definedName name="기노129.1">#REF!</definedName>
    <definedName name="기노13">#REF!</definedName>
    <definedName name="기노13.1">#REF!</definedName>
    <definedName name="기노130">#REF!</definedName>
    <definedName name="기노130.1">#REF!</definedName>
    <definedName name="기노131">#REF!</definedName>
    <definedName name="기노131.1">#REF!</definedName>
    <definedName name="기노132">#REF!</definedName>
    <definedName name="기노132.1">#REF!</definedName>
    <definedName name="기노133">#REF!</definedName>
    <definedName name="기노133.1">#REF!</definedName>
    <definedName name="기노134">#REF!</definedName>
    <definedName name="기노134.1">#REF!</definedName>
    <definedName name="기노135">#REF!</definedName>
    <definedName name="기노135.1">#REF!</definedName>
    <definedName name="기노136">#REF!</definedName>
    <definedName name="기노136.1">#REF!</definedName>
    <definedName name="기노137">#REF!</definedName>
    <definedName name="기노137.1">#REF!</definedName>
    <definedName name="기노138">#REF!</definedName>
    <definedName name="기노138.1">#REF!</definedName>
    <definedName name="기노139">#REF!</definedName>
    <definedName name="기노139.1">#REF!</definedName>
    <definedName name="기노14">#REF!</definedName>
    <definedName name="기노14.1">#REF!</definedName>
    <definedName name="기노140">#REF!</definedName>
    <definedName name="기노140.1">#REF!</definedName>
    <definedName name="기노141">#REF!</definedName>
    <definedName name="기노141.1">#REF!</definedName>
    <definedName name="기노142">#REF!</definedName>
    <definedName name="기노142.1">#REF!</definedName>
    <definedName name="기노143">#REF!</definedName>
    <definedName name="기노143.1">#REF!</definedName>
    <definedName name="기노144">#REF!</definedName>
    <definedName name="기노144.1">#REF!</definedName>
    <definedName name="기노145">#REF!</definedName>
    <definedName name="기노145.1">#REF!</definedName>
    <definedName name="기노146">#REF!</definedName>
    <definedName name="기노146.1">#REF!</definedName>
    <definedName name="기노147">#REF!</definedName>
    <definedName name="기노147.1">#REF!</definedName>
    <definedName name="기노148">#REF!</definedName>
    <definedName name="기노148.1">#REF!</definedName>
    <definedName name="기노149">#REF!</definedName>
    <definedName name="기노149.1">#REF!</definedName>
    <definedName name="기노15">#REF!</definedName>
    <definedName name="기노15.1">#REF!</definedName>
    <definedName name="기노150">#REF!</definedName>
    <definedName name="기노150.1">#REF!</definedName>
    <definedName name="기노151">#REF!</definedName>
    <definedName name="기노151.1">#REF!</definedName>
    <definedName name="기노152">#REF!</definedName>
    <definedName name="기노152.1">#REF!</definedName>
    <definedName name="기노153">#REF!</definedName>
    <definedName name="기노153.1">#REF!</definedName>
    <definedName name="기노154">#REF!</definedName>
    <definedName name="기노154.1">#REF!</definedName>
    <definedName name="기노155">#REF!</definedName>
    <definedName name="기노155.1">#REF!</definedName>
    <definedName name="기노156">#REF!</definedName>
    <definedName name="기노156.1">#REF!</definedName>
    <definedName name="기노157">#REF!</definedName>
    <definedName name="기노157.1">#REF!</definedName>
    <definedName name="기노158">#REF!</definedName>
    <definedName name="기노158.1">#REF!</definedName>
    <definedName name="기노159">#REF!</definedName>
    <definedName name="기노159.1">#REF!</definedName>
    <definedName name="기노16">#REF!</definedName>
    <definedName name="기노16.1">#REF!</definedName>
    <definedName name="기노160">#REF!</definedName>
    <definedName name="기노160.1">#REF!</definedName>
    <definedName name="기노161">#REF!</definedName>
    <definedName name="기노161.1">#REF!</definedName>
    <definedName name="기노162">#REF!</definedName>
    <definedName name="기노162.1">#REF!</definedName>
    <definedName name="기노163">#REF!</definedName>
    <definedName name="기노163.1">#REF!</definedName>
    <definedName name="기노164">#REF!</definedName>
    <definedName name="기노164.1">#REF!</definedName>
    <definedName name="기노165">#REF!</definedName>
    <definedName name="기노165.1">#REF!</definedName>
    <definedName name="기노166">#REF!</definedName>
    <definedName name="기노166.1">#REF!</definedName>
    <definedName name="기노167">#REF!</definedName>
    <definedName name="기노167.1">#REF!</definedName>
    <definedName name="기노168">#REF!</definedName>
    <definedName name="기노168.1">#REF!</definedName>
    <definedName name="기노169">#REF!</definedName>
    <definedName name="기노169.1">#REF!</definedName>
    <definedName name="기노17">#REF!</definedName>
    <definedName name="기노17.1">#REF!</definedName>
    <definedName name="기노170">#REF!</definedName>
    <definedName name="기노170.1">#REF!</definedName>
    <definedName name="기노171">#REF!</definedName>
    <definedName name="기노171.1">#REF!</definedName>
    <definedName name="기노172">#REF!</definedName>
    <definedName name="기노172.1">#REF!</definedName>
    <definedName name="기노173">#REF!</definedName>
    <definedName name="기노173.1">#REF!</definedName>
    <definedName name="기노174">#REF!</definedName>
    <definedName name="기노174.1">#REF!</definedName>
    <definedName name="기노175">#REF!</definedName>
    <definedName name="기노175.1">#REF!</definedName>
    <definedName name="기노176">#REF!</definedName>
    <definedName name="기노176.1">#REF!</definedName>
    <definedName name="기노177">#REF!</definedName>
    <definedName name="기노177.1">#REF!</definedName>
    <definedName name="기노178">#REF!</definedName>
    <definedName name="기노178.1">#REF!</definedName>
    <definedName name="기노179">#REF!</definedName>
    <definedName name="기노179.1">#REF!</definedName>
    <definedName name="기노18">#REF!</definedName>
    <definedName name="기노18.1">#REF!</definedName>
    <definedName name="기노180">#REF!</definedName>
    <definedName name="기노180.1">#REF!</definedName>
    <definedName name="기노181">#REF!</definedName>
    <definedName name="기노181.1">#REF!</definedName>
    <definedName name="기노182">#REF!</definedName>
    <definedName name="기노182.1">#REF!</definedName>
    <definedName name="기노183">#REF!</definedName>
    <definedName name="기노183.1">#REF!</definedName>
    <definedName name="기노184">#REF!</definedName>
    <definedName name="기노184.1">#REF!</definedName>
    <definedName name="기노185">#REF!</definedName>
    <definedName name="기노185.1">#REF!</definedName>
    <definedName name="기노186">#REF!</definedName>
    <definedName name="기노186.1">#REF!</definedName>
    <definedName name="기노187">#REF!</definedName>
    <definedName name="기노187.1">#REF!</definedName>
    <definedName name="기노188">#REF!</definedName>
    <definedName name="기노188.1">#REF!</definedName>
    <definedName name="기노189">#REF!</definedName>
    <definedName name="기노189.1">#REF!</definedName>
    <definedName name="기노19">#REF!</definedName>
    <definedName name="기노19.1">#REF!</definedName>
    <definedName name="기노190">#REF!</definedName>
    <definedName name="기노190.1">#REF!</definedName>
    <definedName name="기노191">#REF!</definedName>
    <definedName name="기노191.1">#REF!</definedName>
    <definedName name="기노192">#REF!</definedName>
    <definedName name="기노192.1">#REF!</definedName>
    <definedName name="기노193">#REF!</definedName>
    <definedName name="기노193.1">#REF!</definedName>
    <definedName name="기노194">#REF!</definedName>
    <definedName name="기노194.1">#REF!</definedName>
    <definedName name="기노195">#REF!</definedName>
    <definedName name="기노195.1">#REF!</definedName>
    <definedName name="기노196">#REF!</definedName>
    <definedName name="기노196.1">#REF!</definedName>
    <definedName name="기노197">#REF!</definedName>
    <definedName name="기노197.1">#REF!</definedName>
    <definedName name="기노198">#REF!</definedName>
    <definedName name="기노198.1">#REF!</definedName>
    <definedName name="기노199">#REF!</definedName>
    <definedName name="기노199.1">#REF!</definedName>
    <definedName name="기노2">#REF!</definedName>
    <definedName name="기노2.1">#REF!</definedName>
    <definedName name="기노20">#REF!</definedName>
    <definedName name="기노20.1">#REF!</definedName>
    <definedName name="기노200">#REF!</definedName>
    <definedName name="기노200.1">#REF!</definedName>
    <definedName name="기노201">#REF!</definedName>
    <definedName name="기노201.1">#REF!</definedName>
    <definedName name="기노202">#REF!</definedName>
    <definedName name="기노202.1">#REF!</definedName>
    <definedName name="기노203">#REF!</definedName>
    <definedName name="기노203.1">#REF!</definedName>
    <definedName name="기노204">#REF!</definedName>
    <definedName name="기노204.1">#REF!</definedName>
    <definedName name="기노205">#REF!</definedName>
    <definedName name="기노205.1">#REF!</definedName>
    <definedName name="기노206">#REF!</definedName>
    <definedName name="기노206.1">#REF!</definedName>
    <definedName name="기노207">#REF!</definedName>
    <definedName name="기노207.1">#REF!</definedName>
    <definedName name="기노208">#REF!</definedName>
    <definedName name="기노208.1">#REF!</definedName>
    <definedName name="기노209">#REF!</definedName>
    <definedName name="기노209.1">#REF!</definedName>
    <definedName name="기노21">#REF!</definedName>
    <definedName name="기노21.1">#REF!</definedName>
    <definedName name="기노210">#REF!</definedName>
    <definedName name="기노210.1">#REF!</definedName>
    <definedName name="기노211">#REF!</definedName>
    <definedName name="기노211.1">#REF!</definedName>
    <definedName name="기노212">#REF!</definedName>
    <definedName name="기노212.1">#REF!</definedName>
    <definedName name="기노213">#REF!</definedName>
    <definedName name="기노213.1">#REF!</definedName>
    <definedName name="기노214">#REF!</definedName>
    <definedName name="기노214.1">#REF!</definedName>
    <definedName name="기노215">#REF!</definedName>
    <definedName name="기노215.1">#REF!</definedName>
    <definedName name="기노216">#REF!</definedName>
    <definedName name="기노216.1">#REF!</definedName>
    <definedName name="기노217">#REF!</definedName>
    <definedName name="기노217.1">#REF!</definedName>
    <definedName name="기노218">#REF!</definedName>
    <definedName name="기노218.1">#REF!</definedName>
    <definedName name="기노219">#REF!</definedName>
    <definedName name="기노219.1">#REF!</definedName>
    <definedName name="기노22">#REF!</definedName>
    <definedName name="기노22.1">#REF!</definedName>
    <definedName name="기노220">#REF!</definedName>
    <definedName name="기노220.1">#REF!</definedName>
    <definedName name="기노221">#REF!</definedName>
    <definedName name="기노221.1">#REF!</definedName>
    <definedName name="기노222">#REF!</definedName>
    <definedName name="기노222.1">#REF!</definedName>
    <definedName name="기노223">#REF!</definedName>
    <definedName name="기노223.1">#REF!</definedName>
    <definedName name="기노224">#REF!</definedName>
    <definedName name="기노224.1">#REF!</definedName>
    <definedName name="기노225">#REF!</definedName>
    <definedName name="기노225.1">#REF!</definedName>
    <definedName name="기노226">#REF!</definedName>
    <definedName name="기노226.1">#REF!</definedName>
    <definedName name="기노227">#REF!</definedName>
    <definedName name="기노227.1">#REF!</definedName>
    <definedName name="기노228">#REF!</definedName>
    <definedName name="기노228.1">#REF!</definedName>
    <definedName name="기노229">#REF!</definedName>
    <definedName name="기노229.1">#REF!</definedName>
    <definedName name="기노23">#REF!</definedName>
    <definedName name="기노23.1">#REF!</definedName>
    <definedName name="기노230">#REF!</definedName>
    <definedName name="기노230.1">#REF!</definedName>
    <definedName name="기노231">#REF!</definedName>
    <definedName name="기노231.1">#REF!</definedName>
    <definedName name="기노232">#REF!</definedName>
    <definedName name="기노232.1">#REF!</definedName>
    <definedName name="기노233">#REF!</definedName>
    <definedName name="기노233.1">#REF!</definedName>
    <definedName name="기노234">#REF!</definedName>
    <definedName name="기노234.1">#REF!</definedName>
    <definedName name="기노235">#REF!</definedName>
    <definedName name="기노235.1">#REF!</definedName>
    <definedName name="기노236">#REF!</definedName>
    <definedName name="기노236.1">#REF!</definedName>
    <definedName name="기노237">#REF!</definedName>
    <definedName name="기노237.1">#REF!</definedName>
    <definedName name="기노238">#REF!</definedName>
    <definedName name="기노238.1">#REF!</definedName>
    <definedName name="기노239">#REF!</definedName>
    <definedName name="기노239.1">#REF!</definedName>
    <definedName name="기노24">#REF!</definedName>
    <definedName name="기노24.1">#REF!</definedName>
    <definedName name="기노240">#REF!</definedName>
    <definedName name="기노240.1">#REF!</definedName>
    <definedName name="기노241">#REF!</definedName>
    <definedName name="기노241.1">#REF!</definedName>
    <definedName name="기노242">#REF!</definedName>
    <definedName name="기노242.1">#REF!</definedName>
    <definedName name="기노243">#REF!</definedName>
    <definedName name="기노243.1">#REF!</definedName>
    <definedName name="기노244">#REF!</definedName>
    <definedName name="기노244.1">#REF!</definedName>
    <definedName name="기노245">#REF!</definedName>
    <definedName name="기노245.1">#REF!</definedName>
    <definedName name="기노246">#REF!</definedName>
    <definedName name="기노246.1">#REF!</definedName>
    <definedName name="기노247">#REF!</definedName>
    <definedName name="기노247.1">#REF!</definedName>
    <definedName name="기노248">#REF!</definedName>
    <definedName name="기노248.1">#REF!</definedName>
    <definedName name="기노249">#REF!</definedName>
    <definedName name="기노249.1">#REF!</definedName>
    <definedName name="기노25">#REF!</definedName>
    <definedName name="기노25.1">#REF!</definedName>
    <definedName name="기노250">#REF!</definedName>
    <definedName name="기노250.1">#REF!</definedName>
    <definedName name="기노251">#REF!</definedName>
    <definedName name="기노251.1">#REF!</definedName>
    <definedName name="기노252">#REF!</definedName>
    <definedName name="기노252.1">#REF!</definedName>
    <definedName name="기노253">#REF!</definedName>
    <definedName name="기노253.1">#REF!</definedName>
    <definedName name="기노254">#REF!</definedName>
    <definedName name="기노254.1">#REF!</definedName>
    <definedName name="기노255">#REF!</definedName>
    <definedName name="기노255.1">#REF!</definedName>
    <definedName name="기노256">#REF!</definedName>
    <definedName name="기노256.1">#REF!</definedName>
    <definedName name="기노257">#REF!</definedName>
    <definedName name="기노257.1">#REF!</definedName>
    <definedName name="기노258">#REF!</definedName>
    <definedName name="기노258.1">#REF!</definedName>
    <definedName name="기노259">#REF!</definedName>
    <definedName name="기노259.1">#REF!</definedName>
    <definedName name="기노26">#REF!</definedName>
    <definedName name="기노26.1">#REF!</definedName>
    <definedName name="기노260">#REF!</definedName>
    <definedName name="기노260.1">#REF!</definedName>
    <definedName name="기노261">#REF!</definedName>
    <definedName name="기노261.1">#REF!</definedName>
    <definedName name="기노262">#REF!</definedName>
    <definedName name="기노262.1">#REF!</definedName>
    <definedName name="기노263">#REF!</definedName>
    <definedName name="기노263.1">#REF!</definedName>
    <definedName name="기노264">#REF!</definedName>
    <definedName name="기노264.1">#REF!</definedName>
    <definedName name="기노265">#REF!</definedName>
    <definedName name="기노265.1">#REF!</definedName>
    <definedName name="기노266">#REF!</definedName>
    <definedName name="기노266.1">#REF!</definedName>
    <definedName name="기노267">#REF!</definedName>
    <definedName name="기노267.1">#REF!</definedName>
    <definedName name="기노268">#REF!</definedName>
    <definedName name="기노268.1">#REF!</definedName>
    <definedName name="기노269">#REF!</definedName>
    <definedName name="기노269.1">#REF!</definedName>
    <definedName name="기노27">#REF!</definedName>
    <definedName name="기노27.1">#REF!</definedName>
    <definedName name="기노270">#REF!</definedName>
    <definedName name="기노270.1">#REF!</definedName>
    <definedName name="기노271">#REF!</definedName>
    <definedName name="기노271.1">#REF!</definedName>
    <definedName name="기노272">#REF!</definedName>
    <definedName name="기노272.1">#REF!</definedName>
    <definedName name="기노273">#REF!</definedName>
    <definedName name="기노273.1">#REF!</definedName>
    <definedName name="기노274">#REF!</definedName>
    <definedName name="기노274.1">#REF!</definedName>
    <definedName name="기노275">#REF!</definedName>
    <definedName name="기노275.1">#REF!</definedName>
    <definedName name="기노276">#REF!</definedName>
    <definedName name="기노276.1">#REF!</definedName>
    <definedName name="기노277">#REF!</definedName>
    <definedName name="기노277.1">#REF!</definedName>
    <definedName name="기노278">#REF!</definedName>
    <definedName name="기노278.1">#REF!</definedName>
    <definedName name="기노279">#REF!</definedName>
    <definedName name="기노279.1">#REF!</definedName>
    <definedName name="기노28">#REF!</definedName>
    <definedName name="기노28.1">#REF!</definedName>
    <definedName name="기노280">#REF!</definedName>
    <definedName name="기노280.1">#REF!</definedName>
    <definedName name="기노281">#REF!</definedName>
    <definedName name="기노281.1">#REF!</definedName>
    <definedName name="기노282">#REF!</definedName>
    <definedName name="기노282.1">#REF!</definedName>
    <definedName name="기노283">#REF!</definedName>
    <definedName name="기노283.1">#REF!</definedName>
    <definedName name="기노284">#REF!</definedName>
    <definedName name="기노284.1">#REF!</definedName>
    <definedName name="기노285">#REF!</definedName>
    <definedName name="기노285.1">#REF!</definedName>
    <definedName name="기노286">#REF!</definedName>
    <definedName name="기노286.1">#REF!</definedName>
    <definedName name="기노287">#REF!</definedName>
    <definedName name="기노287.1">#REF!</definedName>
    <definedName name="기노288">#REF!</definedName>
    <definedName name="기노288.1">#REF!</definedName>
    <definedName name="기노289">#REF!</definedName>
    <definedName name="기노289.1">#REF!</definedName>
    <definedName name="기노29">#REF!</definedName>
    <definedName name="기노29.1">#REF!</definedName>
    <definedName name="기노290">#REF!</definedName>
    <definedName name="기노290.1">#REF!</definedName>
    <definedName name="기노291">#REF!</definedName>
    <definedName name="기노291.1">#REF!</definedName>
    <definedName name="기노292">#REF!</definedName>
    <definedName name="기노292.1">#REF!</definedName>
    <definedName name="기노293">#REF!</definedName>
    <definedName name="기노293.1">#REF!</definedName>
    <definedName name="기노294">#REF!</definedName>
    <definedName name="기노294.1">#REF!</definedName>
    <definedName name="기노295">#REF!</definedName>
    <definedName name="기노295.1">#REF!</definedName>
    <definedName name="기노296">#REF!</definedName>
    <definedName name="기노296.1">#REF!</definedName>
    <definedName name="기노297">#REF!</definedName>
    <definedName name="기노297.1">#REF!</definedName>
    <definedName name="기노298">#REF!</definedName>
    <definedName name="기노298.1">#REF!</definedName>
    <definedName name="기노299">#REF!</definedName>
    <definedName name="기노299.1">#REF!</definedName>
    <definedName name="기노3">#REF!</definedName>
    <definedName name="기노3.1">#REF!</definedName>
    <definedName name="기노30">#REF!</definedName>
    <definedName name="기노30.1">#REF!</definedName>
    <definedName name="기노300">#REF!</definedName>
    <definedName name="기노300.1">#REF!</definedName>
    <definedName name="기노301">#REF!</definedName>
    <definedName name="기노301.1">#REF!</definedName>
    <definedName name="기노302">#REF!</definedName>
    <definedName name="기노302.1">#REF!</definedName>
    <definedName name="기노303">#REF!</definedName>
    <definedName name="기노303.1">#REF!</definedName>
    <definedName name="기노304">#REF!</definedName>
    <definedName name="기노304.1">#REF!</definedName>
    <definedName name="기노305">#REF!</definedName>
    <definedName name="기노305.1">#REF!</definedName>
    <definedName name="기노306">#REF!</definedName>
    <definedName name="기노306.1">#REF!</definedName>
    <definedName name="기노307">#REF!</definedName>
    <definedName name="기노307.1">#REF!</definedName>
    <definedName name="기노308">#REF!</definedName>
    <definedName name="기노308.1">#REF!</definedName>
    <definedName name="기노309">#REF!</definedName>
    <definedName name="기노309.1">#REF!</definedName>
    <definedName name="기노31">#REF!</definedName>
    <definedName name="기노31.1">#REF!</definedName>
    <definedName name="기노310">#REF!</definedName>
    <definedName name="기노310.1">#REF!</definedName>
    <definedName name="기노311">#REF!</definedName>
    <definedName name="기노311.1">#REF!</definedName>
    <definedName name="기노312">#REF!</definedName>
    <definedName name="기노312.1">#REF!</definedName>
    <definedName name="기노313">#REF!</definedName>
    <definedName name="기노313.1">#REF!</definedName>
    <definedName name="기노314">#REF!</definedName>
    <definedName name="기노314.1">#REF!</definedName>
    <definedName name="기노315">#REF!</definedName>
    <definedName name="기노315.1">#REF!</definedName>
    <definedName name="기노316">#REF!</definedName>
    <definedName name="기노316.1">#REF!</definedName>
    <definedName name="기노317">#REF!</definedName>
    <definedName name="기노317.1">#REF!</definedName>
    <definedName name="기노318">#REF!</definedName>
    <definedName name="기노318.1">#REF!</definedName>
    <definedName name="기노319">#REF!</definedName>
    <definedName name="기노319.1">#REF!</definedName>
    <definedName name="기노32">#REF!</definedName>
    <definedName name="기노32.1">#REF!</definedName>
    <definedName name="기노320">#REF!</definedName>
    <definedName name="기노320.1">#REF!</definedName>
    <definedName name="기노321">#REF!</definedName>
    <definedName name="기노321.1">#REF!</definedName>
    <definedName name="기노322">#REF!</definedName>
    <definedName name="기노322.1">#REF!</definedName>
    <definedName name="기노323">#REF!</definedName>
    <definedName name="기노323.1">#REF!</definedName>
    <definedName name="기노324">#REF!</definedName>
    <definedName name="기노324.1">#REF!</definedName>
    <definedName name="기노325">#REF!</definedName>
    <definedName name="기노325.1">#REF!</definedName>
    <definedName name="기노326">#REF!</definedName>
    <definedName name="기노326.1">#REF!</definedName>
    <definedName name="기노327">#REF!</definedName>
    <definedName name="기노327.1">#REF!</definedName>
    <definedName name="기노328">#REF!</definedName>
    <definedName name="기노328.1">#REF!</definedName>
    <definedName name="기노329">#REF!</definedName>
    <definedName name="기노329.1">#REF!</definedName>
    <definedName name="기노33">#REF!</definedName>
    <definedName name="기노33.1">#REF!</definedName>
    <definedName name="기노330">#REF!</definedName>
    <definedName name="기노330.1">#REF!</definedName>
    <definedName name="기노331">#REF!</definedName>
    <definedName name="기노331.1">#REF!</definedName>
    <definedName name="기노332">#REF!</definedName>
    <definedName name="기노332.1">#REF!</definedName>
    <definedName name="기노333">#REF!</definedName>
    <definedName name="기노333.1">#REF!</definedName>
    <definedName name="기노334">#REF!</definedName>
    <definedName name="기노334.1">#REF!</definedName>
    <definedName name="기노335">#REF!</definedName>
    <definedName name="기노335.1">#REF!</definedName>
    <definedName name="기노336">#REF!</definedName>
    <definedName name="기노336.1">#REF!</definedName>
    <definedName name="기노337">#REF!</definedName>
    <definedName name="기노337.1">#REF!</definedName>
    <definedName name="기노338">#REF!</definedName>
    <definedName name="기노338.1">#REF!</definedName>
    <definedName name="기노339">#REF!</definedName>
    <definedName name="기노339.1">#REF!</definedName>
    <definedName name="기노34">#REF!</definedName>
    <definedName name="기노34.1">#REF!</definedName>
    <definedName name="기노340">#REF!</definedName>
    <definedName name="기노340.1">#REF!</definedName>
    <definedName name="기노341">#REF!</definedName>
    <definedName name="기노341.1">#REF!</definedName>
    <definedName name="기노342">#REF!</definedName>
    <definedName name="기노342.1">#REF!</definedName>
    <definedName name="기노343">#REF!</definedName>
    <definedName name="기노343.1">#REF!</definedName>
    <definedName name="기노344">#REF!</definedName>
    <definedName name="기노344.1">#REF!</definedName>
    <definedName name="기노345">#REF!</definedName>
    <definedName name="기노345.1">#REF!</definedName>
    <definedName name="기노346">#REF!</definedName>
    <definedName name="기노346.1">#REF!</definedName>
    <definedName name="기노347">#REF!</definedName>
    <definedName name="기노347.1">#REF!</definedName>
    <definedName name="기노348">#REF!</definedName>
    <definedName name="기노348.1">#REF!</definedName>
    <definedName name="기노349">#REF!</definedName>
    <definedName name="기노349.1">#REF!</definedName>
    <definedName name="기노35">#REF!</definedName>
    <definedName name="기노35.1">#REF!</definedName>
    <definedName name="기노350">#REF!</definedName>
    <definedName name="기노350.1">#REF!</definedName>
    <definedName name="기노351">#REF!</definedName>
    <definedName name="기노351.1">#REF!</definedName>
    <definedName name="기노352">#REF!</definedName>
    <definedName name="기노352.1">#REF!</definedName>
    <definedName name="기노353">#REF!</definedName>
    <definedName name="기노353.1">#REF!</definedName>
    <definedName name="기노354">#REF!</definedName>
    <definedName name="기노354.1">#REF!</definedName>
    <definedName name="기노355">#REF!</definedName>
    <definedName name="기노355.1">#REF!</definedName>
    <definedName name="기노356">#REF!</definedName>
    <definedName name="기노356.1">#REF!</definedName>
    <definedName name="기노357">#REF!</definedName>
    <definedName name="기노357.1">#REF!</definedName>
    <definedName name="기노358">#REF!</definedName>
    <definedName name="기노358.1">#REF!</definedName>
    <definedName name="기노359">#REF!</definedName>
    <definedName name="기노359.1">#REF!</definedName>
    <definedName name="기노36">#REF!</definedName>
    <definedName name="기노36.1">#REF!</definedName>
    <definedName name="기노360">#REF!</definedName>
    <definedName name="기노360.1">#REF!</definedName>
    <definedName name="기노361">#REF!</definedName>
    <definedName name="기노361.1">#REF!</definedName>
    <definedName name="기노362">#REF!</definedName>
    <definedName name="기노362.1">#REF!</definedName>
    <definedName name="기노363">#REF!</definedName>
    <definedName name="기노363.1">#REF!</definedName>
    <definedName name="기노364">#REF!</definedName>
    <definedName name="기노364.1">#REF!</definedName>
    <definedName name="기노365">#REF!</definedName>
    <definedName name="기노365.1">#REF!</definedName>
    <definedName name="기노366">#REF!</definedName>
    <definedName name="기노366.1">#REF!</definedName>
    <definedName name="기노367">#REF!</definedName>
    <definedName name="기노367.1">#REF!</definedName>
    <definedName name="기노368">#REF!</definedName>
    <definedName name="기노368.1">#REF!</definedName>
    <definedName name="기노369">#REF!</definedName>
    <definedName name="기노369.1">#REF!</definedName>
    <definedName name="기노37">#REF!</definedName>
    <definedName name="기노37.1">#REF!</definedName>
    <definedName name="기노370">#REF!</definedName>
    <definedName name="기노370.1">#REF!</definedName>
    <definedName name="기노371">#REF!</definedName>
    <definedName name="기노371.1">#REF!</definedName>
    <definedName name="기노372">#REF!</definedName>
    <definedName name="기노372.1">#REF!</definedName>
    <definedName name="기노373">#REF!</definedName>
    <definedName name="기노373.1">#REF!</definedName>
    <definedName name="기노374">#REF!</definedName>
    <definedName name="기노374.1">#REF!</definedName>
    <definedName name="기노375">#REF!</definedName>
    <definedName name="기노375.1">#REF!</definedName>
    <definedName name="기노376">#REF!</definedName>
    <definedName name="기노376.1">#REF!</definedName>
    <definedName name="기노377">#REF!</definedName>
    <definedName name="기노377.1">#REF!</definedName>
    <definedName name="기노378">#REF!</definedName>
    <definedName name="기노378.1">#REF!</definedName>
    <definedName name="기노379">#REF!</definedName>
    <definedName name="기노379.1">#REF!</definedName>
    <definedName name="기노38">#REF!</definedName>
    <definedName name="기노38.1">#REF!</definedName>
    <definedName name="기노380">#REF!</definedName>
    <definedName name="기노380.1">#REF!</definedName>
    <definedName name="기노381">#REF!</definedName>
    <definedName name="기노381.1">#REF!</definedName>
    <definedName name="기노382">#REF!</definedName>
    <definedName name="기노382.1">#REF!</definedName>
    <definedName name="기노383">#REF!</definedName>
    <definedName name="기노383.1">#REF!</definedName>
    <definedName name="기노384">#REF!</definedName>
    <definedName name="기노384.1">#REF!</definedName>
    <definedName name="기노385">#REF!</definedName>
    <definedName name="기노385.1">#REF!</definedName>
    <definedName name="기노386">#REF!</definedName>
    <definedName name="기노386.1">#REF!</definedName>
    <definedName name="기노387">#REF!</definedName>
    <definedName name="기노387.1">#REF!</definedName>
    <definedName name="기노388">#REF!</definedName>
    <definedName name="기노388.1">#REF!</definedName>
    <definedName name="기노389">#REF!</definedName>
    <definedName name="기노389.1">#REF!</definedName>
    <definedName name="기노39">#REF!</definedName>
    <definedName name="기노39.1">#REF!</definedName>
    <definedName name="기노390">#REF!</definedName>
    <definedName name="기노390.1">#REF!</definedName>
    <definedName name="기노391">#REF!</definedName>
    <definedName name="기노391.1">#REF!</definedName>
    <definedName name="기노392">#REF!</definedName>
    <definedName name="기노392.1">#REF!</definedName>
    <definedName name="기노393">#REF!</definedName>
    <definedName name="기노393.1">#REF!</definedName>
    <definedName name="기노394">#REF!</definedName>
    <definedName name="기노394.1">#REF!</definedName>
    <definedName name="기노395">#REF!</definedName>
    <definedName name="기노395.1">#REF!</definedName>
    <definedName name="기노396">#REF!</definedName>
    <definedName name="기노396.1">#REF!</definedName>
    <definedName name="기노397">#REF!</definedName>
    <definedName name="기노397.1">#REF!</definedName>
    <definedName name="기노398">#REF!</definedName>
    <definedName name="기노398.1">#REF!</definedName>
    <definedName name="기노399">#REF!</definedName>
    <definedName name="기노399.1">#REF!</definedName>
    <definedName name="기노4">#REF!</definedName>
    <definedName name="기노4.1">#REF!</definedName>
    <definedName name="기노40">#REF!</definedName>
    <definedName name="기노40.1">#REF!</definedName>
    <definedName name="기노400">#REF!</definedName>
    <definedName name="기노400.1">#REF!</definedName>
    <definedName name="기노401">#REF!</definedName>
    <definedName name="기노401.1">#REF!</definedName>
    <definedName name="기노402">#REF!</definedName>
    <definedName name="기노402.1">#REF!</definedName>
    <definedName name="기노403">#REF!</definedName>
    <definedName name="기노403.1">#REF!</definedName>
    <definedName name="기노404">#REF!</definedName>
    <definedName name="기노404.1">#REF!</definedName>
    <definedName name="기노405">#REF!</definedName>
    <definedName name="기노405.1">#REF!</definedName>
    <definedName name="기노406">#REF!</definedName>
    <definedName name="기노406.1">#REF!</definedName>
    <definedName name="기노407">#REF!</definedName>
    <definedName name="기노407.1">#REF!</definedName>
    <definedName name="기노408">#REF!</definedName>
    <definedName name="기노408.1">#REF!</definedName>
    <definedName name="기노409">#REF!</definedName>
    <definedName name="기노409.1">#REF!</definedName>
    <definedName name="기노41">#REF!</definedName>
    <definedName name="기노41.1">#REF!</definedName>
    <definedName name="기노410">#REF!</definedName>
    <definedName name="기노410.1">#REF!</definedName>
    <definedName name="기노411">#REF!</definedName>
    <definedName name="기노411.1">#REF!</definedName>
    <definedName name="기노412">#REF!</definedName>
    <definedName name="기노412.1">#REF!</definedName>
    <definedName name="기노413">#REF!</definedName>
    <definedName name="기노413.1">#REF!</definedName>
    <definedName name="기노414">#REF!</definedName>
    <definedName name="기노414.1">#REF!</definedName>
    <definedName name="기노415">#REF!</definedName>
    <definedName name="기노415.1">#REF!</definedName>
    <definedName name="기노416">#REF!</definedName>
    <definedName name="기노416.1">#REF!</definedName>
    <definedName name="기노417">#REF!</definedName>
    <definedName name="기노417.1">#REF!</definedName>
    <definedName name="기노418">#REF!</definedName>
    <definedName name="기노418.1">#REF!</definedName>
    <definedName name="기노419">#REF!</definedName>
    <definedName name="기노419.1">#REF!</definedName>
    <definedName name="기노42">#REF!</definedName>
    <definedName name="기노42.1">#REF!</definedName>
    <definedName name="기노420">#REF!</definedName>
    <definedName name="기노420.1">#REF!</definedName>
    <definedName name="기노421">#REF!</definedName>
    <definedName name="기노421.1">#REF!</definedName>
    <definedName name="기노422">#REF!</definedName>
    <definedName name="기노422.1">#REF!</definedName>
    <definedName name="기노423">#REF!</definedName>
    <definedName name="기노423.1">#REF!</definedName>
    <definedName name="기노424">#REF!</definedName>
    <definedName name="기노424.1">#REF!</definedName>
    <definedName name="기노425">#REF!</definedName>
    <definedName name="기노425.1">#REF!</definedName>
    <definedName name="기노426">#REF!</definedName>
    <definedName name="기노426.1">#REF!</definedName>
    <definedName name="기노427">#REF!</definedName>
    <definedName name="기노427.1">#REF!</definedName>
    <definedName name="기노428">#REF!</definedName>
    <definedName name="기노428.1">#REF!</definedName>
    <definedName name="기노429">#REF!</definedName>
    <definedName name="기노429.1">#REF!</definedName>
    <definedName name="기노43">#REF!</definedName>
    <definedName name="기노43.1">#REF!</definedName>
    <definedName name="기노430">#REF!</definedName>
    <definedName name="기노430.1">#REF!</definedName>
    <definedName name="기노431">#REF!</definedName>
    <definedName name="기노431.1">#REF!</definedName>
    <definedName name="기노432">#REF!</definedName>
    <definedName name="기노432.1">#REF!</definedName>
    <definedName name="기노433">#REF!</definedName>
    <definedName name="기노433.1">#REF!</definedName>
    <definedName name="기노434">#REF!</definedName>
    <definedName name="기노434.1">#REF!</definedName>
    <definedName name="기노435">#REF!</definedName>
    <definedName name="기노435.1">#REF!</definedName>
    <definedName name="기노436">#REF!</definedName>
    <definedName name="기노436.1">#REF!</definedName>
    <definedName name="기노437">#REF!</definedName>
    <definedName name="기노437.1">#REF!</definedName>
    <definedName name="기노438">#REF!</definedName>
    <definedName name="기노438.1">#REF!</definedName>
    <definedName name="기노439">#REF!</definedName>
    <definedName name="기노439.1">#REF!</definedName>
    <definedName name="기노44">#REF!</definedName>
    <definedName name="기노44.1">#REF!</definedName>
    <definedName name="기노440">#REF!</definedName>
    <definedName name="기노440.1">#REF!</definedName>
    <definedName name="기노441">#REF!</definedName>
    <definedName name="기노441.1">#REF!</definedName>
    <definedName name="기노442">#REF!</definedName>
    <definedName name="기노442.1">#REF!</definedName>
    <definedName name="기노443">#REF!</definedName>
    <definedName name="기노443.1">#REF!</definedName>
    <definedName name="기노444">#REF!</definedName>
    <definedName name="기노444.1">#REF!</definedName>
    <definedName name="기노445">#REF!</definedName>
    <definedName name="기노445.1">#REF!</definedName>
    <definedName name="기노446">#REF!</definedName>
    <definedName name="기노446.1">#REF!</definedName>
    <definedName name="기노447">#REF!</definedName>
    <definedName name="기노447.1">#REF!</definedName>
    <definedName name="기노448">#REF!</definedName>
    <definedName name="기노448.1">#REF!</definedName>
    <definedName name="기노449">#REF!</definedName>
    <definedName name="기노449.1">#REF!</definedName>
    <definedName name="기노45">#REF!</definedName>
    <definedName name="기노45.1">#REF!</definedName>
    <definedName name="기노450">#REF!</definedName>
    <definedName name="기노450.1">#REF!</definedName>
    <definedName name="기노451">#REF!</definedName>
    <definedName name="기노451.1">#REF!</definedName>
    <definedName name="기노452">#REF!</definedName>
    <definedName name="기노452.1">#REF!</definedName>
    <definedName name="기노453">#REF!</definedName>
    <definedName name="기노453.1">#REF!</definedName>
    <definedName name="기노454">#REF!</definedName>
    <definedName name="기노454.1">#REF!</definedName>
    <definedName name="기노455">#REF!</definedName>
    <definedName name="기노455.1">#REF!</definedName>
    <definedName name="기노456">#REF!</definedName>
    <definedName name="기노456.1">#REF!</definedName>
    <definedName name="기노457">#REF!</definedName>
    <definedName name="기노457.1">#REF!</definedName>
    <definedName name="기노458">#REF!</definedName>
    <definedName name="기노458.1">#REF!</definedName>
    <definedName name="기노459">#REF!</definedName>
    <definedName name="기노459.1">#REF!</definedName>
    <definedName name="기노46">#REF!</definedName>
    <definedName name="기노46.1">#REF!</definedName>
    <definedName name="기노460">#REF!</definedName>
    <definedName name="기노460.1">#REF!</definedName>
    <definedName name="기노461">#REF!</definedName>
    <definedName name="기노461.1">#REF!</definedName>
    <definedName name="기노47">#REF!</definedName>
    <definedName name="기노47.1">#REF!</definedName>
    <definedName name="기노48">#REF!</definedName>
    <definedName name="기노48.1">#REF!</definedName>
    <definedName name="기노49">#REF!</definedName>
    <definedName name="기노49.1">#REF!</definedName>
    <definedName name="기노5">#REF!</definedName>
    <definedName name="기노5.1">#REF!</definedName>
    <definedName name="기노50">#REF!</definedName>
    <definedName name="기노50.1">#REF!</definedName>
    <definedName name="기노51">#REF!</definedName>
    <definedName name="기노51.1">#REF!</definedName>
    <definedName name="기노52">#REF!</definedName>
    <definedName name="기노52.1">#REF!</definedName>
    <definedName name="기노53">#REF!</definedName>
    <definedName name="기노53.1">#REF!</definedName>
    <definedName name="기노54">#REF!</definedName>
    <definedName name="기노54.1">#REF!</definedName>
    <definedName name="기노55">#REF!</definedName>
    <definedName name="기노55.1">#REF!</definedName>
    <definedName name="기노56">#REF!</definedName>
    <definedName name="기노56.1">#REF!</definedName>
    <definedName name="기노57">#REF!</definedName>
    <definedName name="기노57.1">#REF!</definedName>
    <definedName name="기노58">#REF!</definedName>
    <definedName name="기노58.1">#REF!</definedName>
    <definedName name="기노59">#REF!</definedName>
    <definedName name="기노59.1">#REF!</definedName>
    <definedName name="기노6">#REF!</definedName>
    <definedName name="기노6.1">#REF!</definedName>
    <definedName name="기노60">#REF!</definedName>
    <definedName name="기노60.1">#REF!</definedName>
    <definedName name="기노61">#REF!</definedName>
    <definedName name="기노61.1">#REF!</definedName>
    <definedName name="기노62">#REF!</definedName>
    <definedName name="기노62.1">#REF!</definedName>
    <definedName name="기노63">#REF!</definedName>
    <definedName name="기노63.1">#REF!</definedName>
    <definedName name="기노64">#REF!</definedName>
    <definedName name="기노64.1">#REF!</definedName>
    <definedName name="기노65">#REF!</definedName>
    <definedName name="기노65.1">#REF!</definedName>
    <definedName name="기노66">#REF!</definedName>
    <definedName name="기노66.1">#REF!</definedName>
    <definedName name="기노67">#REF!</definedName>
    <definedName name="기노67.1">#REF!</definedName>
    <definedName name="기노68">#REF!</definedName>
    <definedName name="기노68.1">#REF!</definedName>
    <definedName name="기노69">#REF!</definedName>
    <definedName name="기노69.1">#REF!</definedName>
    <definedName name="기노7">#REF!</definedName>
    <definedName name="기노7.1">#REF!</definedName>
    <definedName name="기노70">#REF!</definedName>
    <definedName name="기노70.1">#REF!</definedName>
    <definedName name="기노71">#REF!</definedName>
    <definedName name="기노71.1">#REF!</definedName>
    <definedName name="기노72">#REF!</definedName>
    <definedName name="기노72.1">#REF!</definedName>
    <definedName name="기노73">#REF!</definedName>
    <definedName name="기노73.1">#REF!</definedName>
    <definedName name="기노74">#REF!</definedName>
    <definedName name="기노74.1">#REF!</definedName>
    <definedName name="기노75">#REF!</definedName>
    <definedName name="기노75.1">#REF!</definedName>
    <definedName name="기노76">#REF!</definedName>
    <definedName name="기노76.1">#REF!</definedName>
    <definedName name="기노77">#REF!</definedName>
    <definedName name="기노77.1">#REF!</definedName>
    <definedName name="기노78">#REF!</definedName>
    <definedName name="기노78.1">#REF!</definedName>
    <definedName name="기노79">#REF!</definedName>
    <definedName name="기노79.1">#REF!</definedName>
    <definedName name="기노8">#REF!</definedName>
    <definedName name="기노8.1">#REF!</definedName>
    <definedName name="기노80">#REF!</definedName>
    <definedName name="기노80.1">#REF!</definedName>
    <definedName name="기노81">#REF!</definedName>
    <definedName name="기노81.1">#REF!</definedName>
    <definedName name="기노82">#REF!</definedName>
    <definedName name="기노82.1">#REF!</definedName>
    <definedName name="기노83">#REF!</definedName>
    <definedName name="기노83.1">#REF!</definedName>
    <definedName name="기노84">#REF!</definedName>
    <definedName name="기노84.1">#REF!</definedName>
    <definedName name="기노85">#REF!</definedName>
    <definedName name="기노85.1">#REF!</definedName>
    <definedName name="기노86">#REF!</definedName>
    <definedName name="기노86.1">#REF!</definedName>
    <definedName name="기노87">#REF!</definedName>
    <definedName name="기노87.1">#REF!</definedName>
    <definedName name="기노88">#REF!</definedName>
    <definedName name="기노88.1">#REF!</definedName>
    <definedName name="기노89">#REF!</definedName>
    <definedName name="기노89.1">#REF!</definedName>
    <definedName name="기노9">#REF!</definedName>
    <definedName name="기노9.1">#REF!</definedName>
    <definedName name="기노90">#REF!</definedName>
    <definedName name="기노90.1">#REF!</definedName>
    <definedName name="기노91">#REF!</definedName>
    <definedName name="기노91.1">#REF!</definedName>
    <definedName name="기노92">#REF!</definedName>
    <definedName name="기노92.1">#REF!</definedName>
    <definedName name="기노93">#REF!</definedName>
    <definedName name="기노93.1">#REF!</definedName>
    <definedName name="기노94">#REF!</definedName>
    <definedName name="기노94.1">#REF!</definedName>
    <definedName name="기노95">#REF!</definedName>
    <definedName name="기노95.1">#REF!</definedName>
    <definedName name="기노96">#REF!</definedName>
    <definedName name="기노96.1">#REF!</definedName>
    <definedName name="기노97">#REF!</definedName>
    <definedName name="기노97.1">#REF!</definedName>
    <definedName name="기노98">#REF!</definedName>
    <definedName name="기노98.1">#REF!</definedName>
    <definedName name="기노99">#REF!</definedName>
    <definedName name="기노99.1">#REF!</definedName>
    <definedName name="기동방식">#REF!</definedName>
    <definedName name="기둥집계">[0]!기둥집계</definedName>
    <definedName name="기분전">{"서울냉천 3차( 5. 6-7).xls","Sheet1"}</definedName>
    <definedName name="기성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기성갑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기성공문" hidden="1">{"'용역비'!$A$4:$C$8"}</definedName>
    <definedName name="기성품">BlankMacro1</definedName>
    <definedName name="기안">#REF!</definedName>
    <definedName name="기안지">#REF!</definedName>
    <definedName name="기자재수량">#REF!</definedName>
    <definedName name="기자재중량">#REF!</definedName>
    <definedName name="기재1">#REF!</definedName>
    <definedName name="기재1.1">#REF!</definedName>
    <definedName name="기재10">#REF!</definedName>
    <definedName name="기재10.1">#REF!</definedName>
    <definedName name="기재100">#REF!</definedName>
    <definedName name="기재100.1">#REF!</definedName>
    <definedName name="기재101">#REF!</definedName>
    <definedName name="기재101.1">#REF!</definedName>
    <definedName name="기재102">#REF!</definedName>
    <definedName name="기재102.1">#REF!</definedName>
    <definedName name="기재103">#REF!</definedName>
    <definedName name="기재103.1">#REF!</definedName>
    <definedName name="기재104">#REF!</definedName>
    <definedName name="기재104.1">#REF!</definedName>
    <definedName name="기재105">#REF!</definedName>
    <definedName name="기재105.1">#REF!</definedName>
    <definedName name="기재106">#REF!</definedName>
    <definedName name="기재106.1">#REF!</definedName>
    <definedName name="기재107">#REF!</definedName>
    <definedName name="기재107.1">#REF!</definedName>
    <definedName name="기재108">#REF!</definedName>
    <definedName name="기재108.1">#REF!</definedName>
    <definedName name="기재109">#REF!</definedName>
    <definedName name="기재109.1">#REF!</definedName>
    <definedName name="기재11">#REF!</definedName>
    <definedName name="기재11.1">#REF!</definedName>
    <definedName name="기재110">#REF!</definedName>
    <definedName name="기재110.1">#REF!</definedName>
    <definedName name="기재111">#REF!</definedName>
    <definedName name="기재111.1">#REF!</definedName>
    <definedName name="기재112">#REF!</definedName>
    <definedName name="기재112.1">#REF!</definedName>
    <definedName name="기재113">#REF!</definedName>
    <definedName name="기재113.1">#REF!</definedName>
    <definedName name="기재114">#REF!</definedName>
    <definedName name="기재114.1">#REF!</definedName>
    <definedName name="기재115">#REF!</definedName>
    <definedName name="기재115.1">#REF!</definedName>
    <definedName name="기재116">#REF!</definedName>
    <definedName name="기재116.1">#REF!</definedName>
    <definedName name="기재117">#REF!</definedName>
    <definedName name="기재117.1">#REF!</definedName>
    <definedName name="기재118">#REF!</definedName>
    <definedName name="기재118.1">#REF!</definedName>
    <definedName name="기재119">#REF!</definedName>
    <definedName name="기재119.1">#REF!</definedName>
    <definedName name="기재12">#REF!</definedName>
    <definedName name="기재12.1">#REF!</definedName>
    <definedName name="기재120">#REF!</definedName>
    <definedName name="기재120.1">#REF!</definedName>
    <definedName name="기재121">#REF!</definedName>
    <definedName name="기재121.1">#REF!</definedName>
    <definedName name="기재122">#REF!</definedName>
    <definedName name="기재122.1">#REF!</definedName>
    <definedName name="기재123">#REF!</definedName>
    <definedName name="기재123.1">#REF!</definedName>
    <definedName name="기재124">#REF!</definedName>
    <definedName name="기재124.1">#REF!</definedName>
    <definedName name="기재125">#REF!</definedName>
    <definedName name="기재125.1">#REF!</definedName>
    <definedName name="기재126">#REF!</definedName>
    <definedName name="기재126.1">#REF!</definedName>
    <definedName name="기재127">#REF!</definedName>
    <definedName name="기재127.1">#REF!</definedName>
    <definedName name="기재128">#REF!</definedName>
    <definedName name="기재128.1">#REF!</definedName>
    <definedName name="기재129">#REF!</definedName>
    <definedName name="기재129.1">#REF!</definedName>
    <definedName name="기재13">#REF!</definedName>
    <definedName name="기재13.1">#REF!</definedName>
    <definedName name="기재130">#REF!</definedName>
    <definedName name="기재130.1">#REF!</definedName>
    <definedName name="기재131">#REF!</definedName>
    <definedName name="기재131.1">#REF!</definedName>
    <definedName name="기재132">#REF!</definedName>
    <definedName name="기재132.1">#REF!</definedName>
    <definedName name="기재133">#REF!</definedName>
    <definedName name="기재133.1">#REF!</definedName>
    <definedName name="기재134">#REF!</definedName>
    <definedName name="기재134.1">#REF!</definedName>
    <definedName name="기재135">#REF!</definedName>
    <definedName name="기재135.1">#REF!</definedName>
    <definedName name="기재136">#REF!</definedName>
    <definedName name="기재136.1">#REF!</definedName>
    <definedName name="기재137">#REF!</definedName>
    <definedName name="기재137.1">#REF!</definedName>
    <definedName name="기재138">#REF!</definedName>
    <definedName name="기재138.1">#REF!</definedName>
    <definedName name="기재139">#REF!</definedName>
    <definedName name="기재139.1">#REF!</definedName>
    <definedName name="기재14">#REF!</definedName>
    <definedName name="기재14.1">#REF!</definedName>
    <definedName name="기재140">#REF!</definedName>
    <definedName name="기재140.1">#REF!</definedName>
    <definedName name="기재141">#REF!</definedName>
    <definedName name="기재141.1">#REF!</definedName>
    <definedName name="기재142">#REF!</definedName>
    <definedName name="기재142.1">#REF!</definedName>
    <definedName name="기재143">#REF!</definedName>
    <definedName name="기재143.1">#REF!</definedName>
    <definedName name="기재144">#REF!</definedName>
    <definedName name="기재144.1">#REF!</definedName>
    <definedName name="기재145">#REF!</definedName>
    <definedName name="기재145.1">#REF!</definedName>
    <definedName name="기재146">#REF!</definedName>
    <definedName name="기재146.1">#REF!</definedName>
    <definedName name="기재147">#REF!</definedName>
    <definedName name="기재147.1">#REF!</definedName>
    <definedName name="기재148">#REF!</definedName>
    <definedName name="기재148.1">#REF!</definedName>
    <definedName name="기재149">#REF!</definedName>
    <definedName name="기재149.1">#REF!</definedName>
    <definedName name="기재15">#REF!</definedName>
    <definedName name="기재15.1">#REF!</definedName>
    <definedName name="기재150">#REF!</definedName>
    <definedName name="기재150.1">#REF!</definedName>
    <definedName name="기재151">#REF!</definedName>
    <definedName name="기재151.1">#REF!</definedName>
    <definedName name="기재152">#REF!</definedName>
    <definedName name="기재152.1">#REF!</definedName>
    <definedName name="기재153">#REF!</definedName>
    <definedName name="기재153.1">#REF!</definedName>
    <definedName name="기재154">#REF!</definedName>
    <definedName name="기재154.1">#REF!</definedName>
    <definedName name="기재155">#REF!</definedName>
    <definedName name="기재155.1">#REF!</definedName>
    <definedName name="기재156">#REF!</definedName>
    <definedName name="기재156.1">#REF!</definedName>
    <definedName name="기재157">#REF!</definedName>
    <definedName name="기재157.1">#REF!</definedName>
    <definedName name="기재158">#REF!</definedName>
    <definedName name="기재158.1">#REF!</definedName>
    <definedName name="기재159">#REF!</definedName>
    <definedName name="기재159.1">#REF!</definedName>
    <definedName name="기재16">#REF!</definedName>
    <definedName name="기재16.1">#REF!</definedName>
    <definedName name="기재160">#REF!</definedName>
    <definedName name="기재160.1">#REF!</definedName>
    <definedName name="기재161">#REF!</definedName>
    <definedName name="기재161.1">#REF!</definedName>
    <definedName name="기재162">#REF!</definedName>
    <definedName name="기재162.1">#REF!</definedName>
    <definedName name="기재163">#REF!</definedName>
    <definedName name="기재163.1">#REF!</definedName>
    <definedName name="기재164">#REF!</definedName>
    <definedName name="기재164.1">#REF!</definedName>
    <definedName name="기재165">#REF!</definedName>
    <definedName name="기재165.1">#REF!</definedName>
    <definedName name="기재166">#REF!</definedName>
    <definedName name="기재166.1">#REF!</definedName>
    <definedName name="기재167">#REF!</definedName>
    <definedName name="기재167.1">#REF!</definedName>
    <definedName name="기재168">#REF!</definedName>
    <definedName name="기재168.1">#REF!</definedName>
    <definedName name="기재169">#REF!</definedName>
    <definedName name="기재169.1">#REF!</definedName>
    <definedName name="기재17">#REF!</definedName>
    <definedName name="기재17.1">#REF!</definedName>
    <definedName name="기재170">#REF!</definedName>
    <definedName name="기재170.1">#REF!</definedName>
    <definedName name="기재171">#REF!</definedName>
    <definedName name="기재171.1">#REF!</definedName>
    <definedName name="기재172">#REF!</definedName>
    <definedName name="기재172.1">#REF!</definedName>
    <definedName name="기재173">#REF!</definedName>
    <definedName name="기재173.1">#REF!</definedName>
    <definedName name="기재174">#REF!</definedName>
    <definedName name="기재174.1">#REF!</definedName>
    <definedName name="기재175">#REF!</definedName>
    <definedName name="기재175.1">#REF!</definedName>
    <definedName name="기재176">#REF!</definedName>
    <definedName name="기재176.1">#REF!</definedName>
    <definedName name="기재177">#REF!</definedName>
    <definedName name="기재177.1">#REF!</definedName>
    <definedName name="기재178">#REF!</definedName>
    <definedName name="기재178.1">#REF!</definedName>
    <definedName name="기재179">#REF!</definedName>
    <definedName name="기재179.1">#REF!</definedName>
    <definedName name="기재18">#REF!</definedName>
    <definedName name="기재18.1">#REF!</definedName>
    <definedName name="기재180">#REF!</definedName>
    <definedName name="기재180.1">#REF!</definedName>
    <definedName name="기재181">#REF!</definedName>
    <definedName name="기재181.1">#REF!</definedName>
    <definedName name="기재182">#REF!</definedName>
    <definedName name="기재182.1">#REF!</definedName>
    <definedName name="기재183">#REF!</definedName>
    <definedName name="기재183.1">#REF!</definedName>
    <definedName name="기재184">#REF!</definedName>
    <definedName name="기재184.1">#REF!</definedName>
    <definedName name="기재185">#REF!</definedName>
    <definedName name="기재185.1">#REF!</definedName>
    <definedName name="기재186">#REF!</definedName>
    <definedName name="기재186.1">#REF!</definedName>
    <definedName name="기재187">#REF!</definedName>
    <definedName name="기재187.1">#REF!</definedName>
    <definedName name="기재188">#REF!</definedName>
    <definedName name="기재188.1">#REF!</definedName>
    <definedName name="기재189">#REF!</definedName>
    <definedName name="기재189.1">#REF!</definedName>
    <definedName name="기재19">#REF!</definedName>
    <definedName name="기재19.1">#REF!</definedName>
    <definedName name="기재190">#REF!</definedName>
    <definedName name="기재190.1">#REF!</definedName>
    <definedName name="기재191">#REF!</definedName>
    <definedName name="기재191.1">#REF!</definedName>
    <definedName name="기재192">#REF!</definedName>
    <definedName name="기재192.1">#REF!</definedName>
    <definedName name="기재193">#REF!</definedName>
    <definedName name="기재193.1">#REF!</definedName>
    <definedName name="기재194">#REF!</definedName>
    <definedName name="기재194.1">#REF!</definedName>
    <definedName name="기재195">#REF!</definedName>
    <definedName name="기재195.1">#REF!</definedName>
    <definedName name="기재196">#REF!</definedName>
    <definedName name="기재196.1">#REF!</definedName>
    <definedName name="기재197">#REF!</definedName>
    <definedName name="기재197.1">#REF!</definedName>
    <definedName name="기재198">#REF!</definedName>
    <definedName name="기재198.1">#REF!</definedName>
    <definedName name="기재199">#REF!</definedName>
    <definedName name="기재199.1">#REF!</definedName>
    <definedName name="기재2">#REF!</definedName>
    <definedName name="기재2.1">#REF!</definedName>
    <definedName name="기재20">#REF!</definedName>
    <definedName name="기재20.1">#REF!</definedName>
    <definedName name="기재200">#REF!</definedName>
    <definedName name="기재200.1">#REF!</definedName>
    <definedName name="기재201">#REF!</definedName>
    <definedName name="기재201.1">#REF!</definedName>
    <definedName name="기재202">#REF!</definedName>
    <definedName name="기재202.1">#REF!</definedName>
    <definedName name="기재203">#REF!</definedName>
    <definedName name="기재203.1">#REF!</definedName>
    <definedName name="기재204">#REF!</definedName>
    <definedName name="기재204.1">#REF!</definedName>
    <definedName name="기재205">#REF!</definedName>
    <definedName name="기재205.1">#REF!</definedName>
    <definedName name="기재206">#REF!</definedName>
    <definedName name="기재206.1">#REF!</definedName>
    <definedName name="기재207">#REF!</definedName>
    <definedName name="기재207.1">#REF!</definedName>
    <definedName name="기재208">#REF!</definedName>
    <definedName name="기재208.1">#REF!</definedName>
    <definedName name="기재209">#REF!</definedName>
    <definedName name="기재209.1">#REF!</definedName>
    <definedName name="기재21">#REF!</definedName>
    <definedName name="기재21.1">#REF!</definedName>
    <definedName name="기재210">#REF!</definedName>
    <definedName name="기재210.1">#REF!</definedName>
    <definedName name="기재211">#REF!</definedName>
    <definedName name="기재211.1">#REF!</definedName>
    <definedName name="기재212">#REF!</definedName>
    <definedName name="기재212.1">#REF!</definedName>
    <definedName name="기재213">#REF!</definedName>
    <definedName name="기재213.1">#REF!</definedName>
    <definedName name="기재214">#REF!</definedName>
    <definedName name="기재214.1">#REF!</definedName>
    <definedName name="기재215">#REF!</definedName>
    <definedName name="기재215.1">#REF!</definedName>
    <definedName name="기재216">#REF!</definedName>
    <definedName name="기재216.1">#REF!</definedName>
    <definedName name="기재217">#REF!</definedName>
    <definedName name="기재217.1">#REF!</definedName>
    <definedName name="기재218">#REF!</definedName>
    <definedName name="기재218.1">#REF!</definedName>
    <definedName name="기재219">#REF!</definedName>
    <definedName name="기재219.1">#REF!</definedName>
    <definedName name="기재22">#REF!</definedName>
    <definedName name="기재22.1">#REF!</definedName>
    <definedName name="기재220">#REF!</definedName>
    <definedName name="기재220.1">#REF!</definedName>
    <definedName name="기재221">#REF!</definedName>
    <definedName name="기재221.1">#REF!</definedName>
    <definedName name="기재222">#REF!</definedName>
    <definedName name="기재222.1">#REF!</definedName>
    <definedName name="기재223">#REF!</definedName>
    <definedName name="기재223.1">#REF!</definedName>
    <definedName name="기재224">#REF!</definedName>
    <definedName name="기재224.1">#REF!</definedName>
    <definedName name="기재225">#REF!</definedName>
    <definedName name="기재225.1">#REF!</definedName>
    <definedName name="기재226">#REF!</definedName>
    <definedName name="기재226.1">#REF!</definedName>
    <definedName name="기재227">#REF!</definedName>
    <definedName name="기재227.1">#REF!</definedName>
    <definedName name="기재228">#REF!</definedName>
    <definedName name="기재228.1">#REF!</definedName>
    <definedName name="기재229">#REF!</definedName>
    <definedName name="기재229.1">#REF!</definedName>
    <definedName name="기재23">#REF!</definedName>
    <definedName name="기재23.1">#REF!</definedName>
    <definedName name="기재230">#REF!</definedName>
    <definedName name="기재230.1">#REF!</definedName>
    <definedName name="기재231">#REF!</definedName>
    <definedName name="기재231.1">#REF!</definedName>
    <definedName name="기재232">#REF!</definedName>
    <definedName name="기재232.1">#REF!</definedName>
    <definedName name="기재233">#REF!</definedName>
    <definedName name="기재233.1">#REF!</definedName>
    <definedName name="기재234">#REF!</definedName>
    <definedName name="기재234.1">#REF!</definedName>
    <definedName name="기재235">#REF!</definedName>
    <definedName name="기재235.1">#REF!</definedName>
    <definedName name="기재236">#REF!</definedName>
    <definedName name="기재236.1">#REF!</definedName>
    <definedName name="기재237">#REF!</definedName>
    <definedName name="기재237.1">#REF!</definedName>
    <definedName name="기재238">#REF!</definedName>
    <definedName name="기재238.1">#REF!</definedName>
    <definedName name="기재239">#REF!</definedName>
    <definedName name="기재239.1">#REF!</definedName>
    <definedName name="기재24">#REF!</definedName>
    <definedName name="기재24.1">#REF!</definedName>
    <definedName name="기재240">#REF!</definedName>
    <definedName name="기재240.1">#REF!</definedName>
    <definedName name="기재241">#REF!</definedName>
    <definedName name="기재241.1">#REF!</definedName>
    <definedName name="기재242">#REF!</definedName>
    <definedName name="기재242.1">#REF!</definedName>
    <definedName name="기재243">#REF!</definedName>
    <definedName name="기재243.1">#REF!</definedName>
    <definedName name="기재244">#REF!</definedName>
    <definedName name="기재244.1">#REF!</definedName>
    <definedName name="기재245">#REF!</definedName>
    <definedName name="기재245.1">#REF!</definedName>
    <definedName name="기재246">#REF!</definedName>
    <definedName name="기재246.1">#REF!</definedName>
    <definedName name="기재247">#REF!</definedName>
    <definedName name="기재247.1">#REF!</definedName>
    <definedName name="기재248">#REF!</definedName>
    <definedName name="기재248.1">#REF!</definedName>
    <definedName name="기재249">#REF!</definedName>
    <definedName name="기재249.1">#REF!</definedName>
    <definedName name="기재25">#REF!</definedName>
    <definedName name="기재25.1">#REF!</definedName>
    <definedName name="기재250">#REF!</definedName>
    <definedName name="기재250.1">#REF!</definedName>
    <definedName name="기재251">#REF!</definedName>
    <definedName name="기재251.1">#REF!</definedName>
    <definedName name="기재252">#REF!</definedName>
    <definedName name="기재252.1">#REF!</definedName>
    <definedName name="기재253">#REF!</definedName>
    <definedName name="기재253.1">#REF!</definedName>
    <definedName name="기재254">#REF!</definedName>
    <definedName name="기재254.1">#REF!</definedName>
    <definedName name="기재255">#REF!</definedName>
    <definedName name="기재255.1">#REF!</definedName>
    <definedName name="기재256">#REF!</definedName>
    <definedName name="기재256.1">#REF!</definedName>
    <definedName name="기재257">#REF!</definedName>
    <definedName name="기재257.1">#REF!</definedName>
    <definedName name="기재258">#REF!</definedName>
    <definedName name="기재258.1">#REF!</definedName>
    <definedName name="기재259">#REF!</definedName>
    <definedName name="기재259.1">#REF!</definedName>
    <definedName name="기재26">#REF!</definedName>
    <definedName name="기재26.1">#REF!</definedName>
    <definedName name="기재260">#REF!</definedName>
    <definedName name="기재260.1">#REF!</definedName>
    <definedName name="기재261">#REF!</definedName>
    <definedName name="기재261.1">#REF!</definedName>
    <definedName name="기재262">#REF!</definedName>
    <definedName name="기재262.1">#REF!</definedName>
    <definedName name="기재263">#REF!</definedName>
    <definedName name="기재263.1">#REF!</definedName>
    <definedName name="기재264">#REF!</definedName>
    <definedName name="기재264.1">#REF!</definedName>
    <definedName name="기재265">#REF!</definedName>
    <definedName name="기재265.1">#REF!</definedName>
    <definedName name="기재266">#REF!</definedName>
    <definedName name="기재266.1">#REF!</definedName>
    <definedName name="기재267">#REF!</definedName>
    <definedName name="기재267.1">#REF!</definedName>
    <definedName name="기재268">#REF!</definedName>
    <definedName name="기재268.1">#REF!</definedName>
    <definedName name="기재269">#REF!</definedName>
    <definedName name="기재269.1">#REF!</definedName>
    <definedName name="기재27">#REF!</definedName>
    <definedName name="기재27.1">#REF!</definedName>
    <definedName name="기재270">#REF!</definedName>
    <definedName name="기재270.1">#REF!</definedName>
    <definedName name="기재271">#REF!</definedName>
    <definedName name="기재271.1">#REF!</definedName>
    <definedName name="기재272">#REF!</definedName>
    <definedName name="기재272.1">#REF!</definedName>
    <definedName name="기재273">#REF!</definedName>
    <definedName name="기재273.1">#REF!</definedName>
    <definedName name="기재274">#REF!</definedName>
    <definedName name="기재274.1">#REF!</definedName>
    <definedName name="기재275">#REF!</definedName>
    <definedName name="기재275.1">#REF!</definedName>
    <definedName name="기재276">#REF!</definedName>
    <definedName name="기재276.1">#REF!</definedName>
    <definedName name="기재277">#REF!</definedName>
    <definedName name="기재277.1">#REF!</definedName>
    <definedName name="기재278">#REF!</definedName>
    <definedName name="기재278.1">#REF!</definedName>
    <definedName name="기재279">#REF!</definedName>
    <definedName name="기재279.1">#REF!</definedName>
    <definedName name="기재28">#REF!</definedName>
    <definedName name="기재28.1">#REF!</definedName>
    <definedName name="기재280">#REF!</definedName>
    <definedName name="기재280.1">#REF!</definedName>
    <definedName name="기재281">#REF!</definedName>
    <definedName name="기재281.1">#REF!</definedName>
    <definedName name="기재282">#REF!</definedName>
    <definedName name="기재282.1">#REF!</definedName>
    <definedName name="기재283">#REF!</definedName>
    <definedName name="기재283.1">#REF!</definedName>
    <definedName name="기재284">#REF!</definedName>
    <definedName name="기재284.1">#REF!</definedName>
    <definedName name="기재285">#REF!</definedName>
    <definedName name="기재285.1">#REF!</definedName>
    <definedName name="기재286">#REF!</definedName>
    <definedName name="기재286.1">#REF!</definedName>
    <definedName name="기재287">#REF!</definedName>
    <definedName name="기재287.1">#REF!</definedName>
    <definedName name="기재288">#REF!</definedName>
    <definedName name="기재288.1">#REF!</definedName>
    <definedName name="기재289">#REF!</definedName>
    <definedName name="기재289.1">#REF!</definedName>
    <definedName name="기재29">#REF!</definedName>
    <definedName name="기재29.1">#REF!</definedName>
    <definedName name="기재290">#REF!</definedName>
    <definedName name="기재290.1">#REF!</definedName>
    <definedName name="기재291">#REF!</definedName>
    <definedName name="기재291.1">#REF!</definedName>
    <definedName name="기재292">#REF!</definedName>
    <definedName name="기재292.1">#REF!</definedName>
    <definedName name="기재293">#REF!</definedName>
    <definedName name="기재293.1">#REF!</definedName>
    <definedName name="기재294">#REF!</definedName>
    <definedName name="기재294.1">#REF!</definedName>
    <definedName name="기재295">#REF!</definedName>
    <definedName name="기재295.1">#REF!</definedName>
    <definedName name="기재296">#REF!</definedName>
    <definedName name="기재296.1">#REF!</definedName>
    <definedName name="기재297">#REF!</definedName>
    <definedName name="기재297.1">#REF!</definedName>
    <definedName name="기재298">#REF!</definedName>
    <definedName name="기재298.1">#REF!</definedName>
    <definedName name="기재299">#REF!</definedName>
    <definedName name="기재299.1">#REF!</definedName>
    <definedName name="기재3">#REF!</definedName>
    <definedName name="기재3.1">#REF!</definedName>
    <definedName name="기재30">#REF!</definedName>
    <definedName name="기재30.1">#REF!</definedName>
    <definedName name="기재300">#REF!</definedName>
    <definedName name="기재300.1">#REF!</definedName>
    <definedName name="기재301">#REF!</definedName>
    <definedName name="기재301.1">#REF!</definedName>
    <definedName name="기재302">#REF!</definedName>
    <definedName name="기재302.1">#REF!</definedName>
    <definedName name="기재303">#REF!</definedName>
    <definedName name="기재303.1">#REF!</definedName>
    <definedName name="기재304">#REF!</definedName>
    <definedName name="기재304.1">#REF!</definedName>
    <definedName name="기재305">#REF!</definedName>
    <definedName name="기재305.1">#REF!</definedName>
    <definedName name="기재306">#REF!</definedName>
    <definedName name="기재306.1">#REF!</definedName>
    <definedName name="기재307">#REF!</definedName>
    <definedName name="기재307.1">#REF!</definedName>
    <definedName name="기재308">#REF!</definedName>
    <definedName name="기재308.1">#REF!</definedName>
    <definedName name="기재309">#REF!</definedName>
    <definedName name="기재309.1">#REF!</definedName>
    <definedName name="기재31">#REF!</definedName>
    <definedName name="기재31.1">#REF!</definedName>
    <definedName name="기재310">#REF!</definedName>
    <definedName name="기재310.1">#REF!</definedName>
    <definedName name="기재311">#REF!</definedName>
    <definedName name="기재311.1">#REF!</definedName>
    <definedName name="기재312">#REF!</definedName>
    <definedName name="기재312.1">#REF!</definedName>
    <definedName name="기재313">#REF!</definedName>
    <definedName name="기재313.1">#REF!</definedName>
    <definedName name="기재314">#REF!</definedName>
    <definedName name="기재314.1">#REF!</definedName>
    <definedName name="기재315">#REF!</definedName>
    <definedName name="기재315.1">#REF!</definedName>
    <definedName name="기재316">#REF!</definedName>
    <definedName name="기재316.1">#REF!</definedName>
    <definedName name="기재317">#REF!</definedName>
    <definedName name="기재317.1">#REF!</definedName>
    <definedName name="기재318">#REF!</definedName>
    <definedName name="기재318.1">#REF!</definedName>
    <definedName name="기재319">#REF!</definedName>
    <definedName name="기재319.1">#REF!</definedName>
    <definedName name="기재32">#REF!</definedName>
    <definedName name="기재32.1">#REF!</definedName>
    <definedName name="기재320">#REF!</definedName>
    <definedName name="기재320.1">#REF!</definedName>
    <definedName name="기재321">#REF!</definedName>
    <definedName name="기재321.1">#REF!</definedName>
    <definedName name="기재322">#REF!</definedName>
    <definedName name="기재322.1">#REF!</definedName>
    <definedName name="기재323">#REF!</definedName>
    <definedName name="기재323.1">#REF!</definedName>
    <definedName name="기재324">#REF!</definedName>
    <definedName name="기재324.1">#REF!</definedName>
    <definedName name="기재325">#REF!</definedName>
    <definedName name="기재325.1">#REF!</definedName>
    <definedName name="기재326">#REF!</definedName>
    <definedName name="기재326.1">#REF!</definedName>
    <definedName name="기재327">#REF!</definedName>
    <definedName name="기재327.1">#REF!</definedName>
    <definedName name="기재328">#REF!</definedName>
    <definedName name="기재328.1">#REF!</definedName>
    <definedName name="기재329">#REF!</definedName>
    <definedName name="기재329.1">#REF!</definedName>
    <definedName name="기재33">#REF!</definedName>
    <definedName name="기재33.1">#REF!</definedName>
    <definedName name="기재330">#REF!</definedName>
    <definedName name="기재330.1">#REF!</definedName>
    <definedName name="기재331">#REF!</definedName>
    <definedName name="기재331.1">#REF!</definedName>
    <definedName name="기재332">#REF!</definedName>
    <definedName name="기재332.1">#REF!</definedName>
    <definedName name="기재333">#REF!</definedName>
    <definedName name="기재333.1">#REF!</definedName>
    <definedName name="기재334">#REF!</definedName>
    <definedName name="기재334.1">#REF!</definedName>
    <definedName name="기재335">#REF!</definedName>
    <definedName name="기재335.1">#REF!</definedName>
    <definedName name="기재336">#REF!</definedName>
    <definedName name="기재336.1">#REF!</definedName>
    <definedName name="기재337">#REF!</definedName>
    <definedName name="기재337.1">#REF!</definedName>
    <definedName name="기재338">#REF!</definedName>
    <definedName name="기재338.1">#REF!</definedName>
    <definedName name="기재339">#REF!</definedName>
    <definedName name="기재339.1">#REF!</definedName>
    <definedName name="기재34">#REF!</definedName>
    <definedName name="기재34.1">#REF!</definedName>
    <definedName name="기재340">#REF!</definedName>
    <definedName name="기재340.1">#REF!</definedName>
    <definedName name="기재341">#REF!</definedName>
    <definedName name="기재341.1">#REF!</definedName>
    <definedName name="기재342">#REF!</definedName>
    <definedName name="기재342.1">#REF!</definedName>
    <definedName name="기재343">#REF!</definedName>
    <definedName name="기재343.1">#REF!</definedName>
    <definedName name="기재344">#REF!</definedName>
    <definedName name="기재344.1">#REF!</definedName>
    <definedName name="기재345">#REF!</definedName>
    <definedName name="기재345.1">#REF!</definedName>
    <definedName name="기재346">#REF!</definedName>
    <definedName name="기재346.1">#REF!</definedName>
    <definedName name="기재347">#REF!</definedName>
    <definedName name="기재347.1">#REF!</definedName>
    <definedName name="기재348">#REF!</definedName>
    <definedName name="기재348.1">#REF!</definedName>
    <definedName name="기재349">#REF!</definedName>
    <definedName name="기재349.1">#REF!</definedName>
    <definedName name="기재35">#REF!</definedName>
    <definedName name="기재35.1">#REF!</definedName>
    <definedName name="기재350">#REF!</definedName>
    <definedName name="기재350.1">#REF!</definedName>
    <definedName name="기재351">#REF!</definedName>
    <definedName name="기재351.1">#REF!</definedName>
    <definedName name="기재352">#REF!</definedName>
    <definedName name="기재352.1">#REF!</definedName>
    <definedName name="기재353">#REF!</definedName>
    <definedName name="기재353.1">#REF!</definedName>
    <definedName name="기재354">#REF!</definedName>
    <definedName name="기재354.1">#REF!</definedName>
    <definedName name="기재355">#REF!</definedName>
    <definedName name="기재355.1">#REF!</definedName>
    <definedName name="기재356">#REF!</definedName>
    <definedName name="기재356.1">#REF!</definedName>
    <definedName name="기재357">#REF!</definedName>
    <definedName name="기재357.1">#REF!</definedName>
    <definedName name="기재358">#REF!</definedName>
    <definedName name="기재358.1">#REF!</definedName>
    <definedName name="기재359">#REF!</definedName>
    <definedName name="기재359.1">#REF!</definedName>
    <definedName name="기재36">#REF!</definedName>
    <definedName name="기재36.1">#REF!</definedName>
    <definedName name="기재360">#REF!</definedName>
    <definedName name="기재360.1">#REF!</definedName>
    <definedName name="기재361">#REF!</definedName>
    <definedName name="기재361.1">#REF!</definedName>
    <definedName name="기재362">#REF!</definedName>
    <definedName name="기재362.1">#REF!</definedName>
    <definedName name="기재363">#REF!</definedName>
    <definedName name="기재363.1">#REF!</definedName>
    <definedName name="기재364">#REF!</definedName>
    <definedName name="기재364.1">#REF!</definedName>
    <definedName name="기재365">#REF!</definedName>
    <definedName name="기재365.1">#REF!</definedName>
    <definedName name="기재366">#REF!</definedName>
    <definedName name="기재366.1">#REF!</definedName>
    <definedName name="기재367">#REF!</definedName>
    <definedName name="기재367.1">#REF!</definedName>
    <definedName name="기재368">#REF!</definedName>
    <definedName name="기재368.1">#REF!</definedName>
    <definedName name="기재369">#REF!</definedName>
    <definedName name="기재369.1">#REF!</definedName>
    <definedName name="기재37">#REF!</definedName>
    <definedName name="기재37.1">#REF!</definedName>
    <definedName name="기재370">#REF!</definedName>
    <definedName name="기재370.1">#REF!</definedName>
    <definedName name="기재371">#REF!</definedName>
    <definedName name="기재371.1">#REF!</definedName>
    <definedName name="기재372">#REF!</definedName>
    <definedName name="기재372.1">#REF!</definedName>
    <definedName name="기재373">#REF!</definedName>
    <definedName name="기재373.1">#REF!</definedName>
    <definedName name="기재374">#REF!</definedName>
    <definedName name="기재374.1">#REF!</definedName>
    <definedName name="기재375">#REF!</definedName>
    <definedName name="기재375.1">#REF!</definedName>
    <definedName name="기재376">#REF!</definedName>
    <definedName name="기재376.1">#REF!</definedName>
    <definedName name="기재377">#REF!</definedName>
    <definedName name="기재377.1">#REF!</definedName>
    <definedName name="기재378">#REF!</definedName>
    <definedName name="기재378.1">#REF!</definedName>
    <definedName name="기재379">#REF!</definedName>
    <definedName name="기재379.1">#REF!</definedName>
    <definedName name="기재38">#REF!</definedName>
    <definedName name="기재38.1">#REF!</definedName>
    <definedName name="기재380">#REF!</definedName>
    <definedName name="기재380.1">#REF!</definedName>
    <definedName name="기재381">#REF!</definedName>
    <definedName name="기재381.1">#REF!</definedName>
    <definedName name="기재382">#REF!</definedName>
    <definedName name="기재382.1">#REF!</definedName>
    <definedName name="기재383">#REF!</definedName>
    <definedName name="기재383.1">#REF!</definedName>
    <definedName name="기재384">#REF!</definedName>
    <definedName name="기재384.1">#REF!</definedName>
    <definedName name="기재385">#REF!</definedName>
    <definedName name="기재385.1">#REF!</definedName>
    <definedName name="기재386">#REF!</definedName>
    <definedName name="기재386.1">#REF!</definedName>
    <definedName name="기재387">#REF!</definedName>
    <definedName name="기재387.1">#REF!</definedName>
    <definedName name="기재388">#REF!</definedName>
    <definedName name="기재388.1">#REF!</definedName>
    <definedName name="기재389">#REF!</definedName>
    <definedName name="기재389.1">#REF!</definedName>
    <definedName name="기재39">#REF!</definedName>
    <definedName name="기재39.1">#REF!</definedName>
    <definedName name="기재390">#REF!</definedName>
    <definedName name="기재390.1">#REF!</definedName>
    <definedName name="기재391">#REF!</definedName>
    <definedName name="기재391.1">#REF!</definedName>
    <definedName name="기재392">#REF!</definedName>
    <definedName name="기재392.1">#REF!</definedName>
    <definedName name="기재393">#REF!</definedName>
    <definedName name="기재393.1">#REF!</definedName>
    <definedName name="기재394">#REF!</definedName>
    <definedName name="기재394.1">#REF!</definedName>
    <definedName name="기재395">#REF!</definedName>
    <definedName name="기재395.1">#REF!</definedName>
    <definedName name="기재396">#REF!</definedName>
    <definedName name="기재396.1">#REF!</definedName>
    <definedName name="기재397">#REF!</definedName>
    <definedName name="기재397.1">#REF!</definedName>
    <definedName name="기재398">#REF!</definedName>
    <definedName name="기재398.1">#REF!</definedName>
    <definedName name="기재399">#REF!</definedName>
    <definedName name="기재399.1">#REF!</definedName>
    <definedName name="기재4">#REF!</definedName>
    <definedName name="기재4.1">#REF!</definedName>
    <definedName name="기재40">#REF!</definedName>
    <definedName name="기재40.1">#REF!</definedName>
    <definedName name="기재400">#REF!</definedName>
    <definedName name="기재400.1">#REF!</definedName>
    <definedName name="기재401">#REF!</definedName>
    <definedName name="기재401.1">#REF!</definedName>
    <definedName name="기재402">#REF!</definedName>
    <definedName name="기재402.1">#REF!</definedName>
    <definedName name="기재403">#REF!</definedName>
    <definedName name="기재403.1">#REF!</definedName>
    <definedName name="기재404">#REF!</definedName>
    <definedName name="기재404.1">#REF!</definedName>
    <definedName name="기재405">#REF!</definedName>
    <definedName name="기재405.1">#REF!</definedName>
    <definedName name="기재406">#REF!</definedName>
    <definedName name="기재406.1">#REF!</definedName>
    <definedName name="기재407">#REF!</definedName>
    <definedName name="기재407.1">#REF!</definedName>
    <definedName name="기재408">#REF!</definedName>
    <definedName name="기재408.1">#REF!</definedName>
    <definedName name="기재409">#REF!</definedName>
    <definedName name="기재409.1">#REF!</definedName>
    <definedName name="기재41">#REF!</definedName>
    <definedName name="기재41.1">#REF!</definedName>
    <definedName name="기재410">#REF!</definedName>
    <definedName name="기재410.1">#REF!</definedName>
    <definedName name="기재411">#REF!</definedName>
    <definedName name="기재411.1">#REF!</definedName>
    <definedName name="기재412">#REF!</definedName>
    <definedName name="기재412.1">#REF!</definedName>
    <definedName name="기재413">#REF!</definedName>
    <definedName name="기재413.1">#REF!</definedName>
    <definedName name="기재414">#REF!</definedName>
    <definedName name="기재414.1">#REF!</definedName>
    <definedName name="기재415">#REF!</definedName>
    <definedName name="기재415.1">#REF!</definedName>
    <definedName name="기재416">#REF!</definedName>
    <definedName name="기재416.1">#REF!</definedName>
    <definedName name="기재417">#REF!</definedName>
    <definedName name="기재417.1">#REF!</definedName>
    <definedName name="기재418">#REF!</definedName>
    <definedName name="기재418.1">#REF!</definedName>
    <definedName name="기재419">#REF!</definedName>
    <definedName name="기재419.1">#REF!</definedName>
    <definedName name="기재42">#REF!</definedName>
    <definedName name="기재42.1">#REF!</definedName>
    <definedName name="기재420">#REF!</definedName>
    <definedName name="기재420.1">#REF!</definedName>
    <definedName name="기재421">#REF!</definedName>
    <definedName name="기재421.1">#REF!</definedName>
    <definedName name="기재422">#REF!</definedName>
    <definedName name="기재422.1">#REF!</definedName>
    <definedName name="기재423">#REF!</definedName>
    <definedName name="기재423.1">#REF!</definedName>
    <definedName name="기재424">#REF!</definedName>
    <definedName name="기재424.1">#REF!</definedName>
    <definedName name="기재425">#REF!</definedName>
    <definedName name="기재425.1">#REF!</definedName>
    <definedName name="기재426">#REF!</definedName>
    <definedName name="기재426.1">#REF!</definedName>
    <definedName name="기재427">#REF!</definedName>
    <definedName name="기재427.1">#REF!</definedName>
    <definedName name="기재428">#REF!</definedName>
    <definedName name="기재428.1">#REF!</definedName>
    <definedName name="기재429">#REF!</definedName>
    <definedName name="기재429.1">#REF!</definedName>
    <definedName name="기재43">#REF!</definedName>
    <definedName name="기재43.1">#REF!</definedName>
    <definedName name="기재430">#REF!</definedName>
    <definedName name="기재430.1">#REF!</definedName>
    <definedName name="기재431">#REF!</definedName>
    <definedName name="기재431.1">#REF!</definedName>
    <definedName name="기재432">#REF!</definedName>
    <definedName name="기재432.1">#REF!</definedName>
    <definedName name="기재433">#REF!</definedName>
    <definedName name="기재433.1">#REF!</definedName>
    <definedName name="기재434">#REF!</definedName>
    <definedName name="기재434.1">#REF!</definedName>
    <definedName name="기재435">#REF!</definedName>
    <definedName name="기재435.1">#REF!</definedName>
    <definedName name="기재436">#REF!</definedName>
    <definedName name="기재436.1">#REF!</definedName>
    <definedName name="기재437">#REF!</definedName>
    <definedName name="기재437.1">#REF!</definedName>
    <definedName name="기재438">#REF!</definedName>
    <definedName name="기재438.1">#REF!</definedName>
    <definedName name="기재439">#REF!</definedName>
    <definedName name="기재439.1">#REF!</definedName>
    <definedName name="기재44">#REF!</definedName>
    <definedName name="기재44.1">#REF!</definedName>
    <definedName name="기재440">#REF!</definedName>
    <definedName name="기재440.1">#REF!</definedName>
    <definedName name="기재441">#REF!</definedName>
    <definedName name="기재441.1">#REF!</definedName>
    <definedName name="기재442">#REF!</definedName>
    <definedName name="기재442.1">#REF!</definedName>
    <definedName name="기재443">#REF!</definedName>
    <definedName name="기재443.1">#REF!</definedName>
    <definedName name="기재444">#REF!</definedName>
    <definedName name="기재444.1">#REF!</definedName>
    <definedName name="기재445">#REF!</definedName>
    <definedName name="기재445.1">#REF!</definedName>
    <definedName name="기재446">#REF!</definedName>
    <definedName name="기재446.1">#REF!</definedName>
    <definedName name="기재447">#REF!</definedName>
    <definedName name="기재447.1">#REF!</definedName>
    <definedName name="기재448">#REF!</definedName>
    <definedName name="기재448.1">#REF!</definedName>
    <definedName name="기재449">#REF!</definedName>
    <definedName name="기재449.1">#REF!</definedName>
    <definedName name="기재45">#REF!</definedName>
    <definedName name="기재45.1">#REF!</definedName>
    <definedName name="기재450">#REF!</definedName>
    <definedName name="기재450.1">#REF!</definedName>
    <definedName name="기재451">#REF!</definedName>
    <definedName name="기재451.1">#REF!</definedName>
    <definedName name="기재452">#REF!</definedName>
    <definedName name="기재452.1">#REF!</definedName>
    <definedName name="기재453">#REF!</definedName>
    <definedName name="기재453.1">#REF!</definedName>
    <definedName name="기재454">#REF!</definedName>
    <definedName name="기재454.1">#REF!</definedName>
    <definedName name="기재455">#REF!</definedName>
    <definedName name="기재455.1">#REF!</definedName>
    <definedName name="기재456">#REF!</definedName>
    <definedName name="기재456.1">#REF!</definedName>
    <definedName name="기재457">#REF!</definedName>
    <definedName name="기재457.1">#REF!</definedName>
    <definedName name="기재458">#REF!</definedName>
    <definedName name="기재458.1">#REF!</definedName>
    <definedName name="기재459">#REF!</definedName>
    <definedName name="기재459.1">#REF!</definedName>
    <definedName name="기재46">#REF!</definedName>
    <definedName name="기재46.1">#REF!</definedName>
    <definedName name="기재460">#REF!</definedName>
    <definedName name="기재460.1">#REF!</definedName>
    <definedName name="기재461">#REF!</definedName>
    <definedName name="기재461.1">#REF!</definedName>
    <definedName name="기재47">#REF!</definedName>
    <definedName name="기재47.1">#REF!</definedName>
    <definedName name="기재48">#REF!</definedName>
    <definedName name="기재48.1">#REF!</definedName>
    <definedName name="기재49">#REF!</definedName>
    <definedName name="기재49.1">#REF!</definedName>
    <definedName name="기재5">#REF!</definedName>
    <definedName name="기재5.1">#REF!</definedName>
    <definedName name="기재50">#REF!</definedName>
    <definedName name="기재50.1">#REF!</definedName>
    <definedName name="기재51">#REF!</definedName>
    <definedName name="기재51.1">#REF!</definedName>
    <definedName name="기재52">#REF!</definedName>
    <definedName name="기재52.1">#REF!</definedName>
    <definedName name="기재53">#REF!</definedName>
    <definedName name="기재53.1">#REF!</definedName>
    <definedName name="기재54">#REF!</definedName>
    <definedName name="기재54.1">#REF!</definedName>
    <definedName name="기재55">#REF!</definedName>
    <definedName name="기재55.1">#REF!</definedName>
    <definedName name="기재56">#REF!</definedName>
    <definedName name="기재56.1">#REF!</definedName>
    <definedName name="기재57">#REF!</definedName>
    <definedName name="기재57.1">#REF!</definedName>
    <definedName name="기재58">#REF!</definedName>
    <definedName name="기재58.1">#REF!</definedName>
    <definedName name="기재59">#REF!</definedName>
    <definedName name="기재59.1">#REF!</definedName>
    <definedName name="기재6">#REF!</definedName>
    <definedName name="기재6.1">#REF!</definedName>
    <definedName name="기재60">#REF!</definedName>
    <definedName name="기재60.1">#REF!</definedName>
    <definedName name="기재61">#REF!</definedName>
    <definedName name="기재61.1">#REF!</definedName>
    <definedName name="기재62">#REF!</definedName>
    <definedName name="기재62.1">#REF!</definedName>
    <definedName name="기재63">#REF!</definedName>
    <definedName name="기재63.1">#REF!</definedName>
    <definedName name="기재64">#REF!</definedName>
    <definedName name="기재64.1">#REF!</definedName>
    <definedName name="기재65">#REF!</definedName>
    <definedName name="기재65.1">#REF!</definedName>
    <definedName name="기재66">#REF!</definedName>
    <definedName name="기재66.1">#REF!</definedName>
    <definedName name="기재67">#REF!</definedName>
    <definedName name="기재67.1">#REF!</definedName>
    <definedName name="기재68">#REF!</definedName>
    <definedName name="기재68.1">#REF!</definedName>
    <definedName name="기재69">#REF!</definedName>
    <definedName name="기재69.1">#REF!</definedName>
    <definedName name="기재7">#REF!</definedName>
    <definedName name="기재7.1">#REF!</definedName>
    <definedName name="기재70">#REF!</definedName>
    <definedName name="기재70.1">#REF!</definedName>
    <definedName name="기재71">#REF!</definedName>
    <definedName name="기재71.1">#REF!</definedName>
    <definedName name="기재72">#REF!</definedName>
    <definedName name="기재72.1">#REF!</definedName>
    <definedName name="기재73">#REF!</definedName>
    <definedName name="기재73.1">#REF!</definedName>
    <definedName name="기재74">#REF!</definedName>
    <definedName name="기재74.1">#REF!</definedName>
    <definedName name="기재75">#REF!</definedName>
    <definedName name="기재75.1">#REF!</definedName>
    <definedName name="기재76">#REF!</definedName>
    <definedName name="기재76.1">#REF!</definedName>
    <definedName name="기재77">#REF!</definedName>
    <definedName name="기재77.1">#REF!</definedName>
    <definedName name="기재78">#REF!</definedName>
    <definedName name="기재78.1">#REF!</definedName>
    <definedName name="기재79">#REF!</definedName>
    <definedName name="기재79.1">#REF!</definedName>
    <definedName name="기재8">#REF!</definedName>
    <definedName name="기재8.1">#REF!</definedName>
    <definedName name="기재80">#REF!</definedName>
    <definedName name="기재80.1">#REF!</definedName>
    <definedName name="기재81">#REF!</definedName>
    <definedName name="기재81.1">#REF!</definedName>
    <definedName name="기재82">#REF!</definedName>
    <definedName name="기재82.1">#REF!</definedName>
    <definedName name="기재83">#REF!</definedName>
    <definedName name="기재83.1">#REF!</definedName>
    <definedName name="기재84">#REF!</definedName>
    <definedName name="기재84.1">#REF!</definedName>
    <definedName name="기재85">#REF!</definedName>
    <definedName name="기재85.1">#REF!</definedName>
    <definedName name="기재86">#REF!</definedName>
    <definedName name="기재86.1">#REF!</definedName>
    <definedName name="기재87">#REF!</definedName>
    <definedName name="기재87.1">#REF!</definedName>
    <definedName name="기재88">#REF!</definedName>
    <definedName name="기재88.1">#REF!</definedName>
    <definedName name="기재89">#REF!</definedName>
    <definedName name="기재89.1">#REF!</definedName>
    <definedName name="기재9">#REF!</definedName>
    <definedName name="기재9.1">#REF!</definedName>
    <definedName name="기재90">#REF!</definedName>
    <definedName name="기재90.1">#REF!</definedName>
    <definedName name="기재91">#REF!</definedName>
    <definedName name="기재91.1">#REF!</definedName>
    <definedName name="기재92">#REF!</definedName>
    <definedName name="기재92.1">#REF!</definedName>
    <definedName name="기재93">#REF!</definedName>
    <definedName name="기재93.1">#REF!</definedName>
    <definedName name="기재94">#REF!</definedName>
    <definedName name="기재94.1">#REF!</definedName>
    <definedName name="기재95">#REF!</definedName>
    <definedName name="기재95.1">#REF!</definedName>
    <definedName name="기재96">#REF!</definedName>
    <definedName name="기재96.1">#REF!</definedName>
    <definedName name="기재97">#REF!</definedName>
    <definedName name="기재97.1">#REF!</definedName>
    <definedName name="기재98">#REF!</definedName>
    <definedName name="기재98.1">#REF!</definedName>
    <definedName name="기재99">#REF!</definedName>
    <definedName name="기재99.1">#REF!</definedName>
    <definedName name="기타">#REF!</definedName>
    <definedName name="기타경비">#REF!</definedName>
    <definedName name="길이">#REF!</definedName>
    <definedName name="길이1">#REF!</definedName>
    <definedName name="김밥">{"서울냉천 3차( 5. 6-7).xls","Sheet1"}</definedName>
    <definedName name="김진R570001" hidden="1">#REF!</definedName>
    <definedName name="깊이">#REF!</definedName>
    <definedName name="꽃사과10노무">#REF!</definedName>
    <definedName name="꽃사과10재료">#REF!</definedName>
    <definedName name="꽃사과6노무">#REF!</definedName>
    <definedName name="꽃사과6재료">#REF!</definedName>
    <definedName name="꽃사과8노무">#REF!</definedName>
    <definedName name="꽃사과8재료">#REF!</definedName>
    <definedName name="끝">#REF!</definedName>
    <definedName name="ㄳㄳ">#REF!</definedName>
    <definedName name="ㄳㄷㄷ">BlankMacro1</definedName>
    <definedName name="ㄴ">#REF!</definedName>
    <definedName name="ㄴ1">#REF!</definedName>
    <definedName name="ㄴ2">#REF!</definedName>
    <definedName name="ㄴㄴ">#REF!</definedName>
    <definedName name="ㄴㄴㄴ" hidden="1">#REF!</definedName>
    <definedName name="ㄴㄴㄴㄴ" hidden="1">#REF!</definedName>
    <definedName name="ㄴㄴㄴㄴㄴ" hidden="1">#REF!</definedName>
    <definedName name="ㄴㄴㄴㄴㄴㄴ">#REF!</definedName>
    <definedName name="ㄴㄴㄴㄴㄴㄴㄴㄴㄴㄴ">#REF!</definedName>
    <definedName name="ㄴㄴㄴㄴㄴㅁ">#REF!</definedName>
    <definedName name="ㄴㄴㅁㅁㅇㄴ">#REF!</definedName>
    <definedName name="ㄴㄴㅇㅇㄴ">#REF!</definedName>
    <definedName name="ㄴㄹㅇㄴㄹㅇ">#REF!</definedName>
    <definedName name="ㄴㅁ">#REF!</definedName>
    <definedName name="ㄴㅁㅁ">#REF!</definedName>
    <definedName name="ㄴㅁㅇㅇㄴㅇ">#REF!</definedName>
    <definedName name="ㄴㅁㅇㅇㄴㅇㄴ">#REF!</definedName>
    <definedName name="ㄴㅇ">#REF!</definedName>
    <definedName name="ㄴㅇㄴㄴㅁㅁ">#REF!</definedName>
    <definedName name="ㄴㅇㄹ">#REF!</definedName>
    <definedName name="ㄴㅇㄹㅇㄷ">#REF!</definedName>
    <definedName name="ㄴ에">BlankMacro1</definedName>
    <definedName name="나.">#REF!</definedName>
    <definedName name="나나">BlankMacro1</definedName>
    <definedName name="나무">#REF!</definedName>
    <definedName name="낙우송6노무">#REF!</definedName>
    <definedName name="낙우송6재료">#REF!</definedName>
    <definedName name="낙우송8노무">#REF!</definedName>
    <definedName name="낙우송8재료">#REF!</definedName>
    <definedName name="낙찰가">#N/A</definedName>
    <definedName name="난방">{"서울냉천 3차( 5. 6-7).xls","Sheet1"}</definedName>
    <definedName name="난방1">{"서울냉천 3차( 5. 6-7).xls","Sheet1"}</definedName>
    <definedName name="남">#REF!</definedName>
    <definedName name="남덕">BlankMacro1</definedName>
    <definedName name="남덕1">BlankMacro1</definedName>
    <definedName name="남산내역">BlankMacro1</definedName>
    <definedName name="내">#REF!</definedName>
    <definedName name="내공H">#REF!</definedName>
    <definedName name="내공V">#REF!</definedName>
    <definedName name="내공넓이">#REF!</definedName>
    <definedName name="내공높이">#REF!</definedName>
    <definedName name="내벽">#REF!</definedName>
    <definedName name="내선전공">#REF!</definedName>
    <definedName name="내역">#REF!</definedName>
    <definedName name="내역1">#REF!</definedName>
    <definedName name="내역샘플">BlankMacro1</definedName>
    <definedName name="내역서">#REF!</definedName>
    <definedName name="내역서1">#REF!</definedName>
    <definedName name="내역서다">BlankMacro1</definedName>
    <definedName name="내역웃기네">BlankMacro1</definedName>
    <definedName name="내전">#REF!</definedName>
    <definedName name="냉동설비" hidden="1">{#N/A,#N/A,FALSE,"견적갑지";#N/A,#N/A,FALSE,"총괄표";#N/A,#N/A,FALSE,"철골공사";#N/A,#N/A,FALSE,"토목공사";#N/A,#N/A,FALSE,"판넬전기공사"}</definedName>
    <definedName name="냉전" hidden="1">{#N/A,#N/A,FALSE,"Sheet1"}</definedName>
    <definedName name="노1">#REF!</definedName>
    <definedName name="노1_1">#REF!</definedName>
    <definedName name="노10">#REF!</definedName>
    <definedName name="노10_1">#REF!</definedName>
    <definedName name="노100">#REF!</definedName>
    <definedName name="노100_1">#REF!</definedName>
    <definedName name="노101">#REF!</definedName>
    <definedName name="노101_1">#REF!</definedName>
    <definedName name="노102">#REF!</definedName>
    <definedName name="노102_1">#REF!</definedName>
    <definedName name="노103">#REF!</definedName>
    <definedName name="노103_1">#REF!</definedName>
    <definedName name="노104">#REF!</definedName>
    <definedName name="노104_1">#REF!</definedName>
    <definedName name="노105">#REF!</definedName>
    <definedName name="노105_1">#REF!</definedName>
    <definedName name="노106">#REF!</definedName>
    <definedName name="노106_1">#REF!</definedName>
    <definedName name="노107">#REF!</definedName>
    <definedName name="노107_1">#REF!</definedName>
    <definedName name="노108">#REF!</definedName>
    <definedName name="노108_1">#REF!</definedName>
    <definedName name="노109">#REF!</definedName>
    <definedName name="노109_1">#REF!</definedName>
    <definedName name="노11">#REF!</definedName>
    <definedName name="노11_1">#REF!</definedName>
    <definedName name="노110">#REF!</definedName>
    <definedName name="노110_1">#REF!</definedName>
    <definedName name="노111">#REF!</definedName>
    <definedName name="노111_1">#REF!</definedName>
    <definedName name="노112">#REF!</definedName>
    <definedName name="노112_1">#REF!</definedName>
    <definedName name="노113">#REF!</definedName>
    <definedName name="노113_1">#REF!</definedName>
    <definedName name="노114">#REF!</definedName>
    <definedName name="노114_1">#REF!</definedName>
    <definedName name="노115">#REF!</definedName>
    <definedName name="노115_1">#REF!</definedName>
    <definedName name="노116">#REF!</definedName>
    <definedName name="노116_1">#REF!</definedName>
    <definedName name="노117">#REF!</definedName>
    <definedName name="노117_1">#REF!</definedName>
    <definedName name="노118">#REF!</definedName>
    <definedName name="노118_1">#REF!</definedName>
    <definedName name="노119">#REF!</definedName>
    <definedName name="노119_1">#REF!</definedName>
    <definedName name="노12">#REF!</definedName>
    <definedName name="노12_1">#REF!</definedName>
    <definedName name="노120">#REF!</definedName>
    <definedName name="노120_1">#REF!</definedName>
    <definedName name="노121">#REF!</definedName>
    <definedName name="노121_1">#REF!</definedName>
    <definedName name="노122">#REF!</definedName>
    <definedName name="노122_1">#REF!</definedName>
    <definedName name="노123">#REF!</definedName>
    <definedName name="노123_1">#REF!</definedName>
    <definedName name="노124">#REF!</definedName>
    <definedName name="노124_1">#REF!</definedName>
    <definedName name="노125">#REF!</definedName>
    <definedName name="노125_1">#REF!</definedName>
    <definedName name="노126">#REF!</definedName>
    <definedName name="노126_1">#REF!</definedName>
    <definedName name="노127">#REF!</definedName>
    <definedName name="노127_1">#REF!</definedName>
    <definedName name="노128">#REF!</definedName>
    <definedName name="노128_1">#REF!</definedName>
    <definedName name="노129">#REF!</definedName>
    <definedName name="노129_1">#REF!</definedName>
    <definedName name="노13">#REF!</definedName>
    <definedName name="노13_1">#REF!</definedName>
    <definedName name="노14">#REF!</definedName>
    <definedName name="노14_1">#REF!</definedName>
    <definedName name="노15">#REF!</definedName>
    <definedName name="노15_1">#REF!</definedName>
    <definedName name="노16">#REF!</definedName>
    <definedName name="노16_1">#REF!</definedName>
    <definedName name="노17">#REF!</definedName>
    <definedName name="노17_1">#REF!</definedName>
    <definedName name="노18">#REF!</definedName>
    <definedName name="노18_1">#REF!</definedName>
    <definedName name="노19">#REF!</definedName>
    <definedName name="노19_1">#REF!</definedName>
    <definedName name="노2">#REF!</definedName>
    <definedName name="노2_1">#REF!</definedName>
    <definedName name="노20">#REF!</definedName>
    <definedName name="노20_1">#REF!</definedName>
    <definedName name="노21">#REF!</definedName>
    <definedName name="노21_1">#REF!</definedName>
    <definedName name="노22">#REF!</definedName>
    <definedName name="노22_1">#REF!</definedName>
    <definedName name="노23">#REF!</definedName>
    <definedName name="노23_1">#REF!</definedName>
    <definedName name="노24">#REF!</definedName>
    <definedName name="노24_1">#REF!</definedName>
    <definedName name="노25">#REF!</definedName>
    <definedName name="노25_1">#REF!</definedName>
    <definedName name="노26">#REF!</definedName>
    <definedName name="노26_1">#REF!</definedName>
    <definedName name="노27">#REF!</definedName>
    <definedName name="노27_1">#REF!</definedName>
    <definedName name="노271">#REF!</definedName>
    <definedName name="노271_1">#REF!</definedName>
    <definedName name="노28">#REF!</definedName>
    <definedName name="노28_1">#REF!</definedName>
    <definedName name="노29">#REF!</definedName>
    <definedName name="노29_1">#REF!</definedName>
    <definedName name="노3">#REF!</definedName>
    <definedName name="노3_1">#REF!</definedName>
    <definedName name="노30">#REF!</definedName>
    <definedName name="노30_1">#REF!</definedName>
    <definedName name="노31">#REF!</definedName>
    <definedName name="노31_1">#REF!</definedName>
    <definedName name="노32">#REF!</definedName>
    <definedName name="노32_1">#REF!</definedName>
    <definedName name="노33">#REF!</definedName>
    <definedName name="노33_1">#REF!</definedName>
    <definedName name="노34">#REF!</definedName>
    <definedName name="노34_1">#REF!</definedName>
    <definedName name="노35">#REF!</definedName>
    <definedName name="노35_1">#REF!</definedName>
    <definedName name="노36">#REF!</definedName>
    <definedName name="노36_1">#REF!</definedName>
    <definedName name="노37">#REF!</definedName>
    <definedName name="노37_1">#REF!</definedName>
    <definedName name="노38">#REF!</definedName>
    <definedName name="노38_1">#REF!</definedName>
    <definedName name="노381">#REF!</definedName>
    <definedName name="노381_1">#REF!</definedName>
    <definedName name="노39">#REF!</definedName>
    <definedName name="노39_1">#REF!</definedName>
    <definedName name="노4">#REF!</definedName>
    <definedName name="노4_1">#REF!</definedName>
    <definedName name="노40">#REF!</definedName>
    <definedName name="노40_1">#REF!</definedName>
    <definedName name="노41">#REF!</definedName>
    <definedName name="노41_1">#REF!</definedName>
    <definedName name="노42">#REF!</definedName>
    <definedName name="노42_1">#REF!</definedName>
    <definedName name="노43">#REF!</definedName>
    <definedName name="노43_1">#REF!</definedName>
    <definedName name="노44">#REF!</definedName>
    <definedName name="노44_1">#REF!</definedName>
    <definedName name="노45">#REF!</definedName>
    <definedName name="노45_1">#REF!</definedName>
    <definedName name="노46">#REF!</definedName>
    <definedName name="노46_1">#REF!</definedName>
    <definedName name="노47">#REF!</definedName>
    <definedName name="노47_1">#REF!</definedName>
    <definedName name="노48">#REF!</definedName>
    <definedName name="노48_1">#REF!</definedName>
    <definedName name="노49">#REF!</definedName>
    <definedName name="노49_1">#REF!</definedName>
    <definedName name="노5">#REF!</definedName>
    <definedName name="노5_1">#REF!</definedName>
    <definedName name="노50">#REF!</definedName>
    <definedName name="노50_1">#REF!</definedName>
    <definedName name="노51">#REF!</definedName>
    <definedName name="노51_1">#REF!</definedName>
    <definedName name="노52">#REF!</definedName>
    <definedName name="노52_1">#REF!</definedName>
    <definedName name="노53">#REF!</definedName>
    <definedName name="노53_1">#REF!</definedName>
    <definedName name="노54">#REF!</definedName>
    <definedName name="노54_1">#REF!</definedName>
    <definedName name="노55">#REF!</definedName>
    <definedName name="노55_1">#REF!</definedName>
    <definedName name="노56">#REF!</definedName>
    <definedName name="노56_1">#REF!</definedName>
    <definedName name="노57">#REF!</definedName>
    <definedName name="노57_1">#REF!</definedName>
    <definedName name="노58">#REF!</definedName>
    <definedName name="노58_1">#REF!</definedName>
    <definedName name="노59">#REF!</definedName>
    <definedName name="노59_1">#REF!</definedName>
    <definedName name="노6">#REF!</definedName>
    <definedName name="노6_1">#REF!</definedName>
    <definedName name="노60">#REF!</definedName>
    <definedName name="노60_1">#REF!</definedName>
    <definedName name="노61">#REF!</definedName>
    <definedName name="노61_1">#REF!</definedName>
    <definedName name="노62">#REF!</definedName>
    <definedName name="노62_1">#REF!</definedName>
    <definedName name="노63">#REF!</definedName>
    <definedName name="노63_1">#REF!</definedName>
    <definedName name="노64">#REF!</definedName>
    <definedName name="노64_1">#REF!</definedName>
    <definedName name="노65">#REF!</definedName>
    <definedName name="노65_1">#REF!</definedName>
    <definedName name="노66">#REF!</definedName>
    <definedName name="노66_1">#REF!</definedName>
    <definedName name="노67">#REF!</definedName>
    <definedName name="노67_1">#REF!</definedName>
    <definedName name="노68">#REF!</definedName>
    <definedName name="노68_1">#REF!</definedName>
    <definedName name="노69">#REF!</definedName>
    <definedName name="노69_1">#REF!</definedName>
    <definedName name="노7">#REF!</definedName>
    <definedName name="노7_1">#REF!</definedName>
    <definedName name="노70">#REF!</definedName>
    <definedName name="노70_1">#REF!</definedName>
    <definedName name="노71">#REF!</definedName>
    <definedName name="노71_1">#REF!</definedName>
    <definedName name="노72">#REF!</definedName>
    <definedName name="노72_1">#REF!</definedName>
    <definedName name="노73">#REF!</definedName>
    <definedName name="노73_1">#REF!</definedName>
    <definedName name="노74">#REF!</definedName>
    <definedName name="노74_1">#REF!</definedName>
    <definedName name="노75">#REF!</definedName>
    <definedName name="노75_1">#REF!</definedName>
    <definedName name="노76">#REF!</definedName>
    <definedName name="노76_1">#REF!</definedName>
    <definedName name="노77">#REF!</definedName>
    <definedName name="노77_1">#REF!</definedName>
    <definedName name="노78">#REF!</definedName>
    <definedName name="노78_1">#REF!</definedName>
    <definedName name="노79">#REF!</definedName>
    <definedName name="노79_1">#REF!</definedName>
    <definedName name="노8">#REF!</definedName>
    <definedName name="노8_1">#REF!</definedName>
    <definedName name="노80">#REF!</definedName>
    <definedName name="노80_1">#REF!</definedName>
    <definedName name="노81">#REF!</definedName>
    <definedName name="노81_1">#REF!</definedName>
    <definedName name="노82">#REF!</definedName>
    <definedName name="노82_1">#REF!</definedName>
    <definedName name="노83">#REF!</definedName>
    <definedName name="노83_1">#REF!</definedName>
    <definedName name="노84">#REF!</definedName>
    <definedName name="노84_1">#REF!</definedName>
    <definedName name="노85">#REF!</definedName>
    <definedName name="노85_1">#REF!</definedName>
    <definedName name="노86">#REF!</definedName>
    <definedName name="노86_1">#REF!</definedName>
    <definedName name="노87">#REF!</definedName>
    <definedName name="노87_1">#REF!</definedName>
    <definedName name="노88">#REF!</definedName>
    <definedName name="노88_1">#REF!</definedName>
    <definedName name="노89">#REF!</definedName>
    <definedName name="노89_1">#REF!</definedName>
    <definedName name="노9">#REF!</definedName>
    <definedName name="노9_1">#REF!</definedName>
    <definedName name="노90">#REF!</definedName>
    <definedName name="노90_1">#REF!</definedName>
    <definedName name="노91">#REF!</definedName>
    <definedName name="노91_1">#REF!</definedName>
    <definedName name="노92">#REF!</definedName>
    <definedName name="노92_1">#REF!</definedName>
    <definedName name="노93">#REF!</definedName>
    <definedName name="노93_1">#REF!</definedName>
    <definedName name="노94">#REF!</definedName>
    <definedName name="노94_1">#REF!</definedName>
    <definedName name="노95">#REF!</definedName>
    <definedName name="노95_1">#REF!</definedName>
    <definedName name="노96">#REF!</definedName>
    <definedName name="노96_1">#REF!</definedName>
    <definedName name="노97">#REF!</definedName>
    <definedName name="노97_1">#REF!</definedName>
    <definedName name="노98">#REF!</definedName>
    <definedName name="노98_1">#REF!</definedName>
    <definedName name="노99">#REF!</definedName>
    <definedName name="노99_1">#REF!</definedName>
    <definedName name="노무">#REF!</definedName>
    <definedName name="노무01">#REF!</definedName>
    <definedName name="노무02">#REF!</definedName>
    <definedName name="노무공량">#REF!</definedName>
    <definedName name="노무비">#REF!</definedName>
    <definedName name="노무비1">#REF!</definedName>
    <definedName name="노무비10">#REF!</definedName>
    <definedName name="노무비11">#REF!</definedName>
    <definedName name="노무비12">#REF!</definedName>
    <definedName name="노무비13">#REF!</definedName>
    <definedName name="노무비2">#REF!</definedName>
    <definedName name="노무비3">#REF!</definedName>
    <definedName name="노무비4">#REF!</definedName>
    <definedName name="노무비5">#REF!</definedName>
    <definedName name="노무비6">#REF!</definedName>
    <definedName name="노무비7">#REF!</definedName>
    <definedName name="노무비8">#REF!</definedName>
    <definedName name="노무비9">#REF!</definedName>
    <definedName name="노무비계">#REF!</definedName>
    <definedName name="노무비소계">#REF!</definedName>
    <definedName name="노무비합">#REF!</definedName>
    <definedName name="노반경">#REF!</definedName>
    <definedName name="노반노무">#REF!</definedName>
    <definedName name="노반재료">#REF!</definedName>
    <definedName name="노산3교집계표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#REF!</definedName>
    <definedName name="노임1">BlankMacro1</definedName>
    <definedName name="노임단가">#REF!</definedName>
    <definedName name="노출직">#REF!</definedName>
    <definedName name="노출직부">#REF!</definedName>
    <definedName name="녹지노">#REF!</definedName>
    <definedName name="녹지재">#REF!</definedName>
    <definedName name="농림">#REF!</definedName>
    <definedName name="느릅나무10노무">#REF!</definedName>
    <definedName name="느릅나무10재료">#REF!</definedName>
    <definedName name="느릅나무5노무">#REF!</definedName>
    <definedName name="느릅나무5재료">#REF!</definedName>
    <definedName name="느릅나무8노무">#REF!</definedName>
    <definedName name="느릅나무8재료">#REF!</definedName>
    <definedName name="니">BlankMacro1</definedName>
    <definedName name="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1">#REF!</definedName>
    <definedName name="ㄷ2">#REF!</definedName>
    <definedName name="ㄷㄱ">ㄷㄱ</definedName>
    <definedName name="ㄷㄱㄷㄱ">BlankMacro1</definedName>
    <definedName name="ㄷㄱㄷㅅㅅㅅ">#REF!</definedName>
    <definedName name="ㄷㄷ" hidden="1">#REF!</definedName>
    <definedName name="ㄷㄷㄷ">#REF!</definedName>
    <definedName name="ㄷㄷㄷㄷㄷㄷ">BlankMacro1</definedName>
    <definedName name="ㄷㄷㅈ">#REF!</definedName>
    <definedName name="ㄷㄹㄹㅇ">#REF!</definedName>
    <definedName name="ㄷㄹㅇㄴ">#REF!</definedName>
    <definedName name="ㄷㄹㅇㄴㄹ">#REF!</definedName>
    <definedName name="ㄷㅂㅈㄷㅂ" hidden="1">{"'용역비'!$A$4:$C$8"}</definedName>
    <definedName name="ㄷㅇㄴ">#REF!</definedName>
    <definedName name="ㄷㅇㄹ">#REF!</definedName>
    <definedName name="ㄷㅇㄹㄴ">#REF!</definedName>
    <definedName name="다">BlankMacro1</definedName>
    <definedName name="다.">#REF!</definedName>
    <definedName name="다하">BlankMacro1</definedName>
    <definedName name="단">[0]!단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대비">#REF!</definedName>
    <definedName name="단가대비1" hidden="1">{#N/A,#N/A,FALSE,"견적갑지";#N/A,#N/A,FALSE,"총괄표";#N/A,#N/A,FALSE,"철골공사";#N/A,#N/A,FALSE,"토목공사";#N/A,#N/A,FALSE,"판넬전기공사"}</definedName>
    <definedName name="단가대비표">#REF!</definedName>
    <definedName name="단가비교표">#REF!,#REF!</definedName>
    <definedName name="단가비교표1">#REF!,#REF!</definedName>
    <definedName name="단가조사표">#REF!</definedName>
    <definedName name="단가표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">#REF!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대가">#REF!</definedName>
    <definedName name="대구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기영역">#REF!</definedName>
    <definedName name="대나무">#REF!</definedName>
    <definedName name="대우">{"서울냉천 3차( 5. 6-7).xls","Sheet1"}</definedName>
    <definedName name="대지면적">#REF!</definedName>
    <definedName name="덤프15경">#REF!</definedName>
    <definedName name="덤프15노무">#REF!</definedName>
    <definedName name="덤프15재료">#REF!</definedName>
    <definedName name="덤프2.5경">#REF!</definedName>
    <definedName name="덤프2.5노무">#REF!</definedName>
    <definedName name="덤프2.5재료">#REF!</definedName>
    <definedName name="뎡유">#REF!</definedName>
    <definedName name="도">#REF!</definedName>
    <definedName name="도금비">#REF!</definedName>
    <definedName name="도금비1">#REF!</definedName>
    <definedName name="도급">BlankMacro1</definedName>
    <definedName name="도급공사">#REF!</definedName>
    <definedName name="도급단가">#REF!</definedName>
    <definedName name="도급분경비">#REF!</definedName>
    <definedName name="도급예산액">#REF!</definedName>
    <definedName name="도급예상액">#REF!</definedName>
    <definedName name="도급재료비">#REF!</definedName>
    <definedName name="도라">BlankMacro1</definedName>
    <definedName name="도장">#REF!</definedName>
    <definedName name="도장공">#REF!</definedName>
    <definedName name="동두천">#REF!</definedName>
    <definedName name="동력">#REF!</definedName>
    <definedName name="동력1">#REF!</definedName>
    <definedName name="동바리">#REF!</definedName>
    <definedName name="동바리2">#REF!</definedName>
    <definedName name="동백나무2노무">#REF!</definedName>
    <definedName name="동백나무2재료">#REF!</definedName>
    <definedName name="동백나무4노무">#REF!</definedName>
    <definedName name="동백나무4재료">#REF!</definedName>
    <definedName name="동백나무6노무">#REF!</definedName>
    <definedName name="동백나무6재료">#REF!</definedName>
    <definedName name="동백나무8노무">#REF!</definedName>
    <definedName name="동백나무8재료">#REF!</definedName>
    <definedName name="동부내역">{"서울냉천 3차( 5. 6-7).xls","Sheet1"}</definedName>
    <definedName name="되메우기">#REF!</definedName>
    <definedName name="되메우기경">#REF!</definedName>
    <definedName name="되메우기노">#REF!</definedName>
    <definedName name="되메우기다짐">#N/A</definedName>
    <definedName name="되메우기재">#REF!</definedName>
    <definedName name="두겁노">#REF!</definedName>
    <definedName name="두겁재">#REF!</definedName>
    <definedName name="두께">#REF!</definedName>
    <definedName name="두부1">#REF!</definedName>
    <definedName name="두부2">#REF!</definedName>
    <definedName name="ㄸㄱ구믇169873475">#REF!</definedName>
    <definedName name="띠장">#REF!</definedName>
    <definedName name="ㄹ">#REF!</definedName>
    <definedName name="ㄹ1">#REF!</definedName>
    <definedName name="ㄹ2">#REF!</definedName>
    <definedName name="ㄹ48">#REF!</definedName>
    <definedName name="ㄹ78">#REF!</definedName>
    <definedName name="ㄹㄹ" hidden="1">#REF!</definedName>
    <definedName name="ㄹㄹㄹ" hidden="1">#REF!</definedName>
    <definedName name="ㄹㄹㄹㄹ">#REF!</definedName>
    <definedName name="ㄹㄹㄹㄹㄹㄹ">#REF!</definedName>
    <definedName name="ㄹㅇㄷㄱ">BlankMacro1</definedName>
    <definedName name="라">BlankMacro1</definedName>
    <definedName name="라라">BlankMacro1</definedName>
    <definedName name="라랄">BlankMacro1</definedName>
    <definedName name="라사">BlankMacro1</definedName>
    <definedName name="라인">BlankMacro1</definedName>
    <definedName name="라호">BlankMacro1</definedName>
    <definedName name="램머경">#REF!</definedName>
    <definedName name="램머노무">#REF!</definedName>
    <definedName name="램머재료">#REF!</definedName>
    <definedName name="러ㅏㄹ">#REF!</definedName>
    <definedName name="레미콘무노">#REF!</definedName>
    <definedName name="레미콘무재">#REF!</definedName>
    <definedName name="레미콘소노">#REF!</definedName>
    <definedName name="레미콘소재">#REF!</definedName>
    <definedName name="레미콘철">#REF!</definedName>
    <definedName name="레미콘철노">#REF!</definedName>
    <definedName name="레미콘철재">#REF!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로">BlankMacro1</definedName>
    <definedName name="로로">BlankMacro1</definedName>
    <definedName name="로사">BlankMacro1</definedName>
    <definedName name="로아">BlankMacro1</definedName>
    <definedName name="롤로">BlankMacro1</definedName>
    <definedName name="류">{"서울냉천 3차( 5. 6-7).xls","Sheet1"}</definedName>
    <definedName name="류제일">{"서울냉천 3차( 5. 6-7).xls","Sheet1"}</definedName>
    <definedName name="ㄺㄱ">BlankMacro1</definedName>
    <definedName name="ㄺㄷㅇ">BlankMacro1</definedName>
    <definedName name="ㅀㄳ">BlankMacro1</definedName>
    <definedName name="ㅁ">#REF!</definedName>
    <definedName name="ㅁ01">#REF!</definedName>
    <definedName name="ㅁ1">#REF!</definedName>
    <definedName name="ㅁ1000">#REF!</definedName>
    <definedName name="ㅁ1382">#REF!</definedName>
    <definedName name="ㅁ2">#REF!</definedName>
    <definedName name="ㅁ2086">#REF!</definedName>
    <definedName name="ㅁ219">#REF!</definedName>
    <definedName name="ㅁ222">#REF!</definedName>
    <definedName name="ㅁ331">#REF!</definedName>
    <definedName name="ㅁ545">#REF!</definedName>
    <definedName name="ㅁ565">#REF!</definedName>
    <definedName name="ㅁ63">#REF!</definedName>
    <definedName name="ㅁ636">#REF!</definedName>
    <definedName name="ㅁ835">#REF!</definedName>
    <definedName name="ㅁ940">#REF!</definedName>
    <definedName name="ㅁㄱ235">#REF!</definedName>
    <definedName name="ㅁㄱ31">#REF!</definedName>
    <definedName name="ㅁㄴㅁ" hidden="1">{"'용역비'!$A$4:$C$8"}</definedName>
    <definedName name="ㅁㄴㅇㄹ">#REF!</definedName>
    <definedName name="ㅁㅁ" hidden="1">#REF!</definedName>
    <definedName name="ㅁㅁㅁ">#REF!</definedName>
    <definedName name="ㅁㅁㅁㅁ">#REF!</definedName>
    <definedName name="ㅁㅁㅁㅁㅁ">#N/A</definedName>
    <definedName name="ㅁㅇㄻㄴㅇㄹ">#REF!</definedName>
    <definedName name="ㅁㅈㄴㄹ">BlankMacro1</definedName>
    <definedName name="마">BlankMacro1</definedName>
    <definedName name="마감집계">#REF!:#REF!</definedName>
    <definedName name="마찰저항력">#REF!</definedName>
    <definedName name="마케담경">#REF!</definedName>
    <definedName name="마케담노무">#REF!</definedName>
    <definedName name="마케담재료">#REF!</definedName>
    <definedName name="말">BlankMacro1</definedName>
    <definedName name="말비계">#REF!</definedName>
    <definedName name="말비계1">#REF!</definedName>
    <definedName name="매수">#REF!</definedName>
    <definedName name="매스티">#REF!</definedName>
    <definedName name="매화4노무">#REF!</definedName>
    <definedName name="매화4재료">#REF!</definedName>
    <definedName name="매화6노무">#REF!</definedName>
    <definedName name="매화6재료">#REF!</definedName>
    <definedName name="매화8노무">#REF!</definedName>
    <definedName name="매화8재료">#REF!</definedName>
    <definedName name="메1">#REF!</definedName>
    <definedName name="메타10노무">#REF!</definedName>
    <definedName name="메타10재료">#REF!</definedName>
    <definedName name="메타5노무">#REF!</definedName>
    <definedName name="메타5재료">#REF!</definedName>
    <definedName name="메타6노무">#REF!</definedName>
    <definedName name="메타6재료">#REF!</definedName>
    <definedName name="메타8노무">#REF!</definedName>
    <definedName name="메타8재료">#REF!</definedName>
    <definedName name="멘트">#REF!</definedName>
    <definedName name="면고르기1">#REF!</definedName>
    <definedName name="면고르기2">#REF!</definedName>
    <definedName name="면벽높이">#REF!</definedName>
    <definedName name="면벽두께">#REF!</definedName>
    <definedName name="면적">#REF!</definedName>
    <definedName name="면적1">#REF!</definedName>
    <definedName name="명칭">#REF!</definedName>
    <definedName name="모래">#REF!</definedName>
    <definedName name="모래1">#REF!</definedName>
    <definedName name="모래노">#REF!</definedName>
    <definedName name="모래막이노">#REF!</definedName>
    <definedName name="모래막이재">#REF!</definedName>
    <definedName name="모래사장노">#REF!</definedName>
    <definedName name="모래사장재">#REF!</definedName>
    <definedName name="모래운반비">#REF!</definedName>
    <definedName name="모래재">#REF!</definedName>
    <definedName name="모래필터층경비">#REF!</definedName>
    <definedName name="모래필터층노무비">#REF!</definedName>
    <definedName name="모래필터층재료비">#REF!</definedName>
    <definedName name="모래합계">#REF!</definedName>
    <definedName name="모터경">#REF!</definedName>
    <definedName name="모터노무비">#REF!</definedName>
    <definedName name="모터재료">#REF!</definedName>
    <definedName name="목">#REF!</definedName>
    <definedName name="목도공">#REF!</definedName>
    <definedName name="목재가공">#REF!</definedName>
    <definedName name="목재동바리1">#REF!</definedName>
    <definedName name="목재동바리2">#REF!</definedName>
    <definedName name="몰탈11">#REF!</definedName>
    <definedName name="몰탈13">#REF!</definedName>
    <definedName name="몰탈노">#REF!</definedName>
    <definedName name="몰탈재">#REF!</definedName>
    <definedName name="무">#REF!</definedName>
    <definedName name="무기질노">#REF!</definedName>
    <definedName name="무기질재">#REF!</definedName>
    <definedName name="무수축11">#REF!</definedName>
    <definedName name="무수축13">#REF!</definedName>
    <definedName name="무수축콘크리트">#REF!</definedName>
    <definedName name="무인대비">#REF!</definedName>
    <definedName name="물가자료">#REF!</definedName>
    <definedName name="물경">#REF!</definedName>
    <definedName name="물노무">#REF!</definedName>
    <definedName name="물량집계1">#REF!</definedName>
    <definedName name="물재료">#REF!</definedName>
    <definedName name="뭔데">#REF!</definedName>
    <definedName name="미">{"서울냉천 3차( 5. 6-7).xls","Sheet1"}</definedName>
    <definedName name="미송원목">#REF!</definedName>
    <definedName name="미장">#REF!</definedName>
    <definedName name="미장공">#REF!</definedName>
    <definedName name="민수">{"서울냉천 3차( 5. 6-7).xls","Sheet1"}</definedName>
    <definedName name="민자">{"서울냉천 3차( 5. 6-7).xls","Sheet1"}</definedName>
    <definedName name="밀도1">#REF!</definedName>
    <definedName name="ㅂ">[0]!ㅂ</definedName>
    <definedName name="ㅂ2ㄱ">BlankMacro1</definedName>
    <definedName name="ㅂㅁㅌㅊ">BlankMacro1</definedName>
    <definedName name="ㅂㅂ" hidden="1">#REF!</definedName>
    <definedName name="ㅂㅂㅂ">#REF!</definedName>
    <definedName name="ㅂㅂㅂㅂ">BlankMacro1</definedName>
    <definedName name="ㅂㅂㅂㅂㅂ">#N/A</definedName>
    <definedName name="ㅂㅂㅂㅂㅂㅂ" hidden="1">{"'용역비'!$A$4:$C$8"}</definedName>
    <definedName name="ㅂㅈ">#REF!</definedName>
    <definedName name="ㅂㅈㅂㅈㅂㅈ">#REF!</definedName>
    <definedName name="바">BlankMacro1</definedName>
    <definedName name="바이오">#REF!</definedName>
    <definedName name="박피">#REF!</definedName>
    <definedName name="반여수량">#REF!</definedName>
    <definedName name="밤나무10노무">#REF!</definedName>
    <definedName name="밤나무10재료">#REF!</definedName>
    <definedName name="밤나무6노무">#REF!</definedName>
    <definedName name="밤나무6재료">#REF!</definedName>
    <definedName name="밤나무8노무">#REF!</definedName>
    <definedName name="밤나무8재료">#REF!</definedName>
    <definedName name="방류펌프">#REF!</definedName>
    <definedName name="방방호벽">#REF!</definedName>
    <definedName name="방송">BlankMacro1</definedName>
    <definedName name="방수">#REF!</definedName>
    <definedName name="방수1">#REF!</definedName>
    <definedName name="방수2">#REF!</definedName>
    <definedName name="방수공">#REF!</definedName>
    <definedName name="방수몰탈">#REF!</definedName>
    <definedName name="방철">#REF!</definedName>
    <definedName name="방콘2402">#REF!</definedName>
    <definedName name="방합3회1">#REF!</definedName>
    <definedName name="방합3회2">#REF!</definedName>
    <definedName name="방호벽1">#REF!</definedName>
    <definedName name="방호벽2">#REF!</definedName>
    <definedName name="방호벽철근">#REF!</definedName>
    <definedName name="방화건우">{"서울냉천 3차( 5. 6-7).xls","Sheet1"}</definedName>
    <definedName name="배관">#REF!</definedName>
    <definedName name="배관공">#REF!</definedName>
    <definedName name="배전">#REF!</definedName>
    <definedName name="배전전공">#REF!</definedName>
    <definedName name="백호2경">#REF!</definedName>
    <definedName name="백호2노무">#REF!</definedName>
    <definedName name="백호2재료">#REF!</definedName>
    <definedName name="백호7경">#REF!</definedName>
    <definedName name="백호7노무">#REF!</definedName>
    <definedName name="백호7재료">#REF!</definedName>
    <definedName name="벅" hidden="1">{"'용역비'!$A$4:$C$8"}</definedName>
    <definedName name="번호">#REF!</definedName>
    <definedName name="변경내역서갑지">#REF!</definedName>
    <definedName name="변경세부내역">#REF!</definedName>
    <definedName name="별도공사">#REF!</definedName>
    <definedName name="별첨">#REF!</definedName>
    <definedName name="보">#REF!</definedName>
    <definedName name="보도노">#REF!</definedName>
    <definedName name="보도재">#REF!</definedName>
    <definedName name="보습제">#REF!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인">#REF!</definedName>
    <definedName name="보일러">{"서울냉천 3차( 5. 6-7).xls","Sheet1"}</definedName>
    <definedName name="보조기층부설">#REF!</definedName>
    <definedName name="보통_인부">#REF!</definedName>
    <definedName name="보호몰탈1">#REF!</definedName>
    <definedName name="보호몰탈2">#REF!</definedName>
    <definedName name="보호몰탈3">#REF!</definedName>
    <definedName name="복사">#REF!</definedName>
    <definedName name="복사계수1">#REF!</definedName>
    <definedName name="부가가치세">#REF!</definedName>
    <definedName name="부가세">#REF!</definedName>
    <definedName name="부대공">#REF!</definedName>
    <definedName name="부대일위대가">#REF!</definedName>
    <definedName name="부속동">#REF!</definedName>
    <definedName name="부직포노">#REF!</definedName>
    <definedName name="부직포재">#REF!</definedName>
    <definedName name="부하1">#REF!</definedName>
    <definedName name="부하2">#REF!</definedName>
    <definedName name="분">#REF!</definedName>
    <definedName name="분개표">{"서울냉천 3차( 5. 6-7).xls","Sheet1"}</definedName>
    <definedName name="분개표1">{"서울냉천 3차( 5. 6-7).xls","Sheet1"}</definedName>
    <definedName name="분수경">#REF!</definedName>
    <definedName name="분수노">#REF!</definedName>
    <definedName name="분수재">#REF!</definedName>
    <definedName name="분전반">BlankMacro1</definedName>
    <definedName name="분전반1">BlankMacro1</definedName>
    <definedName name="불도자15경">#REF!</definedName>
    <definedName name="불도자15노무">#REF!</definedName>
    <definedName name="불도자15재료">#REF!</definedName>
    <definedName name="브라켓길이1">#REF!</definedName>
    <definedName name="브라켓길이2">#REF!</definedName>
    <definedName name="브라켓높이1">#REF!</definedName>
    <definedName name="브라켓높이2">#REF!</definedName>
    <definedName name="브라켓폭">#REF!</definedName>
    <definedName name="블록H">#REF!</definedName>
    <definedName name="블록V">#REF!</definedName>
    <definedName name="비계">#REF!</definedName>
    <definedName name="비계1">#REF!</definedName>
    <definedName name="비계2">#REF!</definedName>
    <definedName name="비계공">#REF!</definedName>
    <definedName name="비고">#REF!</definedName>
    <definedName name="비목1">#REF!</definedName>
    <definedName name="비목2">#REF!</definedName>
    <definedName name="비목3">#REF!</definedName>
    <definedName name="비목4">#REF!</definedName>
    <definedName name="비열1">#REF!</definedName>
    <definedName name="비율">#REF!</definedName>
    <definedName name="비중량1">#REF!</definedName>
    <definedName name="비체적1">#REF!</definedName>
    <definedName name="ㅅ">#REF!</definedName>
    <definedName name="ㅅ436">#N/A</definedName>
    <definedName name="ㅅ교">BlankMacro1</definedName>
    <definedName name="ㅅㅅ">#REF!</definedName>
    <definedName name="ㅅㅅㅅ">#REF!</definedName>
    <definedName name="ㅅㅅㅅㅅㅅㅅㅅㅅㅅㅅㅅㅅㅅㅅㅅㅅㅅㅅㅅㅅ">BlankMacro1</definedName>
    <definedName name="ㅅ효">BlankMacro1</definedName>
    <definedName name="사">BlankMacro1</definedName>
    <definedName name="사과">{"서울냉천 3차( 5. 6-7).xls","Sheet1"}</definedName>
    <definedName name="사급자재비">#REF!</definedName>
    <definedName name="사급재료비">#REF!</definedName>
    <definedName name="사다리형">IF(#REF!&lt;=300,"W:300 x H:100",IF(#REF!&lt;=450,"W:450 x H:100",IF(#REF!&lt;=600,"W:600 x H:100",IF(#REF!&lt;=750,"W:750 x H:100",IF(#REF!&lt;=900,"W:900 x H:100","꽝")))))</definedName>
    <definedName name="사라">BlankMacro1</definedName>
    <definedName name="사리도경">#REF!</definedName>
    <definedName name="사리도노무">#REF!</definedName>
    <definedName name="사리도재료">#REF!</definedName>
    <definedName name="사막">BlankMacro1</definedName>
    <definedName name="사사">BlankMacro1</definedName>
    <definedName name="사인일위">#REF!</definedName>
    <definedName name="사층배관">#REF!</definedName>
    <definedName name="사층배관값">#REF!</definedName>
    <definedName name="사층접지선">#REF!</definedName>
    <definedName name="사층접지선값">#REF!</definedName>
    <definedName name="사층주간선">#REF!</definedName>
    <definedName name="사층주간선값">#REF!</definedName>
    <definedName name="산">BlankMacro1</definedName>
    <definedName name="산재">#REF!</definedName>
    <definedName name="산재보험료">#REF!</definedName>
    <definedName name="산출">#REF!</definedName>
    <definedName name="산출근거">BlankMacro1</definedName>
    <definedName name="산출근거1">BlankMacro1</definedName>
    <definedName name="산출내역">#REF!</definedName>
    <definedName name="산출일위대가통신">BlankMacro1</definedName>
    <definedName name="삼각노">#REF!</definedName>
    <definedName name="삼각재">#REF!</definedName>
    <definedName name="삼노">#REF!</definedName>
    <definedName name="삼발이대노">#REF!</definedName>
    <definedName name="삼발이대재">#REF!</definedName>
    <definedName name="삼발이소노">#REF!</definedName>
    <definedName name="삼발이소재">#REF!</definedName>
    <definedName name="삼재">#REF!</definedName>
    <definedName name="삼점오톤사용시간">#REF!</definedName>
    <definedName name="삼점오톤사용회수">#REF!</definedName>
    <definedName name="삼층배관">#REF!</definedName>
    <definedName name="삼층배관값">#REF!</definedName>
    <definedName name="삼층접지선">#REF!</definedName>
    <definedName name="삼층접지선값">#REF!</definedName>
    <definedName name="삼층주간선">#REF!</definedName>
    <definedName name="삼층주간선값">#REF!</definedName>
    <definedName name="상부슬라브">#REF!</definedName>
    <definedName name="새로운" hidden="1">{"'용역비'!$A$4:$C$8"}</definedName>
    <definedName name="서울">#REF!</definedName>
    <definedName name="서호">BlankMacro1</definedName>
    <definedName name="석">#REF!</definedName>
    <definedName name="석공">#REF!</definedName>
    <definedName name="석재타일경">#REF!</definedName>
    <definedName name="석재타일노">#REF!</definedName>
    <definedName name="석재타일재">#REF!</definedName>
    <definedName name="선관">#REF!</definedName>
    <definedName name="설">#REF!</definedName>
    <definedName name="설계">#N/A</definedName>
    <definedName name="설계가">#N/A</definedName>
    <definedName name="설계내역서">BlankMacro1</definedName>
    <definedName name="설계내역서갑지">BlankMacro1</definedName>
    <definedName name="설계단면력요약.SAP90Work">#N/A</definedName>
    <definedName name="설계변경5">#REF!</definedName>
    <definedName name="설계서용지">BlankMacro1</definedName>
    <definedName name="설명판1">#REF!</definedName>
    <definedName name="설명판2">#REF!</definedName>
    <definedName name="설비">#REF!</definedName>
    <definedName name="설집">#REF!</definedName>
    <definedName name="설치경비">#REF!</definedName>
    <definedName name="설치노무비">#REF!</definedName>
    <definedName name="설치량">#REF!</definedName>
    <definedName name="설치이윤">#REF!</definedName>
    <definedName name="설치재료비">#REF!</definedName>
    <definedName name="설치직접노무비">#REF!</definedName>
    <definedName name="설치직접노무비전">#REF!</definedName>
    <definedName name="소">#REF!</definedName>
    <definedName name="소계">#REF!</definedName>
    <definedName name="소방">#REF!</definedName>
    <definedName name="소방2">#REF!</definedName>
    <definedName name="소방공량산출서">BlankMacro1</definedName>
    <definedName name="소방내역">BlankMacro1</definedName>
    <definedName name="소방내역서">BlankMacro1</definedName>
    <definedName name="소방단가">BlankMacro1</definedName>
    <definedName name="소방단가조사서">BlankMacro1</definedName>
    <definedName name="소방일위">BlankMacro1</definedName>
    <definedName name="소일위대가1">#REF!</definedName>
    <definedName name="소포장" hidden="1">{#N/A,#N/A,FALSE,"견적갑지";#N/A,#N/A,FALSE,"총괄표";#N/A,#N/A,FALSE,"철골공사";#N/A,#N/A,FALSE,"토목공사";#N/A,#N/A,FALSE,"판넬전기공사"}</definedName>
    <definedName name="소포장설비" hidden="1">{#N/A,#N/A,FALSE,"견적갑지";#N/A,#N/A,FALSE,"총괄표";#N/A,#N/A,FALSE,"철골공사";#N/A,#N/A,FALSE,"토목공사";#N/A,#N/A,FALSE,"판넬전기공사"}</definedName>
    <definedName name="속도1">#REF!</definedName>
    <definedName name="속채움1">#REF!</definedName>
    <definedName name="속채움2">#REF!</definedName>
    <definedName name="송곡교">#REF!</definedName>
    <definedName name="쇄석경">#REF!</definedName>
    <definedName name="쇄석노">#REF!</definedName>
    <definedName name="쇄석운반">#REF!</definedName>
    <definedName name="쇄석재">#REF!</definedName>
    <definedName name="쇠흙손경비">#REF!</definedName>
    <definedName name="쇠흙손노무비">#REF!</definedName>
    <definedName name="쇠흙손재료비">#REF!</definedName>
    <definedName name="쇼ㅕ">BlankMacro1</definedName>
    <definedName name="쇼ㅕㅑ">BlankMacro1</definedName>
    <definedName name="쇼ㅕㅑㅔ">BlankMacro1</definedName>
    <definedName name="수">#REF!</definedName>
    <definedName name="수량">#REF!</definedName>
    <definedName name="수량산출">BlankMacro1</definedName>
    <definedName name="수량산출2">BlankMacro1</definedName>
    <definedName name="수량산출5">BlankMacro1</definedName>
    <definedName name="수량산출서표지">BlankMacro1</definedName>
    <definedName name="수량집계">#N/A</definedName>
    <definedName name="수량집계밀">#REF!</definedName>
    <definedName name="수량집계양">#REF!</definedName>
    <definedName name="수목">#REF!</definedName>
    <definedName name="수소_및_탄산가스창고">#REF!</definedName>
    <definedName name="수입장비">#REF!</definedName>
    <definedName name="수입장비계">#REF!</definedName>
    <definedName name="수절" hidden="1">#REF!</definedName>
    <definedName name="수중토사p1">#REF!</definedName>
    <definedName name="수지">#REF!</definedName>
    <definedName name="수직">#REF!</definedName>
    <definedName name="수직규준틀노무비">#REF!</definedName>
    <definedName name="수직규준틀재료비">#REF!</definedName>
    <definedName name="수직기준틀노무비">#REF!</definedName>
    <definedName name="수직기준틀재료비">#REF!</definedName>
    <definedName name="수축줄눈경비">#REF!</definedName>
    <definedName name="수축줄눈노무비">#REF!</definedName>
    <definedName name="수축줄눈재료비">#REF!</definedName>
    <definedName name="수토1">#REF!</definedName>
    <definedName name="수평">#REF!</definedName>
    <definedName name="수평규준틀노무비">#REF!</definedName>
    <definedName name="수평규준틀재료비">#REF!</definedName>
    <definedName name="수평연결재">#REF!</definedName>
    <definedName name="순공사비">#REF!</definedName>
    <definedName name="순공사원가">#REF!</definedName>
    <definedName name="숫자노무비">#REF!</definedName>
    <definedName name="스튜디오소계">#REF!</definedName>
    <definedName name="스트로브잣12노무">#REF!</definedName>
    <definedName name="스트로브잣12재료">#REF!</definedName>
    <definedName name="스트로브잣15노무">#REF!</definedName>
    <definedName name="스트로브잣15재료">#REF!</definedName>
    <definedName name="스트로브잣18노무">#REF!</definedName>
    <definedName name="스트로브잣18재료">#REF!</definedName>
    <definedName name="스트로브잣20노무">#REF!</definedName>
    <definedName name="스트로브잣20재료">#REF!</definedName>
    <definedName name="스트로브잣40노무">#REF!</definedName>
    <definedName name="스트로브잣40재료">#REF!</definedName>
    <definedName name="스페이서수직1">#REF!</definedName>
    <definedName name="스페이서수직2">#REF!</definedName>
    <definedName name="스페이서수평1">#REF!</definedName>
    <definedName name="스페이서수평2">#REF!</definedName>
    <definedName name="슬래브전장">#REF!</definedName>
    <definedName name="시">#REF!</definedName>
    <definedName name="시간1">#REF!</definedName>
    <definedName name="시공이음">#REF!</definedName>
    <definedName name="시리">BlankMacro1</definedName>
    <definedName name="시멘트">BlankMacro1</definedName>
    <definedName name="시멘트6">BlankMacro1</definedName>
    <definedName name="시멘트운반">#REF!</definedName>
    <definedName name="시멘트합계">#REF!</definedName>
    <definedName name="시방서">{"서울냉천 3차( 5. 6-7).xls","Sheet1"}</definedName>
    <definedName name="시점">#REF!</definedName>
    <definedName name="시점명">#REF!</definedName>
    <definedName name="시중노임1">#N/A</definedName>
    <definedName name="식자재저온판매장설비" hidden="1">{#N/A,#N/A,FALSE,"견적갑지";#N/A,#N/A,FALSE,"총괄표";#N/A,#N/A,FALSE,"철골공사";#N/A,#N/A,FALSE,"토목공사";#N/A,#N/A,FALSE,"판넬전기공사"}</definedName>
    <definedName name="식재">#REF!</definedName>
    <definedName name="신축이음각도">#REF!</definedName>
    <definedName name="신축이음갯수">#REF!</definedName>
    <definedName name="실경상">#REF!</definedName>
    <definedName name="실지수_기호">#REF!</definedName>
    <definedName name="실편백10노무">#REF!</definedName>
    <definedName name="실편백10재료">#REF!</definedName>
    <definedName name="실편백15노무">#REF!</definedName>
    <definedName name="실편백15재료">#REF!</definedName>
    <definedName name="실행" hidden="1">#REF!</definedName>
    <definedName name="실행갑지">#REF!</definedName>
    <definedName name="실행검토" hidden="1">#REF!</definedName>
    <definedName name="실행예산표">#REF!</definedName>
    <definedName name="실행예상액" hidden="1">#REF!</definedName>
    <definedName name="실행조건">#REF!</definedName>
    <definedName name="십톤사용시간">#REF!</definedName>
    <definedName name="십톤사용회수">#REF!</definedName>
    <definedName name="ㅇ">#REF!</definedName>
    <definedName name="ㅇ191">#REF!</definedName>
    <definedName name="ㅇ227">#REF!</definedName>
    <definedName name="ㅇ48">#REF!</definedName>
    <definedName name="ㅇ560">#REF!</definedName>
    <definedName name="ㅇㄹㄹ" hidden="1">#REF!</definedName>
    <definedName name="ㅇㄹㅇㄹ" hidden="1">#REF!</definedName>
    <definedName name="ㅇ러ㅣㄴ이ㅏ러ㅣ" hidden="1">{#N/A,#N/A,FALSE,"Sheet1"}</definedName>
    <definedName name="ㅇㅁ">#REF!</definedName>
    <definedName name="ㅇㅁㄻ" hidden="1">{#N/A,#N/A,FALSE,"Sheet1"}</definedName>
    <definedName name="ㅇㅇ" hidden="1">#REF!</definedName>
    <definedName name="ㅇㅇㄹ" hidden="1">#REF!</definedName>
    <definedName name="ㅇㅇㅇ" hidden="1">#REF!</definedName>
    <definedName name="ㅇㅇㅇㅇ">BlankMacro1</definedName>
    <definedName name="ㅇㅇㅇㅇㅇ">#REF!</definedName>
    <definedName name="ㅇㅇㅇㅇㅇㅇ">#N/A</definedName>
    <definedName name="ㅇㅇㅇㅇㅇㅇㅇ">#REF!</definedName>
    <definedName name="ㅇㅇㅇㅇㅇㅇㅇㅇㅇ">#N/A</definedName>
    <definedName name="아">#REF!</definedName>
    <definedName name="아늘믿">BlankMacro1</definedName>
    <definedName name="아니">BlankMacro1</definedName>
    <definedName name="아다">BlankMacro1</definedName>
    <definedName name="아디">BlankMacro1</definedName>
    <definedName name="아서">BlankMacro1</definedName>
    <definedName name="아아">BlankMacro1</definedName>
    <definedName name="아왜나무12노무">#REF!</definedName>
    <definedName name="아왜나무12재료">#REF!</definedName>
    <definedName name="아우">{"서울냉천 3차( 5. 6-7).xls","Sheet1"}</definedName>
    <definedName name="아우설">{"서울냉천 3차( 5. 6-7).xls","Sheet1"}</definedName>
    <definedName name="아파트총물량">#REF!:#REF!</definedName>
    <definedName name="아호">BlankMacro1</definedName>
    <definedName name="안">BlankMacro1</definedName>
    <definedName name="안녕">{"서울냉천 3차( 5. 6-7).xls","Sheet1"}</definedName>
    <definedName name="안되">#REF!</definedName>
    <definedName name="안벽">#REF!</definedName>
    <definedName name="안전">#REF!</definedName>
    <definedName name="안전관리비">#REF!</definedName>
    <definedName name="압량">BlankMacro1</definedName>
    <definedName name="압량1">BlankMacro1</definedName>
    <definedName name="압량초등">BlankMacro1</definedName>
    <definedName name="압력1">#REF!</definedName>
    <definedName name="앵커볼트">#REF!</definedName>
    <definedName name="약">#REF!</definedName>
    <definedName name="양">#REF!</definedName>
    <definedName name="양생1">#REF!</definedName>
    <definedName name="양생2">#REF!</definedName>
    <definedName name="양생경비">#REF!</definedName>
    <definedName name="양생노무비">#REF!</definedName>
    <definedName name="양생재료비">#REF!</definedName>
    <definedName name="양압력">#REF!</definedName>
    <definedName name="어">BlankMacro1</definedName>
    <definedName name="어머니">{"서울냉천 3차( 5. 6-7).xls","Sheet1"}</definedName>
    <definedName name="어야">BlankMacro1</definedName>
    <definedName name="에스터">#REF!</definedName>
    <definedName name="엔탈피1">#REF!</definedName>
    <definedName name="엔트로피1">#REF!</definedName>
    <definedName name="연마공">#REF!</definedName>
    <definedName name="연면적">#REF!</definedName>
    <definedName name="연습">#REF!</definedName>
    <definedName name="연장">#REF!</definedName>
    <definedName name="열ㄹ락">{"서울냉천 3차( 5. 6-7).xls","Sheet1"}</definedName>
    <definedName name="열용량1">#REF!</definedName>
    <definedName name="열용량2">#REF!</definedName>
    <definedName name="열유속1">#REF!</definedName>
    <definedName name="열전달계수1">#REF!</definedName>
    <definedName name="열전도계수1">#REF!</definedName>
    <definedName name="영상산업">[0]!집</definedName>
    <definedName name="영양고">BlankMacro1</definedName>
    <definedName name="오나">BlankMacro1</definedName>
    <definedName name="오노">BlankMacro1</definedName>
    <definedName name="오산">#REF!</definedName>
    <definedName name="오층배관">#REF!</definedName>
    <definedName name="오층배관값">#REF!</definedName>
    <definedName name="오층접지선">#REF!</definedName>
    <definedName name="오층접지선값">#REF!</definedName>
    <definedName name="오층주간선">#REF!</definedName>
    <definedName name="오층주간선값">#REF!</definedName>
    <definedName name="옥">#REF!</definedName>
    <definedName name="옥상배관">#REF!</definedName>
    <definedName name="옥상배관값">#REF!</definedName>
    <definedName name="옥상접지선">#REF!</definedName>
    <definedName name="옥상접지선값">#REF!</definedName>
    <definedName name="옥상주간선">#REF!</definedName>
    <definedName name="옥상주간선값">#REF!</definedName>
    <definedName name="온도1">#REF!</definedName>
    <definedName name="올ㅇ">#REF!</definedName>
    <definedName name="왜">BlankMacro1</definedName>
    <definedName name="왜관">BlankMacro1</definedName>
    <definedName name="왜관초등">BlankMacro1</definedName>
    <definedName name="외벽">#REF!</definedName>
    <definedName name="외주가공비">#REF!</definedName>
    <definedName name="외주변경">#REF!</definedName>
    <definedName name="요아">BlankMacro1</definedName>
    <definedName name="요율">#REF!</definedName>
    <definedName name="요율인쇄">#REF!</definedName>
    <definedName name="용량">#REF!</definedName>
    <definedName name="용접">#REF!</definedName>
    <definedName name="용접200경비">#REF!</definedName>
    <definedName name="용접300경비">#REF!</definedName>
    <definedName name="용접공">#REF!</definedName>
    <definedName name="용지비">#REF!</definedName>
    <definedName name="용지비1">#REF!</definedName>
    <definedName name="우">{"서울냉천 3차( 5. 6-7).xls","Sheet1"}</definedName>
    <definedName name="운">#REF!</definedName>
    <definedName name="운1">#REF!</definedName>
    <definedName name="운반비">#REF!</definedName>
    <definedName name="운반비1">#REF!</definedName>
    <definedName name="운반차">#REF!</definedName>
    <definedName name="운전">#REF!</definedName>
    <definedName name="운전기사">#REF!</definedName>
    <definedName name="운전사">#REF!</definedName>
    <definedName name="운전조">#REF!</definedName>
    <definedName name="원">#REF!</definedName>
    <definedName name="원가1">BlankMacro1</definedName>
    <definedName name="원가3">BlankMacro1</definedName>
    <definedName name="원가계산">#N/A</definedName>
    <definedName name="원가계산서">#REF!</definedName>
    <definedName name="원가계산서2">#REF!</definedName>
    <definedName name="원가계산집계표">#REF!</definedName>
    <definedName name="원가계산창">[0]!원가계산창</definedName>
    <definedName name="원지반다짐">#REF!</definedName>
    <definedName name="원파고라노">#REF!</definedName>
    <definedName name="원파고라재">#REF!</definedName>
    <definedName name="원형1">#REF!</definedName>
    <definedName name="원형2">#REF!</definedName>
    <definedName name="월별영업">#REF!</definedName>
    <definedName name="위치">#N/A</definedName>
    <definedName name="유">{"서울냉천 3차( 5. 6-7).xls","Sheet1"}</definedName>
    <definedName name="유_지_창_고">#REF!</definedName>
    <definedName name="유리공">#REF!</definedName>
    <definedName name="유지창고">#REF!</definedName>
    <definedName name="유효높이">#REF!</definedName>
    <definedName name="육층배관">#REF!</definedName>
    <definedName name="육층배관값">#REF!</definedName>
    <definedName name="육층접지선">#REF!</definedName>
    <definedName name="육층접지선값">#REF!</definedName>
    <definedName name="육층주간선">#REF!</definedName>
    <definedName name="육층주간선값">#REF!</definedName>
    <definedName name="육톤대기시간">#REF!</definedName>
    <definedName name="육톤사용시간">#REF!</definedName>
    <definedName name="육톤사용회수">#REF!</definedName>
    <definedName name="융창할증">{"서울냉천 3차( 5. 6-7).xls","Sheet1"}</definedName>
    <definedName name="은정이">BlankMacro1</definedName>
    <definedName name="을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의정부">#REF!</definedName>
    <definedName name="이">#REF!</definedName>
    <definedName name="이각노">#REF!</definedName>
    <definedName name="이각재">#REF!</definedName>
    <definedName name="이각지주목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노">#REF!</definedName>
    <definedName name="이름">#REF!</definedName>
    <definedName name="이상">#REF!</definedName>
    <definedName name="이식">#REF!</definedName>
    <definedName name="이용">#REF!</definedName>
    <definedName name="이윤">#REF!</definedName>
    <definedName name="이재">#REF!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층배관">#REF!</definedName>
    <definedName name="이층배관값">#REF!</definedName>
    <definedName name="이층접지선">#REF!</definedName>
    <definedName name="이층접지선값">#REF!</definedName>
    <definedName name="이층주간선">#REF!</definedName>
    <definedName name="이층주간선값">#REF!</definedName>
    <definedName name="이희선">#REF!,#REF!</definedName>
    <definedName name="인">#REF!</definedName>
    <definedName name="인건비">#REF!</definedName>
    <definedName name="인건수량">#REF!</definedName>
    <definedName name="인공">#REF!</definedName>
    <definedName name="인모">#REF!</definedName>
    <definedName name="인상익">BlankMacro1</definedName>
    <definedName name="인쇄양식">#N/A</definedName>
    <definedName name="인원">#REF!</definedName>
    <definedName name="인원산출표">BlankMacro1</definedName>
    <definedName name="인천">#REF!</definedName>
    <definedName name="인천여1">#REF!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테리어소계">#REF!</definedName>
    <definedName name="일">#REF!</definedName>
    <definedName name="일1">#REF!</definedName>
    <definedName name="일공구가설">#REF!</definedName>
    <definedName name="일공구직영비">#REF!</definedName>
    <definedName name="일구">#REF!</definedName>
    <definedName name="일대">#REF!</definedName>
    <definedName name="일반관리비">#REF!</definedName>
    <definedName name="일위">#REF!,#REF!</definedName>
    <definedName name="일위2">#REF!</definedName>
    <definedName name="일위대가">#REF!</definedName>
    <definedName name="일위대가목록">BlankMacro1</definedName>
    <definedName name="일위목록">BlankMacro1</definedName>
    <definedName name="일위샘플">BlankMacro1</definedName>
    <definedName name="일위호표">#REF!</definedName>
    <definedName name="일자">#REF!</definedName>
    <definedName name="일층배관">#REF!</definedName>
    <definedName name="일층배관값">#REF!</definedName>
    <definedName name="일층접지선">#REF!</definedName>
    <definedName name="일층접지선값">#REF!</definedName>
    <definedName name="일층주간선">#REF!</definedName>
    <definedName name="일층주간선값">#REF!</definedName>
    <definedName name="일혁">{"서울냉천 3차( 5. 6-7).xls","Sheet1"}</definedName>
    <definedName name="임직">#REF!</definedName>
    <definedName name="입">#REF!</definedName>
    <definedName name="입력선택">#REF!</definedName>
    <definedName name="입찰공고현황_공고_목록">#REF!</definedName>
    <definedName name="입출력장치">#REF!</definedName>
    <definedName name="ㅈ">BlankMacro1</definedName>
    <definedName name="ㅈ3">#REF!</definedName>
    <definedName name="ㅈ4">#REF!</definedName>
    <definedName name="ㅈ5">#REF!</definedName>
    <definedName name="ㅈ7">#REF!</definedName>
    <definedName name="ㅈㄷㄱ">BlankMacro1</definedName>
    <definedName name="ㅈㄷㅈㄷ">#REF!</definedName>
    <definedName name="ㅈㅈ">#REF!</definedName>
    <definedName name="ㅈㅈㅈ">#REF!</definedName>
    <definedName name="ㅈㅈㅈㅈㅈㅈㅈㅈㅈㅈㅂ">BlankMacro1</definedName>
    <definedName name="자">BlankMacro1</definedName>
    <definedName name="자갈운반비">#REF!</definedName>
    <definedName name="자갈합계">#REF!</definedName>
    <definedName name="자금수지" hidden="1">#REF!</definedName>
    <definedName name="자기1">#REF!</definedName>
    <definedName name="자동제어1차공량산출">BlankMacro1</definedName>
    <definedName name="자료1">#REF!</definedName>
    <definedName name="자료2">#REF!</definedName>
    <definedName name="자자">{"서울냉천 3차( 5. 6-7).xls","Sheet1"}</definedName>
    <definedName name="자재">#REF!</definedName>
    <definedName name="자재단가">#REF!</definedName>
    <definedName name="자재비1">#REF!</definedName>
    <definedName name="자재비2">#REF!</definedName>
    <definedName name="자재집계5">BlankMacro1</definedName>
    <definedName name="작업">#REF!</definedName>
    <definedName name="작업반장">#REF!</definedName>
    <definedName name="잔디5경">#REF!</definedName>
    <definedName name="잔디5노무">#REF!</definedName>
    <definedName name="잔디5재료">#REF!</definedName>
    <definedName name="잔자갈노">#REF!</definedName>
    <definedName name="잔자갈재">#REF!</definedName>
    <definedName name="잔토">#REF!</definedName>
    <definedName name="잔토경">#REF!</definedName>
    <definedName name="잔토노">#REF!</definedName>
    <definedName name="잔토재">#REF!</definedName>
    <definedName name="잡">#REF!</definedName>
    <definedName name="잡비">#REF!</definedName>
    <definedName name="잡석노">#REF!</definedName>
    <definedName name="잡석재">#REF!</definedName>
    <definedName name="잣나무10노무">#REF!</definedName>
    <definedName name="잣나무10재료">#REF!</definedName>
    <definedName name="잣나무15노무">#REF!</definedName>
    <definedName name="잣나무15재료">#REF!</definedName>
    <definedName name="잣나무18노무">#REF!</definedName>
    <definedName name="잣나무18재료">#REF!</definedName>
    <definedName name="잣나무20노무">#REF!</definedName>
    <definedName name="잣나무20재료">#REF!</definedName>
    <definedName name="잣나무22노무">#REF!</definedName>
    <definedName name="잣나무22재료">#REF!</definedName>
    <definedName name="장H13">#REF!</definedName>
    <definedName name="장H16">#REF!</definedName>
    <definedName name="장H19">#REF!</definedName>
    <definedName name="장H22">#REF!</definedName>
    <definedName name="장H25">#REF!</definedName>
    <definedName name="장H29">#REF!</definedName>
    <definedName name="장H32">#REF!</definedName>
    <definedName name="장비선정">#REF!</definedName>
    <definedName name="장산교">#REF!</definedName>
    <definedName name="장성">#REF!</definedName>
    <definedName name="장성H32">#REF!</definedName>
    <definedName name="재1">#REF!</definedName>
    <definedName name="재1.1">#REF!</definedName>
    <definedName name="재10">#REF!</definedName>
    <definedName name="재10.1">#REF!</definedName>
    <definedName name="재100">#REF!</definedName>
    <definedName name="재100.1">#REF!</definedName>
    <definedName name="재101">#REF!</definedName>
    <definedName name="재101.1">#REF!</definedName>
    <definedName name="재102">#REF!</definedName>
    <definedName name="재102.1">#REF!</definedName>
    <definedName name="재103">#REF!</definedName>
    <definedName name="재103.1">#REF!</definedName>
    <definedName name="재104">#REF!</definedName>
    <definedName name="재104.1">#REF!</definedName>
    <definedName name="재105">#REF!</definedName>
    <definedName name="재105.1">#REF!</definedName>
    <definedName name="재106">#REF!</definedName>
    <definedName name="재106.1">#REF!</definedName>
    <definedName name="재107">#REF!</definedName>
    <definedName name="재107.1">#REF!</definedName>
    <definedName name="재108">#REF!</definedName>
    <definedName name="재108.1">#REF!</definedName>
    <definedName name="재109">#REF!</definedName>
    <definedName name="재109.1">#REF!</definedName>
    <definedName name="재11">#REF!</definedName>
    <definedName name="재11.1">#REF!</definedName>
    <definedName name="재110">#REF!</definedName>
    <definedName name="재110.1">#REF!</definedName>
    <definedName name="재111">#REF!</definedName>
    <definedName name="재111.1">#REF!</definedName>
    <definedName name="재112">#REF!</definedName>
    <definedName name="재112.1">#REF!</definedName>
    <definedName name="재113">#REF!</definedName>
    <definedName name="재113.1">#REF!</definedName>
    <definedName name="재114">#REF!</definedName>
    <definedName name="재114.1">#REF!</definedName>
    <definedName name="재115">#REF!</definedName>
    <definedName name="재115.1">#REF!</definedName>
    <definedName name="재116">#REF!</definedName>
    <definedName name="재116.1">#REF!</definedName>
    <definedName name="재117">#REF!</definedName>
    <definedName name="재117.1">#REF!</definedName>
    <definedName name="재118">#REF!</definedName>
    <definedName name="재118.1">#REF!</definedName>
    <definedName name="재119">#REF!</definedName>
    <definedName name="재119.1">#REF!</definedName>
    <definedName name="재12">#REF!</definedName>
    <definedName name="재12.1">#REF!</definedName>
    <definedName name="재120">#REF!</definedName>
    <definedName name="재120.1">#REF!</definedName>
    <definedName name="재121">#REF!</definedName>
    <definedName name="재121.1">#REF!</definedName>
    <definedName name="재122">#REF!</definedName>
    <definedName name="재122.1">#REF!</definedName>
    <definedName name="재123">#REF!</definedName>
    <definedName name="재123.1">#REF!</definedName>
    <definedName name="재124">#REF!</definedName>
    <definedName name="재124.1">#REF!</definedName>
    <definedName name="재125">#REF!</definedName>
    <definedName name="재125.1">#REF!</definedName>
    <definedName name="재126">#REF!</definedName>
    <definedName name="재126.1">#REF!</definedName>
    <definedName name="재127">#REF!</definedName>
    <definedName name="재127.1">#REF!</definedName>
    <definedName name="재128">#REF!</definedName>
    <definedName name="재128.1">#REF!</definedName>
    <definedName name="재129">#REF!</definedName>
    <definedName name="재129.1">#REF!</definedName>
    <definedName name="재13">#REF!</definedName>
    <definedName name="재13.1">#REF!</definedName>
    <definedName name="재130">#REF!</definedName>
    <definedName name="재130.1">#REF!</definedName>
    <definedName name="재131">#REF!</definedName>
    <definedName name="재131.1">#REF!</definedName>
    <definedName name="재132">#REF!</definedName>
    <definedName name="재132.1">#REF!</definedName>
    <definedName name="재133">#REF!</definedName>
    <definedName name="재133.1">#REF!</definedName>
    <definedName name="재134">#REF!</definedName>
    <definedName name="재134.1">#REF!</definedName>
    <definedName name="재135">#REF!</definedName>
    <definedName name="재135.1">#REF!</definedName>
    <definedName name="재136">#REF!</definedName>
    <definedName name="재136.1">#REF!</definedName>
    <definedName name="재137">#REF!</definedName>
    <definedName name="재137.1">#REF!</definedName>
    <definedName name="재138">#REF!</definedName>
    <definedName name="재138.1">#REF!</definedName>
    <definedName name="재139">#REF!</definedName>
    <definedName name="재139.1">#REF!</definedName>
    <definedName name="재14">#REF!</definedName>
    <definedName name="재14.1">#REF!</definedName>
    <definedName name="재140">#REF!</definedName>
    <definedName name="재140.1">#REF!</definedName>
    <definedName name="재141">#REF!</definedName>
    <definedName name="재141.1">#REF!</definedName>
    <definedName name="재142">#REF!</definedName>
    <definedName name="재142.1">#REF!</definedName>
    <definedName name="재143">#REF!</definedName>
    <definedName name="재143.1">#REF!</definedName>
    <definedName name="재144">#REF!</definedName>
    <definedName name="재144.1">#REF!</definedName>
    <definedName name="재145">#REF!</definedName>
    <definedName name="재145.1">#REF!</definedName>
    <definedName name="재146">#REF!</definedName>
    <definedName name="재146.1">#REF!</definedName>
    <definedName name="재147">#REF!</definedName>
    <definedName name="재147.1">#REF!</definedName>
    <definedName name="재15">#REF!</definedName>
    <definedName name="재15.1">#REF!</definedName>
    <definedName name="재150">#REF!</definedName>
    <definedName name="재150.1">#REF!</definedName>
    <definedName name="재151">#REF!</definedName>
    <definedName name="재151.1">#REF!</definedName>
    <definedName name="재152">#REF!</definedName>
    <definedName name="재152.1">#REF!</definedName>
    <definedName name="재153">#REF!</definedName>
    <definedName name="재153.1">#REF!</definedName>
    <definedName name="재154">#REF!</definedName>
    <definedName name="재154.1">#REF!</definedName>
    <definedName name="재155">#REF!</definedName>
    <definedName name="재155.1">#REF!</definedName>
    <definedName name="재156">#REF!</definedName>
    <definedName name="재156.1">#REF!</definedName>
    <definedName name="재157">#REF!</definedName>
    <definedName name="재157.1">#REF!</definedName>
    <definedName name="재158">#REF!</definedName>
    <definedName name="재158.1">#REF!</definedName>
    <definedName name="재159">#REF!</definedName>
    <definedName name="재159.1">#REF!</definedName>
    <definedName name="재16">#REF!</definedName>
    <definedName name="재16.1">#REF!</definedName>
    <definedName name="재160">#REF!</definedName>
    <definedName name="재160.1">#REF!</definedName>
    <definedName name="재161">#REF!</definedName>
    <definedName name="재161.1">#REF!</definedName>
    <definedName name="재162">#REF!</definedName>
    <definedName name="재162.1">#REF!</definedName>
    <definedName name="재163">#REF!</definedName>
    <definedName name="재163.1">#REF!</definedName>
    <definedName name="재164">#REF!</definedName>
    <definedName name="재164.1">#REF!</definedName>
    <definedName name="재165">#REF!</definedName>
    <definedName name="재165.1">#REF!</definedName>
    <definedName name="재166">#REF!</definedName>
    <definedName name="재166.1">#REF!</definedName>
    <definedName name="재167">#REF!</definedName>
    <definedName name="재167.1">#REF!</definedName>
    <definedName name="재168">#REF!</definedName>
    <definedName name="재17">#REF!</definedName>
    <definedName name="재17.1">#REF!</definedName>
    <definedName name="재18">#REF!</definedName>
    <definedName name="재18.1">#REF!</definedName>
    <definedName name="재19">#REF!</definedName>
    <definedName name="재19.1">#REF!</definedName>
    <definedName name="재2">#REF!</definedName>
    <definedName name="재2.1">#REF!</definedName>
    <definedName name="재20">#REF!</definedName>
    <definedName name="재20.1">#REF!</definedName>
    <definedName name="재21">#REF!</definedName>
    <definedName name="재21.1">#REF!</definedName>
    <definedName name="재22">#REF!</definedName>
    <definedName name="재22.1">#REF!</definedName>
    <definedName name="재23">#REF!</definedName>
    <definedName name="재23.1">#REF!</definedName>
    <definedName name="재24">#REF!</definedName>
    <definedName name="재24.1">#REF!</definedName>
    <definedName name="재25">#REF!</definedName>
    <definedName name="재25.1">#REF!</definedName>
    <definedName name="재26">#REF!</definedName>
    <definedName name="재26.1">#REF!</definedName>
    <definedName name="재27">#REF!</definedName>
    <definedName name="재27.1">#REF!</definedName>
    <definedName name="재28">#REF!</definedName>
    <definedName name="재28.1">#REF!</definedName>
    <definedName name="재29">#REF!</definedName>
    <definedName name="재29.1">#REF!</definedName>
    <definedName name="재3">#REF!</definedName>
    <definedName name="재3.1">#REF!</definedName>
    <definedName name="재30">#REF!</definedName>
    <definedName name="재30.1">#REF!</definedName>
    <definedName name="재31">#REF!</definedName>
    <definedName name="재31.1">#REF!</definedName>
    <definedName name="재32">#REF!</definedName>
    <definedName name="재32.1">#REF!</definedName>
    <definedName name="재33">#REF!</definedName>
    <definedName name="재33.1">#REF!</definedName>
    <definedName name="재34">#REF!</definedName>
    <definedName name="재34.1">#REF!</definedName>
    <definedName name="재35">#REF!</definedName>
    <definedName name="재35.1">#REF!</definedName>
    <definedName name="재36">#REF!</definedName>
    <definedName name="재36.1">#REF!</definedName>
    <definedName name="재37">#REF!</definedName>
    <definedName name="재37.1">#REF!</definedName>
    <definedName name="재38">#REF!</definedName>
    <definedName name="재38.1">#REF!</definedName>
    <definedName name="재39">#REF!</definedName>
    <definedName name="재39.1">#REF!</definedName>
    <definedName name="재4">#REF!</definedName>
    <definedName name="재4.1">#REF!</definedName>
    <definedName name="재40">#REF!</definedName>
    <definedName name="재40.1">#REF!</definedName>
    <definedName name="재41">#REF!</definedName>
    <definedName name="재41.1">#REF!</definedName>
    <definedName name="재42">#REF!</definedName>
    <definedName name="재42.1">#REF!</definedName>
    <definedName name="재43">#REF!</definedName>
    <definedName name="재43.1">#REF!</definedName>
    <definedName name="재44">#REF!</definedName>
    <definedName name="재44.1">#REF!</definedName>
    <definedName name="재45">#REF!</definedName>
    <definedName name="재45.1">#REF!</definedName>
    <definedName name="재46">#REF!</definedName>
    <definedName name="재46.1">#REF!</definedName>
    <definedName name="재47">#REF!</definedName>
    <definedName name="재47.1">#REF!</definedName>
    <definedName name="재48">#REF!</definedName>
    <definedName name="재48.1">#REF!</definedName>
    <definedName name="재49">#REF!</definedName>
    <definedName name="재49.1">#REF!</definedName>
    <definedName name="재5">#REF!</definedName>
    <definedName name="재5.1">#REF!</definedName>
    <definedName name="재50">#REF!</definedName>
    <definedName name="재50.1">#REF!</definedName>
    <definedName name="재51">#REF!</definedName>
    <definedName name="재51.1">#REF!</definedName>
    <definedName name="재52">#REF!</definedName>
    <definedName name="재52.1">#REF!</definedName>
    <definedName name="재53">#REF!</definedName>
    <definedName name="재53.1">#REF!</definedName>
    <definedName name="재54">#REF!</definedName>
    <definedName name="재54.1">#REF!</definedName>
    <definedName name="재55">#REF!</definedName>
    <definedName name="재55.1">#REF!</definedName>
    <definedName name="재56">#REF!</definedName>
    <definedName name="재56.1">#REF!</definedName>
    <definedName name="재57">#REF!</definedName>
    <definedName name="재57.1">#REF!</definedName>
    <definedName name="재58">#REF!</definedName>
    <definedName name="재58.1">#REF!</definedName>
    <definedName name="재59">#REF!</definedName>
    <definedName name="재59.1">#REF!</definedName>
    <definedName name="재6">#REF!</definedName>
    <definedName name="재6.1">#REF!</definedName>
    <definedName name="재60">#REF!</definedName>
    <definedName name="재60.1">#REF!</definedName>
    <definedName name="재61">#REF!</definedName>
    <definedName name="재61.1">#REF!</definedName>
    <definedName name="재62">#REF!</definedName>
    <definedName name="재62.1">#REF!</definedName>
    <definedName name="재63">#REF!</definedName>
    <definedName name="재63.1">#REF!</definedName>
    <definedName name="재64">#REF!</definedName>
    <definedName name="재64.1">#REF!</definedName>
    <definedName name="재65">#REF!</definedName>
    <definedName name="재65.1">#REF!</definedName>
    <definedName name="재66">#REF!</definedName>
    <definedName name="재66.1">#REF!</definedName>
    <definedName name="재67">#REF!</definedName>
    <definedName name="재67.1">#REF!</definedName>
    <definedName name="재68">#REF!</definedName>
    <definedName name="재68.1">#REF!</definedName>
    <definedName name="재69">#REF!</definedName>
    <definedName name="재69.1">#REF!</definedName>
    <definedName name="재7">#REF!</definedName>
    <definedName name="재7.1">#REF!</definedName>
    <definedName name="재70">#REF!</definedName>
    <definedName name="재70.1">#REF!</definedName>
    <definedName name="재71">#REF!</definedName>
    <definedName name="재71.1">#REF!</definedName>
    <definedName name="재72">#REF!</definedName>
    <definedName name="재72.1">#REF!</definedName>
    <definedName name="재73">#REF!</definedName>
    <definedName name="재73.1">#REF!</definedName>
    <definedName name="재74">#REF!</definedName>
    <definedName name="재74.1">#REF!</definedName>
    <definedName name="재75">#REF!</definedName>
    <definedName name="재75.1">#REF!</definedName>
    <definedName name="재76">#REF!</definedName>
    <definedName name="재76.1">#REF!</definedName>
    <definedName name="재77">#REF!</definedName>
    <definedName name="재77.1">#REF!</definedName>
    <definedName name="재78">#REF!</definedName>
    <definedName name="재78.1">#REF!</definedName>
    <definedName name="재79">#REF!</definedName>
    <definedName name="재79.1">#REF!</definedName>
    <definedName name="재8">#REF!</definedName>
    <definedName name="재8.1">#REF!</definedName>
    <definedName name="재80">#REF!</definedName>
    <definedName name="재80.1">#REF!</definedName>
    <definedName name="재81">#REF!</definedName>
    <definedName name="재81.1">#REF!</definedName>
    <definedName name="재82">#REF!</definedName>
    <definedName name="재82.1">#REF!</definedName>
    <definedName name="재83">#REF!</definedName>
    <definedName name="재83.1">#REF!</definedName>
    <definedName name="재84">#REF!</definedName>
    <definedName name="재84.1">#REF!</definedName>
    <definedName name="재85">#REF!</definedName>
    <definedName name="재85.1">#REF!</definedName>
    <definedName name="재86">#REF!</definedName>
    <definedName name="재86.1">#REF!</definedName>
    <definedName name="재87">#REF!</definedName>
    <definedName name="재87.1">#REF!</definedName>
    <definedName name="재88">#REF!</definedName>
    <definedName name="재88.1">#REF!</definedName>
    <definedName name="재89">#REF!</definedName>
    <definedName name="재89.1">#REF!</definedName>
    <definedName name="재9">#REF!</definedName>
    <definedName name="재9.1">#REF!</definedName>
    <definedName name="재90">#REF!</definedName>
    <definedName name="재90.1">#REF!</definedName>
    <definedName name="재91">#REF!</definedName>
    <definedName name="재91.1">#REF!</definedName>
    <definedName name="재92">#REF!</definedName>
    <definedName name="재92.1">#REF!</definedName>
    <definedName name="재93">#REF!</definedName>
    <definedName name="재93.1">#REF!</definedName>
    <definedName name="재94">#REF!</definedName>
    <definedName name="재94.1">#REF!</definedName>
    <definedName name="재95">#REF!</definedName>
    <definedName name="재95.1">#REF!</definedName>
    <definedName name="재96">#REF!</definedName>
    <definedName name="재96.1">#REF!</definedName>
    <definedName name="재97">#REF!</definedName>
    <definedName name="재97.1">#REF!</definedName>
    <definedName name="재98">#REF!</definedName>
    <definedName name="재98.1">#REF!</definedName>
    <definedName name="재99">#REF!</definedName>
    <definedName name="재99.1">#REF!</definedName>
    <definedName name="재료01">#REF!</definedName>
    <definedName name="재료비">#REF!</definedName>
    <definedName name="재료비1">#REF!</definedName>
    <definedName name="재료비10">#REF!</definedName>
    <definedName name="재료비11">#REF!</definedName>
    <definedName name="재료비12">#REF!</definedName>
    <definedName name="재료비13">#REF!</definedName>
    <definedName name="재료비2">#REF!</definedName>
    <definedName name="재료비3">#REF!</definedName>
    <definedName name="재료비4">#REF!</definedName>
    <definedName name="재료비5">#REF!</definedName>
    <definedName name="재료비6">#REF!</definedName>
    <definedName name="재료비7">#REF!</definedName>
    <definedName name="재료비8">#REF!</definedName>
    <definedName name="재료비9">#REF!</definedName>
    <definedName name="재료비합">#REF!</definedName>
    <definedName name="저">#REF!</definedName>
    <definedName name="저기">BlankMacro1</definedName>
    <definedName name="저압">#REF!</definedName>
    <definedName name="저케">#REF!</definedName>
    <definedName name="전">#REF!</definedName>
    <definedName name="전기공사1급">#REF!</definedName>
    <definedName name="전기공사2급">#REF!</definedName>
    <definedName name="전기내역">BlankMacro1</definedName>
    <definedName name="전기내역1">BlankMacro1</definedName>
    <definedName name="전기내역서">#REF!</definedName>
    <definedName name="전기변경1">BlankMacro1</definedName>
    <definedName name="전기변경3">BlankMacro1</definedName>
    <definedName name="전기재료관">#REF!</definedName>
    <definedName name="전력">#REF!</definedName>
    <definedName name="전류1">#REF!</definedName>
    <definedName name="전망">#REF!</definedName>
    <definedName name="전선관1">#REF!</definedName>
    <definedName name="전선관2">#REF!</definedName>
    <definedName name="전자접촉기">#REF!</definedName>
    <definedName name="전지1">#REF!</definedName>
    <definedName name="전지3">#REF!</definedName>
    <definedName name="전하량1">#REF!</definedName>
    <definedName name="절단경비">#REF!</definedName>
    <definedName name="절단노무비">#REF!</definedName>
    <definedName name="절단재료비">#REF!</definedName>
    <definedName name="절취">#REF!</definedName>
    <definedName name="점도D1">#REF!</definedName>
    <definedName name="점도K1">#REF!</definedName>
    <definedName name="점수표">#REF!</definedName>
    <definedName name="점토노">#REF!</definedName>
    <definedName name="점토재">#REF!</definedName>
    <definedName name="접속슬라브길이1">#REF!</definedName>
    <definedName name="접속슬라브길이2">#REF!</definedName>
    <definedName name="접속슬라브폭1">#REF!</definedName>
    <definedName name="접속슬라브폭2">#REF!</definedName>
    <definedName name="접속슬라브폭3">#REF!</definedName>
    <definedName name="접속슬라브폭4">#REF!</definedName>
    <definedName name="접속저판길이1">#REF!</definedName>
    <definedName name="접속저판길이2">#REF!</definedName>
    <definedName name="접속저판폭1">#REF!</definedName>
    <definedName name="접속저판폭2">#REF!</definedName>
    <definedName name="접속저판폭3">#REF!</definedName>
    <definedName name="접속저판폭4">#REF!</definedName>
    <definedName name="정숙">{"서울냉천 3차( 5. 6-7).xls","Sheet1"}</definedName>
    <definedName name="정화">#REF!</definedName>
    <definedName name="제1호표">#REF!</definedName>
    <definedName name="제2호표">#REF!</definedName>
    <definedName name="제3호표">#REF!</definedName>
    <definedName name="제4호표">#REF!</definedName>
    <definedName name="제5호표">#REF!</definedName>
    <definedName name="제6호표">#REF!</definedName>
    <definedName name="제각경비">#REF!</definedName>
    <definedName name="제각노무비">#REF!</definedName>
    <definedName name="제각이윤">#REF!</definedName>
    <definedName name="제각일관">#REF!</definedName>
    <definedName name="제각재료비">#REF!</definedName>
    <definedName name="제각직노">#REF!</definedName>
    <definedName name="제각직접노무비">#REF!</definedName>
    <definedName name="제각직접노무비전">#REF!</definedName>
    <definedName name="제경비율">#REF!</definedName>
    <definedName name="제료01">#REF!</definedName>
    <definedName name="제일안과병원">#REF!</definedName>
    <definedName name="제작및설치비">#REF!</definedName>
    <definedName name="제작및설치비1">#REF!</definedName>
    <definedName name="제잡비">#REF!</definedName>
    <definedName name="조">#REF!</definedName>
    <definedName name="조경공">#REF!</definedName>
    <definedName name="조달수수료">#REF!</definedName>
    <definedName name="조명장치소계">#REF!</definedName>
    <definedName name="조수">#REF!</definedName>
    <definedName name="조장">#REF!</definedName>
    <definedName name="조적공">#REF!</definedName>
    <definedName name="조조조조">BlankMacro1</definedName>
    <definedName name="조조조조좆">BlankMacro1</definedName>
    <definedName name="조합노">#REF!</definedName>
    <definedName name="조합재">#REF!</definedName>
    <definedName name="종목수">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현">BlankMacro1</definedName>
    <definedName name="주">#REF!</definedName>
    <definedName name="주1">#REF!</definedName>
    <definedName name="주2">#REF!</definedName>
    <definedName name="주3">#REF!</definedName>
    <definedName name="주6">#REF!</definedName>
    <definedName name="주공2">#REF!</definedName>
    <definedName name="주목1.0노무">#REF!</definedName>
    <definedName name="주목1.0재료">#REF!</definedName>
    <definedName name="주목10노무">#REF!</definedName>
    <definedName name="주목10재료">#REF!</definedName>
    <definedName name="주목12노무">#REF!</definedName>
    <definedName name="주목12재료">#REF!</definedName>
    <definedName name="주주노">#REF!</definedName>
    <definedName name="주주재">#REF!</definedName>
    <definedName name="주택사업본부">#REF!</definedName>
    <definedName name="주파수1">#REF!</definedName>
    <definedName name="준공검사원" hidden="1">{#N/A,#N/A,FALSE,"전력간선"}</definedName>
    <definedName name="줄눈공">#REF!</definedName>
    <definedName name="중기기사">#REF!</definedName>
    <definedName name="중기조수">#REF!</definedName>
    <definedName name="중기조장">#REF!</definedName>
    <definedName name="중대가시설2">#REF!</definedName>
    <definedName name="중량">#REF!</definedName>
    <definedName name="중량표">#REF!</definedName>
    <definedName name="중분대1">#REF!</definedName>
    <definedName name="중분대2">#REF!</definedName>
    <definedName name="중폭">#REF!</definedName>
    <definedName name="중합3회1">#REF!</definedName>
    <definedName name="중합3회2">#REF!</definedName>
    <definedName name="증감대비">#REF!</definedName>
    <definedName name="지1">#REF!</definedName>
    <definedName name="지21">#REF!</definedName>
    <definedName name="지22">#REF!</definedName>
    <definedName name="지23">#REF!</definedName>
    <definedName name="지24">#REF!</definedName>
    <definedName name="지25">#REF!</definedName>
    <definedName name="지급이자산출내역">#REF!</definedName>
    <definedName name="지산최초">#REF!</definedName>
    <definedName name="지역">#N/A</definedName>
    <definedName name="지원">BlankMacro1</definedName>
    <definedName name="지원앱">BlankMacro1</definedName>
    <definedName name="지주목">BlankMacro1</definedName>
    <definedName name="지지물">#REF!</definedName>
    <definedName name="지지물집계">#REF!</definedName>
    <definedName name="지하배관">#REF!</definedName>
    <definedName name="지하배관값">#REF!</definedName>
    <definedName name="지하접지선">#REF!</definedName>
    <definedName name="지하접지선값">#REF!</definedName>
    <definedName name="지하주간선">#REF!</definedName>
    <definedName name="지하주간선값">#REF!</definedName>
    <definedName name="직게">#REF!:#REF!</definedName>
    <definedName name="직장">#REF!:#REF!</definedName>
    <definedName name="직접경비">#REF!</definedName>
    <definedName name="직접노무비">#REF!</definedName>
    <definedName name="직접재료비합">#REF!</definedName>
    <definedName name="직종">#REF!</definedName>
    <definedName name="진동롤라경">#REF!</definedName>
    <definedName name="진동롤라노무">#REF!</definedName>
    <definedName name="진동롤라재료">#REF!</definedName>
    <definedName name="진성">BlankMacro1</definedName>
    <definedName name="진성초등">BlankMacro1</definedName>
    <definedName name="질량1">#REF!</definedName>
    <definedName name="질량모멘텀1">#REF!</definedName>
    <definedName name="질량유량1">#REF!</definedName>
    <definedName name="질량유속1">#REF!</definedName>
    <definedName name="질소_및_탄산가스창고">#REF!</definedName>
    <definedName name="집">#REF!</definedName>
    <definedName name="집계">#REF!</definedName>
    <definedName name="집계1">#REF!</definedName>
    <definedName name="집계2">#REF!</definedName>
    <definedName name="집계서">BlankMacro1</definedName>
    <definedName name="집계표">#REF!</definedName>
    <definedName name="집계표2">집</definedName>
    <definedName name="집계표5">관급자재2</definedName>
    <definedName name="ㅊ1">#REF!</definedName>
    <definedName name="ㅊ1555">#REF!</definedName>
    <definedName name="ㅊ20">#REF!</definedName>
    <definedName name="ㅊㅊ">#REF!</definedName>
    <definedName name="ㅊㅊㅊ">#REF!</definedName>
    <definedName name="ㅊㅊㅊㅊ">#REF!</definedName>
    <definedName name="차">BlankMacro1</definedName>
    <definedName name="차수벽높이">#REF!</definedName>
    <definedName name="차수벽두께">#REF!</definedName>
    <definedName name="착공월">#REF!</definedName>
    <definedName name="참가확인서">#REF!</definedName>
    <definedName name="창">#N/A</definedName>
    <definedName name="창호">#N/A</definedName>
    <definedName name="창호0001" hidden="1">#REF!</definedName>
    <definedName name="창호2">창호2</definedName>
    <definedName name="천">#REF!</definedName>
    <definedName name="철">#REF!</definedName>
    <definedName name="철3">#REF!</definedName>
    <definedName name="철거" hidden="1">#REF!</definedName>
    <definedName name="철골공">#REF!</definedName>
    <definedName name="철공">#REF!</definedName>
    <definedName name="철구사업본부">#REF!</definedName>
    <definedName name="철근">#REF!</definedName>
    <definedName name="철근1">#REF!</definedName>
    <definedName name="철근공">#REF!</definedName>
    <definedName name="철근노">#REF!</definedName>
    <definedName name="철근복잡1">#REF!</definedName>
    <definedName name="철근복잡2">#REF!</definedName>
    <definedName name="철근용접노무">#REF!</definedName>
    <definedName name="철근용접재료">#REF!</definedName>
    <definedName name="철근재">#REF!</definedName>
    <definedName name="철수">{"서울냉천 3차( 5. 6-7).xls","Sheet1"}</definedName>
    <definedName name="철재류">#REF!</definedName>
    <definedName name="체적1">#REF!</definedName>
    <definedName name="체적유량1">#REF!</definedName>
    <definedName name="체크아웃시스템" hidden="1">{#N/A,#N/A,FALSE,"견적갑지";#N/A,#N/A,FALSE,"총괄표";#N/A,#N/A,FALSE,"철골공사";#N/A,#N/A,FALSE,"토목공사";#N/A,#N/A,FALSE,"판넬전기공사"}</definedName>
    <definedName name="촐라">{"서울냉천 3차( 5. 6-7).xls","Sheet1"}</definedName>
    <definedName name="총">#REF!</definedName>
    <definedName name="총괄">#REF!</definedName>
    <definedName name="총괄관급">총괄관급</definedName>
    <definedName name="총괄표">#REF!</definedName>
    <definedName name="총괄표0" hidden="1">#REF!</definedName>
    <definedName name="총괄표2">#REF!</definedName>
    <definedName name="총원가">#REF!</definedName>
    <definedName name="총원가2">#REF!</definedName>
    <definedName name="총집계">BlankMacro1</definedName>
    <definedName name="총토탈">#REF!</definedName>
    <definedName name="총토탈1">#REF!</definedName>
    <definedName name="총토탈2">#REF!</definedName>
    <definedName name="총폭">#REF!</definedName>
    <definedName name="추가">#REF!</definedName>
    <definedName name="축수산장설비" hidden="1">{#N/A,#N/A,FALSE,"견적갑지";#N/A,#N/A,FALSE,"총괄표";#N/A,#N/A,FALSE,"철골공사";#N/A,#N/A,FALSE,"토목공사";#N/A,#N/A,FALSE,"판넬전기공사"}</definedName>
    <definedName name="측량">#REF!</definedName>
    <definedName name="치장벽돌공">#REF!</definedName>
    <definedName name="ㅋ">#REF!</definedName>
    <definedName name="ㅋㅋ">BlankMacro1</definedName>
    <definedName name="ㅋㅋㅋ">#REF!</definedName>
    <definedName name="ㅋㅋㅋㅋ">#REF!</definedName>
    <definedName name="코일배관2">{"Book1","2차설계변경내역서.xls"}</definedName>
    <definedName name="코팅1">#REF!</definedName>
    <definedName name="코팅2">#REF!</definedName>
    <definedName name="콘1601">#REF!</definedName>
    <definedName name="콘1602">#REF!</definedName>
    <definedName name="콘2701">#REF!</definedName>
    <definedName name="콘2702">#REF!</definedName>
    <definedName name="콘270함">#REF!</definedName>
    <definedName name="콘노">#REF!</definedName>
    <definedName name="콘버림함">#REF!</definedName>
    <definedName name="콘재">#REF!</definedName>
    <definedName name="콘크">#REF!</definedName>
    <definedName name="콘크리트">#N/A</definedName>
    <definedName name="콘크리트공">#REF!</definedName>
    <definedName name="콘크리트함">#REF!</definedName>
    <definedName name="콤팩터경비">#REF!</definedName>
    <definedName name="콤팩터노무비">#REF!</definedName>
    <definedName name="콤팩터재료비">#REF!</definedName>
    <definedName name="큐비클응급공사">#REF!</definedName>
    <definedName name="ㅌ">#REF!</definedName>
    <definedName name="ㅌㅌ">#REF!</definedName>
    <definedName name="ㅌㅌㅌ">#REF!</definedName>
    <definedName name="ㅌㅌㅌㅌ">#REF!</definedName>
    <definedName name="타이어경">#REF!</definedName>
    <definedName name="타이어노무">#REF!</definedName>
    <definedName name="타이어재료">#REF!</definedName>
    <definedName name="타일공">#REF!</definedName>
    <definedName name="태산목10노무">#REF!</definedName>
    <definedName name="태산목10재료">#REF!</definedName>
    <definedName name="태산목12노무">#REF!</definedName>
    <definedName name="태산목12재료">#REF!</definedName>
    <definedName name="택코팅1">#REF!</definedName>
    <definedName name="택코팅2">#REF!</definedName>
    <definedName name="탠">#REF!</definedName>
    <definedName name="터파기">#REF!</definedName>
    <definedName name="터파기경">#REF!</definedName>
    <definedName name="터파기고">#REF!</definedName>
    <definedName name="터파기기계0.4경비">#REF!</definedName>
    <definedName name="터파기기계0.4노무비">#REF!</definedName>
    <definedName name="터파기기계0.4재료비">#REF!</definedName>
    <definedName name="터파기노">#REF!</definedName>
    <definedName name="터파기재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">#REF!</definedName>
    <definedName name="토공">#REF!</definedName>
    <definedName name="토류판">#REF!</definedName>
    <definedName name="토목내역">#REF!</definedName>
    <definedName name="토목내역2">#REF!</definedName>
    <definedName name="토적">#REF!</definedName>
    <definedName name="토적표">#REF!</definedName>
    <definedName name="토지">#REF!</definedName>
    <definedName name="토크1">#REF!</definedName>
    <definedName name="톱밥퇴비">#REF!</definedName>
    <definedName name="통">#REF!</definedName>
    <definedName name="통내">#REF!</definedName>
    <definedName name="통산출1">#REF!</definedName>
    <definedName name="통설">#REF!</definedName>
    <definedName name="통신">BlankMacro1</definedName>
    <definedName name="통신일위대가">BlankMacro1</definedName>
    <definedName name="통신집계">BlankMacro1</definedName>
    <definedName name="통케">#REF!</definedName>
    <definedName name="통풍형">IF(#REF!&lt;=300,"W:300 x H:100",IF(#REF!&lt;=400,"W:400 x H:100",IF(#REF!&lt;=500,"W:500 x H:100",IF(#REF!&lt;=600,"W:600 x H:100","꽝"))))</definedName>
    <definedName name="특">#REF!</definedName>
    <definedName name="특고">#REF!</definedName>
    <definedName name="특고압">#REF!</definedName>
    <definedName name="특급자">#REF!,#REF!,#REF!,#REF!,#REF!,#REF!</definedName>
    <definedName name="특별">#REF!</definedName>
    <definedName name="특별_인부">#REF!</definedName>
    <definedName name="특별인부">#REF!</definedName>
    <definedName name="ㅍ" hidden="1">#REF!</definedName>
    <definedName name="ㅍ3">#N/A</definedName>
    <definedName name="ㅍ49">#REF!</definedName>
    <definedName name="ㅍㅍ">#REF!</definedName>
    <definedName name="ㅍㅍㅍ">#REF!</definedName>
    <definedName name="파고라노">#REF!</definedName>
    <definedName name="파고라재">#REF!</definedName>
    <definedName name="파일길이">#REF!</definedName>
    <definedName name="파일종갯수">#REF!</definedName>
    <definedName name="파일횡갯수">#REF!</definedName>
    <definedName name="파호">BlankMacro1</definedName>
    <definedName name="판석노">#REF!</definedName>
    <definedName name="판석재">#REF!</definedName>
    <definedName name="평의자노">#REF!</definedName>
    <definedName name="평의자재">#REF!</definedName>
    <definedName name="평택">#REF!</definedName>
    <definedName name="폐기고">#REF!</definedName>
    <definedName name="폐기물_저장창고_및_소각로">#REF!</definedName>
    <definedName name="폐기물내역서">#N/A</definedName>
    <definedName name="폐기물집계표">집</definedName>
    <definedName name="폐추니아">#REF!</definedName>
    <definedName name="포설공">#REF!</definedName>
    <definedName name="포장">#REF!</definedName>
    <definedName name="포장공">BlankMacro1</definedName>
    <definedName name="포장공1">BlankMacro1</definedName>
    <definedName name="폭">#REF!</definedName>
    <definedName name="표">#REF!</definedName>
    <definedName name="표면보호경비">#REF!</definedName>
    <definedName name="표면보호노무비">#REF!</definedName>
    <definedName name="표면보호재료비">#REF!</definedName>
    <definedName name="표면장력1">#REF!</definedName>
    <definedName name="표지" hidden="1">#REF!</definedName>
    <definedName name="표지2">#REF!</definedName>
    <definedName name="품_______________명">#REF!</definedName>
    <definedName name="품______명">#REF!</definedName>
    <definedName name="품명">#REF!</definedName>
    <definedName name="품셈단가표">#REF!</definedName>
    <definedName name="품위내역서">BlankMacro1</definedName>
    <definedName name="품의" hidden="1">#REF!</definedName>
    <definedName name="프">#REF!</definedName>
    <definedName name="플랜트전공">#REF!</definedName>
    <definedName name="필터링">#REF!,#REF!,#REF!</definedName>
    <definedName name="ㅎ115">#REF!</definedName>
    <definedName name="ㅎ143">#REF!</definedName>
    <definedName name="ㅎ314">#REF!</definedName>
    <definedName name="ㅎ384">#REF!</definedName>
    <definedName name="ㅎ605">#REF!</definedName>
    <definedName name="ㅎ662">#REF!</definedName>
    <definedName name="ㅎ940">#REF!</definedName>
    <definedName name="ㅎㄹ">#REF!</definedName>
    <definedName name="ㅎㄹㄹ">BlankMacro1</definedName>
    <definedName name="ㅎㄹㅇ">BlankMacro1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">#REF!</definedName>
    <definedName name="ㅎㅎㅎ">#REF!</definedName>
    <definedName name="ㅎㅎㅎㅎ">BlankMacro1</definedName>
    <definedName name="ㅎㅎㅎㅎㅎ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ㅎㅎㅎㅎㅎㅎ">#REF!</definedName>
    <definedName name="ㅎㅎㅎㅎㅎㅎㅎㅎㅎㅎㅎㅎㅎ">#REF!</definedName>
    <definedName name="하">#REF!</definedName>
    <definedName name="하나">BlankMacro1</definedName>
    <definedName name="하나2">BlankMacro1</definedName>
    <definedName name="하도급1">#REF!</definedName>
    <definedName name="하도급2">#REF!</definedName>
    <definedName name="하도급3">#REF!</definedName>
    <definedName name="하도급4">#REF!</definedName>
    <definedName name="하도급5">#REF!</definedName>
    <definedName name="하도급6">#REF!</definedName>
    <definedName name="하도급사항">#REF!</definedName>
    <definedName name="하도내역">#REF!</definedName>
    <definedName name="하도대비" hidden="1">#REF!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원가">#REF!</definedName>
    <definedName name="하도집계">#REF!</definedName>
    <definedName name="하라">BlankMacro1</definedName>
    <definedName name="하리">BlankMacro1</definedName>
    <definedName name="하부두께">#REF!</definedName>
    <definedName name="하부슬라브">#REF!</definedName>
    <definedName name="하수암거" hidden="1">{#N/A,#N/A,FALSE,"포장단가"}</definedName>
    <definedName name="하이">BlankMacro1</definedName>
    <definedName name="하히">BlankMacro1</definedName>
    <definedName name="한국">#REF!</definedName>
    <definedName name="한글노무비">#REF!</definedName>
    <definedName name="한전수탁비">#REF!</definedName>
    <definedName name="할석공">#REF!</definedName>
    <definedName name="할증율">#REF!</definedName>
    <definedName name="함1">#REF!</definedName>
    <definedName name="함2">#REF!</definedName>
    <definedName name="함판3">#REF!</definedName>
    <definedName name="합_______________계">#REF!</definedName>
    <definedName name="합_________계">#REF!</definedName>
    <definedName name="합37a">#REF!</definedName>
    <definedName name="합37함">#REF!</definedName>
    <definedName name="합3함7">#REF!</definedName>
    <definedName name="합계">#REF!</definedName>
    <definedName name="합판1회1">#REF!</definedName>
    <definedName name="합판1회2">#REF!</definedName>
    <definedName name="합판31">#REF!</definedName>
    <definedName name="합판317">#REF!</definedName>
    <definedName name="합판371">#REF!</definedName>
    <definedName name="합판3함">#REF!</definedName>
    <definedName name="합판3회1">#REF!</definedName>
    <definedName name="합판3회2">#REF!</definedName>
    <definedName name="합판4">#REF!</definedName>
    <definedName name="합판4회1">#REF!</definedName>
    <definedName name="합판4회2">#REF!</definedName>
    <definedName name="합판6">#REF!</definedName>
    <definedName name="합판6회1">#REF!</definedName>
    <definedName name="합판6회2">#REF!</definedName>
    <definedName name="합판731">#REF!</definedName>
    <definedName name="합판노">#REF!</definedName>
    <definedName name="합판재">#REF!</definedName>
    <definedName name="항타비1">#REF!</definedName>
    <definedName name="항타비2">#REF!</definedName>
    <definedName name="허용전류">#REF!</definedName>
    <definedName name="허하">BlankMacro1</definedName>
    <definedName name="헌치H">#REF!</definedName>
    <definedName name="헌치V">#REF!</definedName>
    <definedName name="현장경비">#REF!:#REF!</definedName>
    <definedName name="현지">#REF!</definedName>
    <definedName name="현흥">BlankMacro1</definedName>
    <definedName name="현흥초">BlankMacro1</definedName>
    <definedName name="현흥초등">BlankMacro1</definedName>
    <definedName name="형틀">#REF!</definedName>
    <definedName name="형틀목공">#REF!</definedName>
    <definedName name="호">#N/A</definedName>
    <definedName name="호나">BlankMacro1</definedName>
    <definedName name="호라">BlankMacro1</definedName>
    <definedName name="호로">BlankMacro1</definedName>
    <definedName name="호박노">#REF!</definedName>
    <definedName name="호박재">#REF!</definedName>
    <definedName name="호사">BlankMacro1</definedName>
    <definedName name="호아">BlankMacro1</definedName>
    <definedName name="호출">#REF!:#REF!</definedName>
    <definedName name="호하">BlankMacro1</definedName>
    <definedName name="호호">BlankMacro1</definedName>
    <definedName name="호ㅓㅎㄹ">BlankMacro1</definedName>
    <definedName name="화수">#N/A</definedName>
    <definedName name="화장실">BlankMacro1</definedName>
    <definedName name="화장실인원">BlankMacro1</definedName>
    <definedName name="화ㅓㅣ허ㅏ">#REF!</definedName>
    <definedName name="환">#REF!</definedName>
    <definedName name="환율">#REF!</definedName>
    <definedName name="휘발유">#REF!</definedName>
    <definedName name="휴대">#REF!:#REF!</definedName>
    <definedName name="희선">#REF!,#REF!,#REF!,#REF!,#REF!,#REF!,#REF!,#REF!,#REF!,#REF!,#REF!,#REF!,#REF!,#REF!,#REF!,#REF!,#REF!,#REF!,#REF!</definedName>
    <definedName name="히말라야시다6노무">#REF!</definedName>
    <definedName name="히말라야시다6재료">#REF!</definedName>
    <definedName name="히말라야시다8노무">#REF!</definedName>
    <definedName name="히말라야시다8재료">#REF!</definedName>
    <definedName name="힘1">#REF!</definedName>
    <definedName name="ㅏ">BlankMacro1</definedName>
    <definedName name="ㅏ1" hidden="1">#REF!</definedName>
    <definedName name="ㅏㅏ">#REF!</definedName>
    <definedName name="ㅏㅏㅏ" hidden="1">{"'용역비'!$A$4:$C$8"}</definedName>
    <definedName name="ㅐ">ㅑ</definedName>
    <definedName name="ㅐ520">#REF!</definedName>
    <definedName name="ㅐ668">#REF!</definedName>
    <definedName name="ㅐㅐ">BlankMacro1</definedName>
    <definedName name="ㅐㅗㅅ">#REF!</definedName>
    <definedName name="ㅑ">#N/A</definedName>
    <definedName name="ㅑ13">#REF!</definedName>
    <definedName name="ㅑ650">#REF!</definedName>
    <definedName name="ㅑㅑ">#REF!</definedName>
    <definedName name="ㅑㅑㅑ">BlankMacro1</definedName>
    <definedName name="ㅓ">#REF!</definedName>
    <definedName name="ㅓ175">#REF!</definedName>
    <definedName name="ㅓ39">#REF!</definedName>
    <definedName name="ㅓㅓ">#REF!</definedName>
    <definedName name="ㅓㅓㅓ">{"서울냉천 3차( 5. 6-7).xls","Sheet1"}</definedName>
    <definedName name="ㅓㅗㅛ">BlankMacro1</definedName>
    <definedName name="ㅔ">BlankMacro1</definedName>
    <definedName name="ㅔ1">#REF!</definedName>
    <definedName name="ㅔㅐㅑㅕ">BlankMacro1</definedName>
    <definedName name="ㅔㅔ">#REF!</definedName>
    <definedName name="ㅕ">#REF!</definedName>
    <definedName name="ㅕ168">#REF!</definedName>
    <definedName name="ㅕㅕ">#REF!</definedName>
    <definedName name="ㅕㅕㅕ">#REF!</definedName>
    <definedName name="ㅕㅕㅕㅕㅕㅕㅕㅕㅕㅕㅕㅕㅕㅕㅛ">BlankMacro1</definedName>
    <definedName name="ㅗ">#REF!</definedName>
    <definedName name="ㅗ1019">#REF!</definedName>
    <definedName name="ㅗ29">#REF!</definedName>
    <definedName name="ㅗ415">#REF!</definedName>
    <definedName name="ㅗ461">#REF!</definedName>
    <definedName name="ㅗ햐ㅕㄹ혀ㅑ">BlankMacro1</definedName>
    <definedName name="ㅗㅗ">#REF!</definedName>
    <definedName name="ㅗㅗㅗ">#REF!</definedName>
    <definedName name="ㅗㅛㄱ">BlankMacro1</definedName>
    <definedName name="ㅛ">BlankMacro1</definedName>
    <definedName name="ㅛㅅㄱ">BlankMacro1</definedName>
    <definedName name="ㅛㅕ">BlankMacro1</definedName>
    <definedName name="ㅛㅕㅑ">BlankMacro1</definedName>
    <definedName name="ㅛㅛ">#REF!</definedName>
    <definedName name="ㅛㅛㅕㅕㅛㅕㅅ">BlankMacro1</definedName>
    <definedName name="ㅛㅛㅛ">#REF!</definedName>
    <definedName name="ㅛㅛㅛㅛㅛ">BlankMacro1</definedName>
    <definedName name="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1574">#REF!</definedName>
    <definedName name="ㅜ894">#REF!</definedName>
    <definedName name="ㅜㅜ">BlankMacro1</definedName>
    <definedName name="ㅜㅜㅜ">#REF!</definedName>
    <definedName name="ㅠ">BlankMacro1</definedName>
    <definedName name="ㅠ2">#REF!</definedName>
    <definedName name="ㅠ61">#REF!</definedName>
    <definedName name="ㅠㅠ">#REF!</definedName>
    <definedName name="ㅠㅠㅠ">#REF!</definedName>
    <definedName name="ㅡ">#REF!</definedName>
    <definedName name="ㅡㅏㅑㅓ">BlankMacro1</definedName>
    <definedName name="ㅡㅡ">#REF!</definedName>
    <definedName name="ㅣ">#REF!</definedName>
    <definedName name="ㅣ16">#REF!</definedName>
    <definedName name="ㅣㅎ">BlankMacro1</definedName>
    <definedName name="ㅣㅣ">BlankMacro1</definedName>
    <definedName name="ㅣㅣㅣ" hidden="1">{"'용역비'!$A$4:$C$8"}</definedName>
    <definedName name="ㅣㅣㅣㅣ">BlankMacro1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31"/>
  <c r="E352" i="30" s="1"/>
  <c r="O73" i="31"/>
  <c r="G351" i="30" s="1"/>
  <c r="O72" i="31"/>
  <c r="E350" i="30" s="1"/>
  <c r="O71" i="31"/>
  <c r="E349" i="30" s="1"/>
  <c r="O70" i="31"/>
  <c r="E348" i="30" s="1"/>
  <c r="O69" i="31"/>
  <c r="E347" i="30" s="1"/>
  <c r="O68" i="31"/>
  <c r="E346" i="30" s="1"/>
  <c r="O67" i="31"/>
  <c r="E345" i="30" s="1"/>
  <c r="O66" i="31"/>
  <c r="G344" i="30" s="1"/>
  <c r="O65" i="31"/>
  <c r="E343" i="30" s="1"/>
  <c r="G24" i="26" l="1"/>
  <c r="D154" i="30"/>
  <c r="O30" i="31"/>
  <c r="M155" i="28"/>
  <c r="J352" i="30"/>
  <c r="H352"/>
  <c r="J351"/>
  <c r="H351"/>
  <c r="J350"/>
  <c r="H350"/>
  <c r="J349"/>
  <c r="F349"/>
  <c r="J348"/>
  <c r="F348"/>
  <c r="J347"/>
  <c r="F347"/>
  <c r="J346"/>
  <c r="H346"/>
  <c r="F346"/>
  <c r="J345"/>
  <c r="H345"/>
  <c r="F345"/>
  <c r="J344"/>
  <c r="H344"/>
  <c r="F344"/>
  <c r="J343"/>
  <c r="H343"/>
  <c r="F343"/>
  <c r="J353" l="1"/>
  <c r="G56" i="29" s="1"/>
  <c r="I155" i="28" s="1"/>
  <c r="L345" i="30"/>
  <c r="L344"/>
  <c r="K346"/>
  <c r="K347"/>
  <c r="F351"/>
  <c r="L351" s="1"/>
  <c r="L346"/>
  <c r="H347"/>
  <c r="L347" s="1"/>
  <c r="L343"/>
  <c r="K349"/>
  <c r="H349"/>
  <c r="L349" s="1"/>
  <c r="K344"/>
  <c r="K343"/>
  <c r="K345"/>
  <c r="G124" i="32"/>
  <c r="H353" i="30" l="1"/>
  <c r="F56" i="29" s="1"/>
  <c r="G155" i="28" s="1"/>
  <c r="K351" i="30"/>
  <c r="K352"/>
  <c r="F352"/>
  <c r="L352" s="1"/>
  <c r="F350"/>
  <c r="F353" s="1"/>
  <c r="E56" i="29" s="1"/>
  <c r="E155" i="28" s="1"/>
  <c r="K350" i="30"/>
  <c r="H348"/>
  <c r="K348"/>
  <c r="H56" i="29" l="1"/>
  <c r="L348" i="30"/>
  <c r="L350"/>
  <c r="M134" i="28"/>
  <c r="I336" i="30"/>
  <c r="J336" s="1"/>
  <c r="J340" s="1"/>
  <c r="S5" i="31"/>
  <c r="G339" i="30"/>
  <c r="H339" s="1"/>
  <c r="J339"/>
  <c r="F339"/>
  <c r="J338"/>
  <c r="H338"/>
  <c r="J337"/>
  <c r="H337"/>
  <c r="H336"/>
  <c r="F336"/>
  <c r="L353" l="1"/>
  <c r="H340"/>
  <c r="F55" i="29" s="1"/>
  <c r="H134" i="28" s="1"/>
  <c r="G55" i="29"/>
  <c r="L336" i="30"/>
  <c r="L339"/>
  <c r="K339"/>
  <c r="K336"/>
  <c r="F134" i="28" l="1"/>
  <c r="O63" i="31" l="1"/>
  <c r="O62"/>
  <c r="O61"/>
  <c r="O60"/>
  <c r="O59"/>
  <c r="I133" i="28" l="1"/>
  <c r="J133" s="1"/>
  <c r="G329" i="30"/>
  <c r="H329" s="1"/>
  <c r="G328"/>
  <c r="H328" s="1"/>
  <c r="O58" i="31"/>
  <c r="E327" i="30" s="1"/>
  <c r="F327" s="1"/>
  <c r="O57" i="31"/>
  <c r="E326" i="30" s="1"/>
  <c r="F326" s="1"/>
  <c r="O56" i="31"/>
  <c r="E325" i="30" s="1"/>
  <c r="F325" s="1"/>
  <c r="E332" s="1"/>
  <c r="H325"/>
  <c r="J325"/>
  <c r="H326"/>
  <c r="J326"/>
  <c r="H327"/>
  <c r="J327"/>
  <c r="F328"/>
  <c r="J328"/>
  <c r="F329"/>
  <c r="J329"/>
  <c r="F330"/>
  <c r="J330"/>
  <c r="F331"/>
  <c r="J331"/>
  <c r="H332"/>
  <c r="J332"/>
  <c r="G330" l="1"/>
  <c r="H330" s="1"/>
  <c r="L330" s="1"/>
  <c r="G331"/>
  <c r="H331" s="1"/>
  <c r="L331" s="1"/>
  <c r="L327"/>
  <c r="J333"/>
  <c r="L328"/>
  <c r="L329"/>
  <c r="L325"/>
  <c r="L326"/>
  <c r="K329"/>
  <c r="K328"/>
  <c r="K327"/>
  <c r="K326"/>
  <c r="K325"/>
  <c r="K331" l="1"/>
  <c r="K330"/>
  <c r="H333"/>
  <c r="F54" i="29" s="1"/>
  <c r="G133" i="28" s="1"/>
  <c r="H133" s="1"/>
  <c r="F332" i="30"/>
  <c r="F333" s="1"/>
  <c r="E54" i="29" s="1"/>
  <c r="E133" i="28" s="1"/>
  <c r="K332" i="30"/>
  <c r="F133" i="28" l="1"/>
  <c r="L133" s="1"/>
  <c r="K133"/>
  <c r="L332" i="30"/>
  <c r="L333" s="1"/>
  <c r="H54" i="29" s="1"/>
  <c r="A3" i="17" l="1"/>
  <c r="S6" i="31" l="1"/>
  <c r="I318" i="30" s="1"/>
  <c r="J318" s="1"/>
  <c r="S7" i="31"/>
  <c r="I303" i="30" s="1"/>
  <c r="J303" s="1"/>
  <c r="J304" s="1"/>
  <c r="G50" i="29" s="1"/>
  <c r="I105" i="30" s="1"/>
  <c r="J105" s="1"/>
  <c r="S8" i="31"/>
  <c r="S9"/>
  <c r="I251" i="30" s="1"/>
  <c r="J251" s="1"/>
  <c r="J252" s="1"/>
  <c r="G41" i="29" s="1"/>
  <c r="O11" i="31"/>
  <c r="E206" i="28" s="1"/>
  <c r="F206" s="1"/>
  <c r="O12" i="31"/>
  <c r="O13"/>
  <c r="O14"/>
  <c r="E202" i="30" s="1"/>
  <c r="F202" s="1"/>
  <c r="O15" i="31"/>
  <c r="O16"/>
  <c r="E319" i="30" s="1"/>
  <c r="O17" i="31"/>
  <c r="O19"/>
  <c r="E214" i="30" s="1"/>
  <c r="O20" i="31"/>
  <c r="O21"/>
  <c r="E22" i="30" s="1"/>
  <c r="O22" i="31"/>
  <c r="O23"/>
  <c r="E49" i="30" s="1"/>
  <c r="F49" s="1"/>
  <c r="O24" i="31"/>
  <c r="E50" i="30" s="1"/>
  <c r="O26" i="31"/>
  <c r="E205" i="28" s="1"/>
  <c r="F205" s="1"/>
  <c r="O27" i="31"/>
  <c r="O28"/>
  <c r="E55" i="28" s="1"/>
  <c r="F55" s="1"/>
  <c r="O29" i="31"/>
  <c r="E80" i="28" s="1"/>
  <c r="O31" i="31"/>
  <c r="E60" i="30" s="1"/>
  <c r="O32" i="31"/>
  <c r="E5" i="30" s="1"/>
  <c r="O33" i="31"/>
  <c r="E6" i="30" s="1"/>
  <c r="O34" i="31"/>
  <c r="O35"/>
  <c r="E11" i="30" s="1"/>
  <c r="O36" i="31"/>
  <c r="E12" i="30" s="1"/>
  <c r="O37" i="31"/>
  <c r="E8" i="30" s="1"/>
  <c r="O38" i="31"/>
  <c r="E9" i="30" s="1"/>
  <c r="O39" i="31"/>
  <c r="O40"/>
  <c r="E13" i="30" s="1"/>
  <c r="O41" i="31"/>
  <c r="E108" i="28" s="1"/>
  <c r="F108" s="1"/>
  <c r="O42" i="31"/>
  <c r="E106" i="28" s="1"/>
  <c r="O43" i="31"/>
  <c r="O44"/>
  <c r="E23" i="30" s="1"/>
  <c r="O45" i="31"/>
  <c r="E265" i="30" s="1"/>
  <c r="F265" s="1"/>
  <c r="O46" i="31"/>
  <c r="F155" i="28" s="1"/>
  <c r="O47" i="31"/>
  <c r="E156" i="28" s="1"/>
  <c r="F156" s="1"/>
  <c r="O48" i="31"/>
  <c r="E157" i="28" s="1"/>
  <c r="F157" s="1"/>
  <c r="O49" i="31"/>
  <c r="E272" i="30" s="1"/>
  <c r="F272" s="1"/>
  <c r="O50" i="31"/>
  <c r="E284" i="30" s="1"/>
  <c r="O51" i="31"/>
  <c r="E240" i="30" s="1"/>
  <c r="O52" i="31"/>
  <c r="O53"/>
  <c r="E77" i="30" s="1"/>
  <c r="F77" s="1"/>
  <c r="O54" i="31"/>
  <c r="E285" i="30" s="1"/>
  <c r="O55" i="31"/>
  <c r="O64"/>
  <c r="S75"/>
  <c r="I230" i="28" s="1"/>
  <c r="J230" s="1"/>
  <c r="S76" i="31"/>
  <c r="I231" i="28" s="1"/>
  <c r="J231" s="1"/>
  <c r="S77" i="31"/>
  <c r="I232" i="28" s="1"/>
  <c r="J232" s="1"/>
  <c r="S78" i="31"/>
  <c r="S79"/>
  <c r="I205" i="30" s="1"/>
  <c r="J205" s="1"/>
  <c r="G5"/>
  <c r="H5" s="1"/>
  <c r="I5"/>
  <c r="J5" s="1"/>
  <c r="G6"/>
  <c r="H6" s="1"/>
  <c r="I6"/>
  <c r="J6" s="1"/>
  <c r="E7"/>
  <c r="G7"/>
  <c r="H7" s="1"/>
  <c r="I7"/>
  <c r="J7" s="1"/>
  <c r="G8"/>
  <c r="H8" s="1"/>
  <c r="I8"/>
  <c r="J8" s="1"/>
  <c r="G9"/>
  <c r="H9" s="1"/>
  <c r="I9"/>
  <c r="J9" s="1"/>
  <c r="E10"/>
  <c r="G10"/>
  <c r="H10" s="1"/>
  <c r="I10"/>
  <c r="J10" s="1"/>
  <c r="G11"/>
  <c r="H11" s="1"/>
  <c r="I11"/>
  <c r="J11" s="1"/>
  <c r="G12"/>
  <c r="H12" s="1"/>
  <c r="I12"/>
  <c r="J12" s="1"/>
  <c r="G13"/>
  <c r="H13" s="1"/>
  <c r="I13"/>
  <c r="J13" s="1"/>
  <c r="E18"/>
  <c r="G18"/>
  <c r="H18" s="1"/>
  <c r="H19" s="1"/>
  <c r="F5" i="29" s="1"/>
  <c r="G31" i="28" s="1"/>
  <c r="H31" s="1"/>
  <c r="I18" i="30"/>
  <c r="J18" s="1"/>
  <c r="J19" s="1"/>
  <c r="G5" i="29" s="1"/>
  <c r="I31" i="28" s="1"/>
  <c r="J31" s="1"/>
  <c r="G22" i="30"/>
  <c r="H22" s="1"/>
  <c r="I22"/>
  <c r="J22" s="1"/>
  <c r="G23"/>
  <c r="H23" s="1"/>
  <c r="I23"/>
  <c r="J23" s="1"/>
  <c r="E24"/>
  <c r="G24"/>
  <c r="H24" s="1"/>
  <c r="I24"/>
  <c r="J24" s="1"/>
  <c r="E37"/>
  <c r="F37" s="1"/>
  <c r="G37"/>
  <c r="I37"/>
  <c r="J37" s="1"/>
  <c r="E38"/>
  <c r="G38"/>
  <c r="H38" s="1"/>
  <c r="I38"/>
  <c r="J38" s="1"/>
  <c r="F39"/>
  <c r="H39"/>
  <c r="E43"/>
  <c r="F43" s="1"/>
  <c r="E44" s="1"/>
  <c r="G43"/>
  <c r="H43" s="1"/>
  <c r="I43"/>
  <c r="J43" s="1"/>
  <c r="H44"/>
  <c r="J44"/>
  <c r="G49"/>
  <c r="H49" s="1"/>
  <c r="I49"/>
  <c r="J49" s="1"/>
  <c r="G50"/>
  <c r="H50" s="1"/>
  <c r="I50"/>
  <c r="J50" s="1"/>
  <c r="E51"/>
  <c r="F51" s="1"/>
  <c r="G51"/>
  <c r="I51"/>
  <c r="J51" s="1"/>
  <c r="E55"/>
  <c r="F55" s="1"/>
  <c r="G55"/>
  <c r="H55" s="1"/>
  <c r="I55"/>
  <c r="E56"/>
  <c r="F56" s="1"/>
  <c r="G56"/>
  <c r="H56" s="1"/>
  <c r="I56"/>
  <c r="J56" s="1"/>
  <c r="G60"/>
  <c r="H60" s="1"/>
  <c r="I60"/>
  <c r="J60" s="1"/>
  <c r="E65"/>
  <c r="F65" s="1"/>
  <c r="G65"/>
  <c r="H65" s="1"/>
  <c r="I65"/>
  <c r="J65" s="1"/>
  <c r="F66"/>
  <c r="H66"/>
  <c r="I66"/>
  <c r="J66" s="1"/>
  <c r="E70"/>
  <c r="F70" s="1"/>
  <c r="G70"/>
  <c r="H70" s="1"/>
  <c r="I70"/>
  <c r="J70" s="1"/>
  <c r="E71"/>
  <c r="F71" s="1"/>
  <c r="G71"/>
  <c r="H71" s="1"/>
  <c r="I71"/>
  <c r="J71" s="1"/>
  <c r="E72"/>
  <c r="F72" s="1"/>
  <c r="G72"/>
  <c r="I72"/>
  <c r="J72" s="1"/>
  <c r="E73"/>
  <c r="F73" s="1"/>
  <c r="G73"/>
  <c r="H73" s="1"/>
  <c r="I73"/>
  <c r="J73" s="1"/>
  <c r="G77"/>
  <c r="I77"/>
  <c r="J77" s="1"/>
  <c r="E98"/>
  <c r="F98" s="1"/>
  <c r="G98"/>
  <c r="H98" s="1"/>
  <c r="I98"/>
  <c r="J98" s="1"/>
  <c r="E99"/>
  <c r="F99" s="1"/>
  <c r="G99"/>
  <c r="H99" s="1"/>
  <c r="I99"/>
  <c r="J99" s="1"/>
  <c r="E103"/>
  <c r="G103"/>
  <c r="H103" s="1"/>
  <c r="I103"/>
  <c r="J103" s="1"/>
  <c r="E104"/>
  <c r="F104" s="1"/>
  <c r="G104"/>
  <c r="I104"/>
  <c r="J104" s="1"/>
  <c r="H107"/>
  <c r="J107"/>
  <c r="E111"/>
  <c r="F111" s="1"/>
  <c r="G111"/>
  <c r="H111" s="1"/>
  <c r="I111"/>
  <c r="H112"/>
  <c r="J112"/>
  <c r="E120"/>
  <c r="G120"/>
  <c r="H120" s="1"/>
  <c r="I120"/>
  <c r="J120" s="1"/>
  <c r="E121"/>
  <c r="F121" s="1"/>
  <c r="G121"/>
  <c r="H121" s="1"/>
  <c r="I121"/>
  <c r="J121" s="1"/>
  <c r="E122"/>
  <c r="F122" s="1"/>
  <c r="G122"/>
  <c r="H122" s="1"/>
  <c r="E123" s="1"/>
  <c r="I122"/>
  <c r="J122" s="1"/>
  <c r="H123"/>
  <c r="J123"/>
  <c r="E128"/>
  <c r="G128"/>
  <c r="H128" s="1"/>
  <c r="I128"/>
  <c r="J128" s="1"/>
  <c r="E129"/>
  <c r="G129"/>
  <c r="H129" s="1"/>
  <c r="I129"/>
  <c r="J129" s="1"/>
  <c r="E133"/>
  <c r="G133"/>
  <c r="H133" s="1"/>
  <c r="I133"/>
  <c r="J133" s="1"/>
  <c r="E134"/>
  <c r="G134"/>
  <c r="H134" s="1"/>
  <c r="I134"/>
  <c r="J134" s="1"/>
  <c r="E139"/>
  <c r="G139"/>
  <c r="H139" s="1"/>
  <c r="I139"/>
  <c r="J139" s="1"/>
  <c r="E140"/>
  <c r="G140"/>
  <c r="H140" s="1"/>
  <c r="I140"/>
  <c r="J140" s="1"/>
  <c r="E144"/>
  <c r="G144"/>
  <c r="H144" s="1"/>
  <c r="I144"/>
  <c r="J144" s="1"/>
  <c r="E145"/>
  <c r="G145"/>
  <c r="H145" s="1"/>
  <c r="I145"/>
  <c r="J145" s="1"/>
  <c r="E149"/>
  <c r="G149"/>
  <c r="H149" s="1"/>
  <c r="I149"/>
  <c r="J149" s="1"/>
  <c r="E150"/>
  <c r="G150"/>
  <c r="H150" s="1"/>
  <c r="I150"/>
  <c r="J150" s="1"/>
  <c r="E154"/>
  <c r="G154"/>
  <c r="H154" s="1"/>
  <c r="I154"/>
  <c r="J154" s="1"/>
  <c r="E155"/>
  <c r="G155"/>
  <c r="H155" s="1"/>
  <c r="I155"/>
  <c r="J155" s="1"/>
  <c r="F156"/>
  <c r="H156"/>
  <c r="E160"/>
  <c r="G160"/>
  <c r="H160" s="1"/>
  <c r="I160"/>
  <c r="J160" s="1"/>
  <c r="J161" s="1"/>
  <c r="G29" i="29" s="1"/>
  <c r="I33" i="30" s="1"/>
  <c r="J33" s="1"/>
  <c r="E164"/>
  <c r="F164" s="1"/>
  <c r="F165" s="1"/>
  <c r="E30" i="29" s="1"/>
  <c r="G164" i="30"/>
  <c r="H164" s="1"/>
  <c r="I164"/>
  <c r="J164" s="1"/>
  <c r="J165" s="1"/>
  <c r="G30" i="29" s="1"/>
  <c r="I135" i="30" s="1"/>
  <c r="J135" s="1"/>
  <c r="E168"/>
  <c r="F168" s="1"/>
  <c r="G168"/>
  <c r="H168" s="1"/>
  <c r="I168"/>
  <c r="J168" s="1"/>
  <c r="F169"/>
  <c r="H169"/>
  <c r="G188"/>
  <c r="H188" s="1"/>
  <c r="I188"/>
  <c r="J188" s="1"/>
  <c r="G189"/>
  <c r="H189" s="1"/>
  <c r="I189"/>
  <c r="J189" s="1"/>
  <c r="E190"/>
  <c r="F190" s="1"/>
  <c r="G190"/>
  <c r="H190" s="1"/>
  <c r="I190"/>
  <c r="J190" s="1"/>
  <c r="E192"/>
  <c r="F192" s="1"/>
  <c r="G192"/>
  <c r="H192" s="1"/>
  <c r="E193"/>
  <c r="F193" s="1"/>
  <c r="G193"/>
  <c r="H193" s="1"/>
  <c r="I193"/>
  <c r="J193" s="1"/>
  <c r="E194"/>
  <c r="F194" s="1"/>
  <c r="G194"/>
  <c r="H194" s="1"/>
  <c r="I194"/>
  <c r="J194" s="1"/>
  <c r="E195"/>
  <c r="F195" s="1"/>
  <c r="G195"/>
  <c r="H195" s="1"/>
  <c r="I195"/>
  <c r="J195" s="1"/>
  <c r="E196"/>
  <c r="F196" s="1"/>
  <c r="G196"/>
  <c r="H196" s="1"/>
  <c r="I196"/>
  <c r="J196" s="1"/>
  <c r="F197"/>
  <c r="H197"/>
  <c r="G201"/>
  <c r="H201" s="1"/>
  <c r="I201"/>
  <c r="J201" s="1"/>
  <c r="G202"/>
  <c r="H202" s="1"/>
  <c r="I202"/>
  <c r="J202" s="1"/>
  <c r="E203"/>
  <c r="F203" s="1"/>
  <c r="G203"/>
  <c r="I203"/>
  <c r="J203" s="1"/>
  <c r="E205"/>
  <c r="F205" s="1"/>
  <c r="G205"/>
  <c r="H205" s="1"/>
  <c r="E206"/>
  <c r="G206"/>
  <c r="H206" s="1"/>
  <c r="I206"/>
  <c r="J206" s="1"/>
  <c r="E207"/>
  <c r="F207" s="1"/>
  <c r="G207"/>
  <c r="H207" s="1"/>
  <c r="I207"/>
  <c r="J207" s="1"/>
  <c r="E208"/>
  <c r="G208"/>
  <c r="H208" s="1"/>
  <c r="I208"/>
  <c r="J208" s="1"/>
  <c r="E209"/>
  <c r="F209" s="1"/>
  <c r="G209"/>
  <c r="H209" s="1"/>
  <c r="I209"/>
  <c r="J209" s="1"/>
  <c r="F210"/>
  <c r="H210"/>
  <c r="G214"/>
  <c r="H214" s="1"/>
  <c r="I214"/>
  <c r="J214" s="1"/>
  <c r="G215"/>
  <c r="H215" s="1"/>
  <c r="I215"/>
  <c r="J215" s="1"/>
  <c r="E216"/>
  <c r="F216" s="1"/>
  <c r="G216"/>
  <c r="H216" s="1"/>
  <c r="I216"/>
  <c r="J216" s="1"/>
  <c r="E218"/>
  <c r="F218" s="1"/>
  <c r="G218"/>
  <c r="H218" s="1"/>
  <c r="E219"/>
  <c r="F219" s="1"/>
  <c r="G219"/>
  <c r="H219" s="1"/>
  <c r="I219"/>
  <c r="J219" s="1"/>
  <c r="E220"/>
  <c r="F220" s="1"/>
  <c r="G220"/>
  <c r="H220" s="1"/>
  <c r="I220"/>
  <c r="J220" s="1"/>
  <c r="E221"/>
  <c r="G221"/>
  <c r="H221" s="1"/>
  <c r="I221"/>
  <c r="J221" s="1"/>
  <c r="E222"/>
  <c r="F222" s="1"/>
  <c r="G222"/>
  <c r="H222" s="1"/>
  <c r="I222"/>
  <c r="J222" s="1"/>
  <c r="F223"/>
  <c r="H223"/>
  <c r="G227"/>
  <c r="H227" s="1"/>
  <c r="I227"/>
  <c r="J227" s="1"/>
  <c r="G228"/>
  <c r="H228" s="1"/>
  <c r="I228"/>
  <c r="J228" s="1"/>
  <c r="E229"/>
  <c r="F229" s="1"/>
  <c r="G229"/>
  <c r="H229" s="1"/>
  <c r="I229"/>
  <c r="J229" s="1"/>
  <c r="E231"/>
  <c r="G231"/>
  <c r="H231" s="1"/>
  <c r="E232"/>
  <c r="F232" s="1"/>
  <c r="G232"/>
  <c r="H232" s="1"/>
  <c r="I232"/>
  <c r="J232" s="1"/>
  <c r="E233"/>
  <c r="G233"/>
  <c r="H233" s="1"/>
  <c r="I233"/>
  <c r="J233" s="1"/>
  <c r="E234"/>
  <c r="F234" s="1"/>
  <c r="G234"/>
  <c r="H234" s="1"/>
  <c r="I234"/>
  <c r="J234" s="1"/>
  <c r="E235"/>
  <c r="G235"/>
  <c r="H235" s="1"/>
  <c r="I235"/>
  <c r="J235" s="1"/>
  <c r="F236"/>
  <c r="H236"/>
  <c r="G240"/>
  <c r="H240" s="1"/>
  <c r="I240"/>
  <c r="J240" s="1"/>
  <c r="E241"/>
  <c r="F241" s="1"/>
  <c r="G241"/>
  <c r="H241" s="1"/>
  <c r="I241"/>
  <c r="J241" s="1"/>
  <c r="H242"/>
  <c r="J242"/>
  <c r="E246"/>
  <c r="F246" s="1"/>
  <c r="G246"/>
  <c r="I246"/>
  <c r="J246" s="1"/>
  <c r="E247"/>
  <c r="G247"/>
  <c r="H247" s="1"/>
  <c r="I247"/>
  <c r="J247" s="1"/>
  <c r="E251"/>
  <c r="F251" s="1"/>
  <c r="F252" s="1"/>
  <c r="G251"/>
  <c r="H251" s="1"/>
  <c r="H252" s="1"/>
  <c r="F41" i="29" s="1"/>
  <c r="E255" i="30"/>
  <c r="F255" s="1"/>
  <c r="G255"/>
  <c r="H255" s="1"/>
  <c r="I255"/>
  <c r="J255" s="1"/>
  <c r="E256"/>
  <c r="F256" s="1"/>
  <c r="G256"/>
  <c r="H256" s="1"/>
  <c r="I256"/>
  <c r="J256" s="1"/>
  <c r="F257"/>
  <c r="H257"/>
  <c r="E261"/>
  <c r="F261" s="1"/>
  <c r="F262" s="1"/>
  <c r="G261"/>
  <c r="H261" s="1"/>
  <c r="H262" s="1"/>
  <c r="F43" i="29" s="1"/>
  <c r="G78" i="30" s="1"/>
  <c r="H78" s="1"/>
  <c r="I261"/>
  <c r="J261" s="1"/>
  <c r="J262" s="1"/>
  <c r="G43" i="29" s="1"/>
  <c r="I78" i="30" s="1"/>
  <c r="J78" s="1"/>
  <c r="G265"/>
  <c r="H265" s="1"/>
  <c r="I265"/>
  <c r="J265" s="1"/>
  <c r="E266"/>
  <c r="F266" s="1"/>
  <c r="G266"/>
  <c r="H266" s="1"/>
  <c r="I266"/>
  <c r="J266" s="1"/>
  <c r="E267"/>
  <c r="F267" s="1"/>
  <c r="G267"/>
  <c r="H267" s="1"/>
  <c r="I267"/>
  <c r="J267" s="1"/>
  <c r="E268"/>
  <c r="G268"/>
  <c r="H268" s="1"/>
  <c r="I268"/>
  <c r="J268" s="1"/>
  <c r="G272"/>
  <c r="H272" s="1"/>
  <c r="I272"/>
  <c r="J272" s="1"/>
  <c r="H273"/>
  <c r="J273"/>
  <c r="E277"/>
  <c r="F277" s="1"/>
  <c r="G277"/>
  <c r="H277" s="1"/>
  <c r="I277"/>
  <c r="J277" s="1"/>
  <c r="E278"/>
  <c r="G278"/>
  <c r="H278" s="1"/>
  <c r="I278"/>
  <c r="J278" s="1"/>
  <c r="E279"/>
  <c r="F279" s="1"/>
  <c r="G279"/>
  <c r="H279" s="1"/>
  <c r="I279"/>
  <c r="J279" s="1"/>
  <c r="E280"/>
  <c r="F280" s="1"/>
  <c r="G280"/>
  <c r="H280" s="1"/>
  <c r="I280"/>
  <c r="J280" s="1"/>
  <c r="G284"/>
  <c r="H284" s="1"/>
  <c r="I284"/>
  <c r="J284" s="1"/>
  <c r="F285"/>
  <c r="G285"/>
  <c r="H285" s="1"/>
  <c r="I285"/>
  <c r="J285" s="1"/>
  <c r="H286"/>
  <c r="J286"/>
  <c r="E290"/>
  <c r="G290"/>
  <c r="H290" s="1"/>
  <c r="I290"/>
  <c r="J290" s="1"/>
  <c r="E291"/>
  <c r="G291"/>
  <c r="H291" s="1"/>
  <c r="I291"/>
  <c r="J291" s="1"/>
  <c r="H292"/>
  <c r="J292"/>
  <c r="E296"/>
  <c r="F296" s="1"/>
  <c r="G296"/>
  <c r="H296" s="1"/>
  <c r="I296"/>
  <c r="J296" s="1"/>
  <c r="E297"/>
  <c r="F297" s="1"/>
  <c r="G297"/>
  <c r="H297" s="1"/>
  <c r="I297"/>
  <c r="J297" s="1"/>
  <c r="E298"/>
  <c r="G298"/>
  <c r="H298" s="1"/>
  <c r="I298"/>
  <c r="J298" s="1"/>
  <c r="E299"/>
  <c r="F299" s="1"/>
  <c r="G299"/>
  <c r="H299" s="1"/>
  <c r="I299"/>
  <c r="J299" s="1"/>
  <c r="E303"/>
  <c r="F303" s="1"/>
  <c r="G303"/>
  <c r="H303" s="1"/>
  <c r="H304" s="1"/>
  <c r="F50" i="29" s="1"/>
  <c r="G105" i="30" s="1"/>
  <c r="H105" s="1"/>
  <c r="E307"/>
  <c r="F307" s="1"/>
  <c r="G307"/>
  <c r="H307" s="1"/>
  <c r="I307"/>
  <c r="J307" s="1"/>
  <c r="G308"/>
  <c r="H308" s="1"/>
  <c r="I308"/>
  <c r="J308" s="1"/>
  <c r="H309"/>
  <c r="J309"/>
  <c r="E310"/>
  <c r="G310"/>
  <c r="H310" s="1"/>
  <c r="I310"/>
  <c r="J310" s="1"/>
  <c r="E314"/>
  <c r="G314"/>
  <c r="H314" s="1"/>
  <c r="H315" s="1"/>
  <c r="F52" i="29" s="1"/>
  <c r="G116" i="30" s="1"/>
  <c r="H116" s="1"/>
  <c r="H117" s="1"/>
  <c r="F21" i="29" s="1"/>
  <c r="G183" i="28" s="1"/>
  <c r="H183" s="1"/>
  <c r="I314" i="30"/>
  <c r="J314" s="1"/>
  <c r="J315" s="1"/>
  <c r="G52" i="29" s="1"/>
  <c r="I116" i="30" s="1"/>
  <c r="J116" s="1"/>
  <c r="J117" s="1"/>
  <c r="G21" i="29" s="1"/>
  <c r="I183" i="28" s="1"/>
  <c r="J183" s="1"/>
  <c r="E318" i="30"/>
  <c r="G318"/>
  <c r="H318" s="1"/>
  <c r="G319"/>
  <c r="H319" s="1"/>
  <c r="I319"/>
  <c r="J319" s="1"/>
  <c r="H320"/>
  <c r="J320"/>
  <c r="E321"/>
  <c r="F321" s="1"/>
  <c r="G321"/>
  <c r="H321" s="1"/>
  <c r="I321"/>
  <c r="J321" s="1"/>
  <c r="G55" i="28"/>
  <c r="H55" s="1"/>
  <c r="I55"/>
  <c r="J55" s="1"/>
  <c r="G80"/>
  <c r="H80" s="1"/>
  <c r="I80"/>
  <c r="J80" s="1"/>
  <c r="E83"/>
  <c r="F83" s="1"/>
  <c r="G83"/>
  <c r="H83" s="1"/>
  <c r="I83"/>
  <c r="J83" s="1"/>
  <c r="G106"/>
  <c r="H106" s="1"/>
  <c r="I106"/>
  <c r="J106" s="1"/>
  <c r="G108"/>
  <c r="H108" s="1"/>
  <c r="I108"/>
  <c r="J108" s="1"/>
  <c r="H155"/>
  <c r="J155"/>
  <c r="G156"/>
  <c r="H156" s="1"/>
  <c r="I156"/>
  <c r="J156" s="1"/>
  <c r="G157"/>
  <c r="H157" s="1"/>
  <c r="I157"/>
  <c r="J157" s="1"/>
  <c r="G205"/>
  <c r="H205" s="1"/>
  <c r="I205"/>
  <c r="J205" s="1"/>
  <c r="G206"/>
  <c r="H206" s="1"/>
  <c r="I206"/>
  <c r="J206" s="1"/>
  <c r="E230"/>
  <c r="F230" s="1"/>
  <c r="G230"/>
  <c r="H230" s="1"/>
  <c r="E231"/>
  <c r="F231" s="1"/>
  <c r="G231"/>
  <c r="H231" s="1"/>
  <c r="E232"/>
  <c r="F232" s="1"/>
  <c r="G232"/>
  <c r="H232" s="1"/>
  <c r="E233"/>
  <c r="F233" s="1"/>
  <c r="G233"/>
  <c r="H233" s="1"/>
  <c r="I233"/>
  <c r="J233" s="1"/>
  <c r="E308" i="30" l="1"/>
  <c r="E337"/>
  <c r="J67"/>
  <c r="G12" i="29" s="1"/>
  <c r="I107" i="28" s="1"/>
  <c r="J107" s="1"/>
  <c r="J293" i="30"/>
  <c r="G48" i="29" s="1"/>
  <c r="I93" i="30" s="1"/>
  <c r="J93" s="1"/>
  <c r="J300"/>
  <c r="G49" i="29" s="1"/>
  <c r="I94" i="30" s="1"/>
  <c r="J94" s="1"/>
  <c r="K285"/>
  <c r="F170"/>
  <c r="E31" i="29" s="1"/>
  <c r="E45" i="30" s="1"/>
  <c r="F45" s="1"/>
  <c r="J274"/>
  <c r="G45" i="29" s="1"/>
  <c r="I83" i="30" s="1"/>
  <c r="J83" s="1"/>
  <c r="H274"/>
  <c r="F45" i="29" s="1"/>
  <c r="G83" i="30" s="1"/>
  <c r="H83" s="1"/>
  <c r="J79"/>
  <c r="G14" i="29" s="1"/>
  <c r="I110" i="28" s="1"/>
  <c r="J110" s="1"/>
  <c r="K255" i="30"/>
  <c r="L66"/>
  <c r="I231"/>
  <c r="J231" s="1"/>
  <c r="E228"/>
  <c r="F228" s="1"/>
  <c r="L228" s="1"/>
  <c r="E227"/>
  <c r="F227" s="1"/>
  <c r="L227" s="1"/>
  <c r="I218"/>
  <c r="J218" s="1"/>
  <c r="L218" s="1"/>
  <c r="I192"/>
  <c r="J192" s="1"/>
  <c r="E189"/>
  <c r="F189" s="1"/>
  <c r="L189" s="1"/>
  <c r="E215"/>
  <c r="F215" s="1"/>
  <c r="L215" s="1"/>
  <c r="F258"/>
  <c r="E42" i="29" s="1"/>
  <c r="E61" i="30" s="1"/>
  <c r="F61" s="1"/>
  <c r="L122"/>
  <c r="K72"/>
  <c r="K280"/>
  <c r="I210"/>
  <c r="J210" s="1"/>
  <c r="L210" s="1"/>
  <c r="K235"/>
  <c r="K208"/>
  <c r="H151"/>
  <c r="F27" i="29" s="1"/>
  <c r="G31" i="30" s="1"/>
  <c r="H31" s="1"/>
  <c r="H130"/>
  <c r="F23" i="29" s="1"/>
  <c r="G14" i="30" s="1"/>
  <c r="H14" s="1"/>
  <c r="H15" s="1"/>
  <c r="F4" i="29" s="1"/>
  <c r="G30" i="28" s="1"/>
  <c r="H30" s="1"/>
  <c r="H322" i="30"/>
  <c r="F53" i="29" s="1"/>
  <c r="G124" i="30" s="1"/>
  <c r="H124" s="1"/>
  <c r="H125" s="1"/>
  <c r="F22" i="29" s="1"/>
  <c r="G184" i="28" s="1"/>
  <c r="H184" s="1"/>
  <c r="J281" i="30"/>
  <c r="G46" i="29" s="1"/>
  <c r="I84" i="30" s="1"/>
  <c r="J84" s="1"/>
  <c r="L266"/>
  <c r="K233"/>
  <c r="L219"/>
  <c r="K206"/>
  <c r="K99"/>
  <c r="L99"/>
  <c r="H300"/>
  <c r="F49" i="29" s="1"/>
  <c r="G94" i="30" s="1"/>
  <c r="H94" s="1"/>
  <c r="F235"/>
  <c r="L235" s="1"/>
  <c r="K232"/>
  <c r="F231"/>
  <c r="K209"/>
  <c r="F208"/>
  <c r="L208" s="1"/>
  <c r="K205"/>
  <c r="K164"/>
  <c r="L73"/>
  <c r="L285"/>
  <c r="L280"/>
  <c r="L255"/>
  <c r="J248"/>
  <c r="G40" i="29" s="1"/>
  <c r="I184" i="30" s="1"/>
  <c r="J184" s="1"/>
  <c r="L234"/>
  <c r="L207"/>
  <c r="I156"/>
  <c r="J156" s="1"/>
  <c r="L156" s="1"/>
  <c r="H293"/>
  <c r="F48" i="29" s="1"/>
  <c r="G93" i="30" s="1"/>
  <c r="H93" s="1"/>
  <c r="H95" s="1"/>
  <c r="F17" i="29" s="1"/>
  <c r="G132" i="28" s="1"/>
  <c r="H132" s="1"/>
  <c r="L267" i="30"/>
  <c r="K234"/>
  <c r="F233"/>
  <c r="L233" s="1"/>
  <c r="K207"/>
  <c r="F206"/>
  <c r="L206" s="1"/>
  <c r="F298"/>
  <c r="L298" s="1"/>
  <c r="K298"/>
  <c r="E112"/>
  <c r="F112" s="1"/>
  <c r="F113" s="1"/>
  <c r="H113"/>
  <c r="F20" i="29" s="1"/>
  <c r="G182" i="28" s="1"/>
  <c r="H182" s="1"/>
  <c r="I236" i="30"/>
  <c r="K236" s="1"/>
  <c r="F160"/>
  <c r="F161" s="1"/>
  <c r="E29" i="29" s="1"/>
  <c r="K160" i="30"/>
  <c r="H77"/>
  <c r="H79" s="1"/>
  <c r="F14" i="29" s="1"/>
  <c r="G110" i="28" s="1"/>
  <c r="H110" s="1"/>
  <c r="K77" i="30"/>
  <c r="K256"/>
  <c r="L272"/>
  <c r="F247"/>
  <c r="F248" s="1"/>
  <c r="K247"/>
  <c r="H243"/>
  <c r="F39" i="29" s="1"/>
  <c r="G183" i="30" s="1"/>
  <c r="H183" s="1"/>
  <c r="L216"/>
  <c r="H146"/>
  <c r="F26" i="29" s="1"/>
  <c r="G30" i="30" s="1"/>
  <c r="H30" s="1"/>
  <c r="F278"/>
  <c r="L278" s="1"/>
  <c r="K278"/>
  <c r="F120"/>
  <c r="L120" s="1"/>
  <c r="K120"/>
  <c r="H269"/>
  <c r="F44" i="29" s="1"/>
  <c r="G82" i="30" s="1"/>
  <c r="H82" s="1"/>
  <c r="H246"/>
  <c r="L246" s="1"/>
  <c r="K246"/>
  <c r="L256"/>
  <c r="E41" i="29"/>
  <c r="E204" i="30" s="1"/>
  <c r="L252"/>
  <c r="L232"/>
  <c r="L209"/>
  <c r="L205"/>
  <c r="I197"/>
  <c r="J197" s="1"/>
  <c r="L197" s="1"/>
  <c r="K168"/>
  <c r="L168"/>
  <c r="H141"/>
  <c r="F25" i="29" s="1"/>
  <c r="G29" i="30" s="1"/>
  <c r="H29" s="1"/>
  <c r="J74"/>
  <c r="G13" i="29" s="1"/>
  <c r="I109" i="28" s="1"/>
  <c r="J109" s="1"/>
  <c r="K296" i="30"/>
  <c r="L195"/>
  <c r="L190"/>
  <c r="H157"/>
  <c r="F28" i="29" s="1"/>
  <c r="G32" i="30" s="1"/>
  <c r="H32" s="1"/>
  <c r="K122"/>
  <c r="J100"/>
  <c r="G18" i="29" s="1"/>
  <c r="I180" i="28" s="1"/>
  <c r="J180" s="1"/>
  <c r="L220" i="30"/>
  <c r="J228" i="28"/>
  <c r="I13" s="1"/>
  <c r="J13" s="1"/>
  <c r="H287" i="30"/>
  <c r="F47" i="29" s="1"/>
  <c r="G88" i="30" s="1"/>
  <c r="H88" s="1"/>
  <c r="H281"/>
  <c r="F46" i="29" s="1"/>
  <c r="G84" i="30" s="1"/>
  <c r="H84" s="1"/>
  <c r="L261"/>
  <c r="J141"/>
  <c r="G25" i="29" s="1"/>
  <c r="I29" i="30" s="1"/>
  <c r="J29" s="1"/>
  <c r="H100"/>
  <c r="F18" i="29" s="1"/>
  <c r="G180" i="28" s="1"/>
  <c r="H180" s="1"/>
  <c r="K73" i="30"/>
  <c r="L71"/>
  <c r="K43"/>
  <c r="J322"/>
  <c r="G53" i="29" s="1"/>
  <c r="I124" i="30" s="1"/>
  <c r="J124" s="1"/>
  <c r="J125" s="1"/>
  <c r="G22" i="29" s="1"/>
  <c r="I184" i="28" s="1"/>
  <c r="J184" s="1"/>
  <c r="L156"/>
  <c r="K231"/>
  <c r="K156"/>
  <c r="J253"/>
  <c r="I17" s="1"/>
  <c r="J17" s="1"/>
  <c r="J178"/>
  <c r="I11" s="1"/>
  <c r="J11" s="1"/>
  <c r="K80"/>
  <c r="L206"/>
  <c r="K232"/>
  <c r="L232"/>
  <c r="K206"/>
  <c r="K205"/>
  <c r="L205"/>
  <c r="F80"/>
  <c r="L80" s="1"/>
  <c r="K108"/>
  <c r="K83"/>
  <c r="K55"/>
  <c r="L83"/>
  <c r="L296" i="30"/>
  <c r="K230" i="28"/>
  <c r="L230"/>
  <c r="L55"/>
  <c r="F291" i="30"/>
  <c r="L291" s="1"/>
  <c r="K291"/>
  <c r="L241"/>
  <c r="F22"/>
  <c r="K22"/>
  <c r="F284"/>
  <c r="K284"/>
  <c r="K157" i="28"/>
  <c r="L157"/>
  <c r="K155"/>
  <c r="G191" i="30"/>
  <c r="H191" s="1"/>
  <c r="H198" s="1"/>
  <c r="F35" i="29" s="1"/>
  <c r="G173" i="30" s="1"/>
  <c r="H173" s="1"/>
  <c r="G217"/>
  <c r="H217" s="1"/>
  <c r="H224" s="1"/>
  <c r="F37" i="29" s="1"/>
  <c r="G178" i="30" s="1"/>
  <c r="H178" s="1"/>
  <c r="G204"/>
  <c r="H204" s="1"/>
  <c r="G230"/>
  <c r="H230" s="1"/>
  <c r="H237" s="1"/>
  <c r="F38" i="29" s="1"/>
  <c r="G179" i="30" s="1"/>
  <c r="H179" s="1"/>
  <c r="K268"/>
  <c r="F268"/>
  <c r="I257"/>
  <c r="H258"/>
  <c r="L196"/>
  <c r="L192"/>
  <c r="H170"/>
  <c r="F31" i="29" s="1"/>
  <c r="I169" i="30"/>
  <c r="H37"/>
  <c r="L37" s="1"/>
  <c r="K37"/>
  <c r="H253" i="28"/>
  <c r="G17" s="1"/>
  <c r="L222" i="30"/>
  <c r="K233" i="28"/>
  <c r="L233"/>
  <c r="H178"/>
  <c r="G11" s="1"/>
  <c r="L262" i="30"/>
  <c r="E43" i="29"/>
  <c r="H203" i="30"/>
  <c r="L203" s="1"/>
  <c r="K203"/>
  <c r="F13"/>
  <c r="L13" s="1"/>
  <c r="K13"/>
  <c r="F12"/>
  <c r="L12" s="1"/>
  <c r="K12"/>
  <c r="F11"/>
  <c r="L11" s="1"/>
  <c r="K11"/>
  <c r="F10"/>
  <c r="L10" s="1"/>
  <c r="K10"/>
  <c r="F9"/>
  <c r="L9" s="1"/>
  <c r="K9"/>
  <c r="F8"/>
  <c r="L8" s="1"/>
  <c r="K8"/>
  <c r="F7"/>
  <c r="L7" s="1"/>
  <c r="K7"/>
  <c r="F6"/>
  <c r="L6" s="1"/>
  <c r="K6"/>
  <c r="F5"/>
  <c r="K5"/>
  <c r="L155" i="28"/>
  <c r="F178"/>
  <c r="E11" s="1"/>
  <c r="F11" s="1"/>
  <c r="F106"/>
  <c r="L106" s="1"/>
  <c r="K106"/>
  <c r="F50" i="30"/>
  <c r="L50" s="1"/>
  <c r="K50"/>
  <c r="E201"/>
  <c r="E188"/>
  <c r="F308"/>
  <c r="K308"/>
  <c r="L231" i="28"/>
  <c r="H228"/>
  <c r="G13" s="1"/>
  <c r="L108"/>
  <c r="F310" i="30"/>
  <c r="L310" s="1"/>
  <c r="K310"/>
  <c r="I204"/>
  <c r="J204" s="1"/>
  <c r="I230"/>
  <c r="J230" s="1"/>
  <c r="I191"/>
  <c r="J191" s="1"/>
  <c r="I217"/>
  <c r="J217" s="1"/>
  <c r="K214"/>
  <c r="F214"/>
  <c r="F319"/>
  <c r="K319"/>
  <c r="F290"/>
  <c r="K290"/>
  <c r="K221"/>
  <c r="F221"/>
  <c r="L221" s="1"/>
  <c r="L43"/>
  <c r="F253" i="28"/>
  <c r="E17" s="1"/>
  <c r="F17" s="1"/>
  <c r="F318" i="30"/>
  <c r="K318"/>
  <c r="K307"/>
  <c r="L307"/>
  <c r="K303"/>
  <c r="L303"/>
  <c r="F304"/>
  <c r="K299"/>
  <c r="L299"/>
  <c r="K297"/>
  <c r="L297"/>
  <c r="J287"/>
  <c r="G47" i="29" s="1"/>
  <c r="I88" i="30" s="1"/>
  <c r="J88" s="1"/>
  <c r="K279"/>
  <c r="L279"/>
  <c r="K277"/>
  <c r="L277"/>
  <c r="K265"/>
  <c r="K251"/>
  <c r="J243"/>
  <c r="G39" i="29" s="1"/>
  <c r="I183" i="30" s="1"/>
  <c r="J183" s="1"/>
  <c r="K229"/>
  <c r="L229"/>
  <c r="L194"/>
  <c r="E135"/>
  <c r="J111"/>
  <c r="J113" s="1"/>
  <c r="G20" i="29" s="1"/>
  <c r="I182" i="28" s="1"/>
  <c r="J182" s="1"/>
  <c r="K111" i="30"/>
  <c r="L98"/>
  <c r="F100"/>
  <c r="F314"/>
  <c r="K314"/>
  <c r="H311"/>
  <c r="F51" i="29" s="1"/>
  <c r="G106" i="30" s="1"/>
  <c r="H106" s="1"/>
  <c r="E273"/>
  <c r="J269"/>
  <c r="G44" i="29" s="1"/>
  <c r="I82" i="30" s="1"/>
  <c r="J82" s="1"/>
  <c r="L265"/>
  <c r="K240"/>
  <c r="F240"/>
  <c r="H165"/>
  <c r="L164"/>
  <c r="F228" i="28"/>
  <c r="E13" s="1"/>
  <c r="F13" s="1"/>
  <c r="K321" i="30"/>
  <c r="L321"/>
  <c r="J311"/>
  <c r="G51" i="29" s="1"/>
  <c r="I106" i="30" s="1"/>
  <c r="J106" s="1"/>
  <c r="J108" s="1"/>
  <c r="G19" i="29" s="1"/>
  <c r="I181" i="28" s="1"/>
  <c r="J181" s="1"/>
  <c r="K202" i="30"/>
  <c r="L202"/>
  <c r="L193"/>
  <c r="J151"/>
  <c r="G27" i="29" s="1"/>
  <c r="I31" i="30" s="1"/>
  <c r="J31" s="1"/>
  <c r="F129"/>
  <c r="L129" s="1"/>
  <c r="K129"/>
  <c r="F128"/>
  <c r="K128"/>
  <c r="L49"/>
  <c r="K241"/>
  <c r="K222"/>
  <c r="K196"/>
  <c r="K194"/>
  <c r="F155"/>
  <c r="L155" s="1"/>
  <c r="K155"/>
  <c r="F154"/>
  <c r="K154"/>
  <c r="F145"/>
  <c r="L145" s="1"/>
  <c r="K145"/>
  <c r="F144"/>
  <c r="K144"/>
  <c r="J130"/>
  <c r="G23" i="29" s="1"/>
  <c r="I14" i="30" s="1"/>
  <c r="J14" s="1"/>
  <c r="J15" s="1"/>
  <c r="G4" i="29" s="1"/>
  <c r="I30" i="28" s="1"/>
  <c r="J30" s="1"/>
  <c r="K123" i="30"/>
  <c r="F123"/>
  <c r="H104"/>
  <c r="E107" s="1"/>
  <c r="K104"/>
  <c r="F38"/>
  <c r="K38"/>
  <c r="K272"/>
  <c r="K266"/>
  <c r="K219"/>
  <c r="K216"/>
  <c r="J146"/>
  <c r="G26" i="29" s="1"/>
  <c r="I30" i="30" s="1"/>
  <c r="J30" s="1"/>
  <c r="F134"/>
  <c r="L134" s="1"/>
  <c r="K134"/>
  <c r="F133"/>
  <c r="K133"/>
  <c r="L121"/>
  <c r="L70"/>
  <c r="J55"/>
  <c r="L55" s="1"/>
  <c r="K55"/>
  <c r="F44"/>
  <c r="K44"/>
  <c r="K267"/>
  <c r="K261"/>
  <c r="L251"/>
  <c r="K220"/>
  <c r="I223"/>
  <c r="K195"/>
  <c r="K193"/>
  <c r="K190"/>
  <c r="H161"/>
  <c r="F29" i="29" s="1"/>
  <c r="G33" i="30" s="1"/>
  <c r="H33" s="1"/>
  <c r="F150"/>
  <c r="L150" s="1"/>
  <c r="K150"/>
  <c r="F149"/>
  <c r="K149"/>
  <c r="F140"/>
  <c r="L140" s="1"/>
  <c r="K140"/>
  <c r="F139"/>
  <c r="K139"/>
  <c r="J136"/>
  <c r="G24" i="29" s="1"/>
  <c r="I28" i="30" s="1"/>
  <c r="J28" s="1"/>
  <c r="F103"/>
  <c r="K103"/>
  <c r="L65"/>
  <c r="F67"/>
  <c r="H51"/>
  <c r="L51" s="1"/>
  <c r="K51"/>
  <c r="J25"/>
  <c r="G6" i="29" s="1"/>
  <c r="I32" i="28" s="1"/>
  <c r="J32" s="1"/>
  <c r="F74" i="30"/>
  <c r="K70"/>
  <c r="K56"/>
  <c r="L56"/>
  <c r="K49"/>
  <c r="F23"/>
  <c r="L23" s="1"/>
  <c r="K23"/>
  <c r="K121"/>
  <c r="K98"/>
  <c r="H72"/>
  <c r="L72" s="1"/>
  <c r="K71"/>
  <c r="K66"/>
  <c r="K65"/>
  <c r="F60"/>
  <c r="K60"/>
  <c r="F24"/>
  <c r="L24" s="1"/>
  <c r="K24"/>
  <c r="H25"/>
  <c r="F6" i="29" s="1"/>
  <c r="G32" i="28" s="1"/>
  <c r="H32" s="1"/>
  <c r="F18" i="30"/>
  <c r="K18"/>
  <c r="H67"/>
  <c r="F12" i="29" s="1"/>
  <c r="G107" i="28" s="1"/>
  <c r="H107" s="1"/>
  <c r="A3" i="19"/>
  <c r="A3" i="20" s="1"/>
  <c r="A3" i="21" s="1"/>
  <c r="F337" i="30" l="1"/>
  <c r="K337"/>
  <c r="J95"/>
  <c r="G17" i="29" s="1"/>
  <c r="I132" i="28" s="1"/>
  <c r="J132" s="1"/>
  <c r="K189" i="30"/>
  <c r="K228"/>
  <c r="I89"/>
  <c r="J89" s="1"/>
  <c r="J90" s="1"/>
  <c r="G16" i="29" s="1"/>
  <c r="I131" i="28" s="1"/>
  <c r="J131" s="1"/>
  <c r="L231" i="30"/>
  <c r="L111"/>
  <c r="F281"/>
  <c r="L281" s="1"/>
  <c r="J211"/>
  <c r="G36" i="29" s="1"/>
  <c r="I174" i="30" s="1"/>
  <c r="J174" s="1"/>
  <c r="K227"/>
  <c r="K215"/>
  <c r="K210"/>
  <c r="F300"/>
  <c r="E49" i="29" s="1"/>
  <c r="H53" i="28"/>
  <c r="G6" s="1"/>
  <c r="H6" s="1"/>
  <c r="L112" i="30"/>
  <c r="K192"/>
  <c r="K218"/>
  <c r="K231"/>
  <c r="J236"/>
  <c r="L236" s="1"/>
  <c r="K197"/>
  <c r="L77"/>
  <c r="L247"/>
  <c r="J85"/>
  <c r="G15" i="29" s="1"/>
  <c r="I130" i="28" s="1"/>
  <c r="J130" s="1"/>
  <c r="L161" i="30"/>
  <c r="J157"/>
  <c r="G28" i="29" s="1"/>
  <c r="I32" i="30" s="1"/>
  <c r="J32" s="1"/>
  <c r="J34" s="1"/>
  <c r="G7" i="29" s="1"/>
  <c r="I56" i="28" s="1"/>
  <c r="J56" s="1"/>
  <c r="J78" s="1"/>
  <c r="I7" s="1"/>
  <c r="J7" s="1"/>
  <c r="H85" i="30"/>
  <c r="F15" i="29" s="1"/>
  <c r="G130" i="28" s="1"/>
  <c r="H130" s="1"/>
  <c r="L160" i="30"/>
  <c r="H248"/>
  <c r="F40" i="29" s="1"/>
  <c r="G89" i="30" s="1"/>
  <c r="H89" s="1"/>
  <c r="H90" s="1"/>
  <c r="F16" i="29" s="1"/>
  <c r="G131" i="28" s="1"/>
  <c r="H131" s="1"/>
  <c r="K156" i="30"/>
  <c r="E217"/>
  <c r="F217" s="1"/>
  <c r="L217" s="1"/>
  <c r="J237"/>
  <c r="G38" i="29" s="1"/>
  <c r="I179" i="30" s="1"/>
  <c r="J179" s="1"/>
  <c r="J185"/>
  <c r="G34" i="29" s="1"/>
  <c r="I54" i="30" s="1"/>
  <c r="J54" s="1"/>
  <c r="E20" i="29"/>
  <c r="L113" i="30"/>
  <c r="H41" i="29"/>
  <c r="H211" i="30"/>
  <c r="F36" i="29" s="1"/>
  <c r="G174" i="30" s="1"/>
  <c r="H174" s="1"/>
  <c r="H175" s="1"/>
  <c r="F32" i="29" s="1"/>
  <c r="G52" i="30" s="1"/>
  <c r="H52" s="1"/>
  <c r="J198"/>
  <c r="G35" i="29" s="1"/>
  <c r="I173" i="30" s="1"/>
  <c r="J173" s="1"/>
  <c r="H180"/>
  <c r="F33" i="29" s="1"/>
  <c r="G53" i="30" s="1"/>
  <c r="H53" s="1"/>
  <c r="E230"/>
  <c r="F230" s="1"/>
  <c r="K112"/>
  <c r="E191"/>
  <c r="K191" s="1"/>
  <c r="K13" i="28"/>
  <c r="H13"/>
  <c r="L13" s="1"/>
  <c r="K11"/>
  <c r="K17"/>
  <c r="H11"/>
  <c r="L178"/>
  <c r="L228"/>
  <c r="H17"/>
  <c r="L17" s="1"/>
  <c r="E25" i="26" s="1"/>
  <c r="J203" i="28"/>
  <c r="I12" s="1"/>
  <c r="J12" s="1"/>
  <c r="J53"/>
  <c r="I6" s="1"/>
  <c r="J6" s="1"/>
  <c r="L149" i="30"/>
  <c r="F151"/>
  <c r="L67"/>
  <c r="E12" i="29"/>
  <c r="L308" i="30"/>
  <c r="E309"/>
  <c r="L18"/>
  <c r="F19"/>
  <c r="H108"/>
  <c r="F19" i="29" s="1"/>
  <c r="G181" i="28" s="1"/>
  <c r="H181" s="1"/>
  <c r="H203" s="1"/>
  <c r="G12" s="1"/>
  <c r="E13" i="29"/>
  <c r="L144" i="30"/>
  <c r="F146"/>
  <c r="F157"/>
  <c r="L154"/>
  <c r="L128"/>
  <c r="F130"/>
  <c r="L100"/>
  <c r="E18" i="29"/>
  <c r="L304" i="30"/>
  <c r="E50" i="29"/>
  <c r="L319" i="30"/>
  <c r="E320"/>
  <c r="L214"/>
  <c r="K188"/>
  <c r="F188"/>
  <c r="E78"/>
  <c r="H43" i="29"/>
  <c r="H40" i="30"/>
  <c r="F8" i="29" s="1"/>
  <c r="G81" i="28" s="1"/>
  <c r="H81" s="1"/>
  <c r="I39" i="30"/>
  <c r="K257"/>
  <c r="J257"/>
  <c r="L284"/>
  <c r="E286"/>
  <c r="L60"/>
  <c r="F62"/>
  <c r="L103"/>
  <c r="L139"/>
  <c r="F141"/>
  <c r="L44"/>
  <c r="F46"/>
  <c r="L133"/>
  <c r="F107"/>
  <c r="L107" s="1"/>
  <c r="K107"/>
  <c r="K223"/>
  <c r="J223"/>
  <c r="L223" s="1"/>
  <c r="H74"/>
  <c r="F13" i="29" s="1"/>
  <c r="G109" i="28" s="1"/>
  <c r="H109" s="1"/>
  <c r="L38" i="30"/>
  <c r="F40"/>
  <c r="L123"/>
  <c r="F204"/>
  <c r="L204" s="1"/>
  <c r="K204"/>
  <c r="F42" i="29"/>
  <c r="L104" i="30"/>
  <c r="L240"/>
  <c r="E242"/>
  <c r="K273"/>
  <c r="F273"/>
  <c r="L314"/>
  <c r="F315"/>
  <c r="F135"/>
  <c r="F136" s="1"/>
  <c r="F201"/>
  <c r="K201"/>
  <c r="L5"/>
  <c r="K169"/>
  <c r="J169"/>
  <c r="L268"/>
  <c r="F269"/>
  <c r="L253" i="28"/>
  <c r="E40" i="29"/>
  <c r="F30"/>
  <c r="L165" i="30"/>
  <c r="L318"/>
  <c r="E33"/>
  <c r="H29" i="29"/>
  <c r="E292" i="30"/>
  <c r="L290"/>
  <c r="G45"/>
  <c r="L22"/>
  <c r="F25"/>
  <c r="J175" l="1"/>
  <c r="G32" i="29" s="1"/>
  <c r="I52" i="30" s="1"/>
  <c r="J52" s="1"/>
  <c r="E338"/>
  <c r="L337"/>
  <c r="L300"/>
  <c r="E46" i="29"/>
  <c r="E84" i="30" s="1"/>
  <c r="K217"/>
  <c r="G184"/>
  <c r="H184" s="1"/>
  <c r="H185" s="1"/>
  <c r="F34" i="29" s="1"/>
  <c r="G54" i="30" s="1"/>
  <c r="H54" s="1"/>
  <c r="H57" s="1"/>
  <c r="F10" i="29" s="1"/>
  <c r="G84" i="28" s="1"/>
  <c r="H84" s="1"/>
  <c r="L248" i="30"/>
  <c r="K230"/>
  <c r="H153" i="28"/>
  <c r="G10" s="1"/>
  <c r="H10" s="1"/>
  <c r="F191" i="30"/>
  <c r="L191" s="1"/>
  <c r="J224"/>
  <c r="G37" i="29" s="1"/>
  <c r="I178" i="30" s="1"/>
  <c r="J178" s="1"/>
  <c r="J180" s="1"/>
  <c r="G33" i="29" s="1"/>
  <c r="I53" i="30" s="1"/>
  <c r="J53" s="1"/>
  <c r="E182" i="28"/>
  <c r="H20" i="29"/>
  <c r="L11" i="28"/>
  <c r="H12"/>
  <c r="E24" i="29"/>
  <c r="G135" i="30"/>
  <c r="H30" i="29"/>
  <c r="L201" i="30"/>
  <c r="F211"/>
  <c r="L130"/>
  <c r="E23" i="29"/>
  <c r="E89" i="30"/>
  <c r="H40" i="29"/>
  <c r="E184" i="30"/>
  <c r="E52" i="29"/>
  <c r="L315" i="30"/>
  <c r="K242"/>
  <c r="F242"/>
  <c r="L141"/>
  <c r="E25" i="29"/>
  <c r="E11"/>
  <c r="F78" i="30"/>
  <c r="K78"/>
  <c r="F224"/>
  <c r="L74"/>
  <c r="H45"/>
  <c r="E94"/>
  <c r="H49" i="29"/>
  <c r="E8"/>
  <c r="K286" i="30"/>
  <c r="F286"/>
  <c r="J39"/>
  <c r="K39"/>
  <c r="L188"/>
  <c r="F320"/>
  <c r="K320"/>
  <c r="H18" i="29"/>
  <c r="E180" i="28"/>
  <c r="K309" i="30"/>
  <c r="F309"/>
  <c r="L151"/>
  <c r="E27" i="29"/>
  <c r="L230" i="30"/>
  <c r="F237"/>
  <c r="G61"/>
  <c r="L257"/>
  <c r="J258"/>
  <c r="E105"/>
  <c r="H50" i="29"/>
  <c r="L146" i="30"/>
  <c r="E26" i="29"/>
  <c r="H13"/>
  <c r="E109" i="28"/>
  <c r="H12" i="29"/>
  <c r="E107" i="28"/>
  <c r="L269" i="30"/>
  <c r="E44" i="29"/>
  <c r="L25" i="30"/>
  <c r="E6" i="29"/>
  <c r="F33" i="30"/>
  <c r="L33" s="1"/>
  <c r="K33"/>
  <c r="F292"/>
  <c r="K292"/>
  <c r="L169"/>
  <c r="J170"/>
  <c r="L273"/>
  <c r="F274"/>
  <c r="E9" i="29"/>
  <c r="L157" i="30"/>
  <c r="E28" i="29"/>
  <c r="L19" i="30"/>
  <c r="E5" i="29"/>
  <c r="J57" i="30" l="1"/>
  <c r="G10" i="29" s="1"/>
  <c r="I84" i="28" s="1"/>
  <c r="J84" s="1"/>
  <c r="F338" i="30"/>
  <c r="K338"/>
  <c r="H46" i="29"/>
  <c r="F198" i="30"/>
  <c r="L198" s="1"/>
  <c r="F182" i="28"/>
  <c r="L182" s="1"/>
  <c r="K182"/>
  <c r="G31" i="29"/>
  <c r="L170" i="30"/>
  <c r="L274"/>
  <c r="E45" i="29"/>
  <c r="H6"/>
  <c r="E32" i="28"/>
  <c r="F107"/>
  <c r="L107" s="1"/>
  <c r="K107"/>
  <c r="E30" i="30"/>
  <c r="H26" i="29"/>
  <c r="G42"/>
  <c r="L258" i="30"/>
  <c r="F94"/>
  <c r="L94" s="1"/>
  <c r="K94"/>
  <c r="H46"/>
  <c r="L78"/>
  <c r="F79"/>
  <c r="E116"/>
  <c r="H52" i="29"/>
  <c r="H23"/>
  <c r="E14" i="30"/>
  <c r="H5" i="29"/>
  <c r="E31" i="28"/>
  <c r="L292" i="30"/>
  <c r="F293"/>
  <c r="E38" i="29"/>
  <c r="L237" i="30"/>
  <c r="L309"/>
  <c r="F311"/>
  <c r="E81" i="28"/>
  <c r="E105"/>
  <c r="L242" i="30"/>
  <c r="F243"/>
  <c r="K184"/>
  <c r="F184"/>
  <c r="L184" s="1"/>
  <c r="H135"/>
  <c r="K135"/>
  <c r="L224"/>
  <c r="E37" i="29"/>
  <c r="E36"/>
  <c r="L211" i="30"/>
  <c r="E28"/>
  <c r="E82" i="28"/>
  <c r="E82" i="30"/>
  <c r="H44" i="29"/>
  <c r="F109" i="28"/>
  <c r="L109" s="1"/>
  <c r="K109"/>
  <c r="H61" i="30"/>
  <c r="L320"/>
  <c r="F322"/>
  <c r="J40"/>
  <c r="L39"/>
  <c r="F84"/>
  <c r="L84" s="1"/>
  <c r="K84"/>
  <c r="E32"/>
  <c r="H28" i="29"/>
  <c r="F105" i="30"/>
  <c r="K105"/>
  <c r="H27" i="29"/>
  <c r="E31" i="30"/>
  <c r="F180" i="28"/>
  <c r="K180"/>
  <c r="L286" i="30"/>
  <c r="F287"/>
  <c r="E29"/>
  <c r="H25" i="29"/>
  <c r="F89" i="30"/>
  <c r="L89" s="1"/>
  <c r="K89"/>
  <c r="F340" l="1"/>
  <c r="E55" i="29" s="1"/>
  <c r="H55" s="1"/>
  <c r="I134" i="28" s="1"/>
  <c r="L338" i="30"/>
  <c r="L340" s="1"/>
  <c r="E35" i="29"/>
  <c r="E173" i="30" s="1"/>
  <c r="L180" i="28"/>
  <c r="L105" i="30"/>
  <c r="H36" i="29"/>
  <c r="E174" i="30"/>
  <c r="E47" i="29"/>
  <c r="L287" i="30"/>
  <c r="F31"/>
  <c r="L31" s="1"/>
  <c r="K31"/>
  <c r="E178"/>
  <c r="H37" i="29"/>
  <c r="F105" i="28"/>
  <c r="L293" i="30"/>
  <c r="E48" i="29"/>
  <c r="F14" i="30"/>
  <c r="K14"/>
  <c r="L79"/>
  <c r="E14" i="29"/>
  <c r="H45"/>
  <c r="E83" i="30"/>
  <c r="F32"/>
  <c r="L32" s="1"/>
  <c r="K32"/>
  <c r="G8" i="29"/>
  <c r="L40" i="30"/>
  <c r="H62"/>
  <c r="F82"/>
  <c r="K82"/>
  <c r="F28"/>
  <c r="I61"/>
  <c r="H42" i="29"/>
  <c r="F29" i="30"/>
  <c r="L29" s="1"/>
  <c r="K29"/>
  <c r="H136"/>
  <c r="L135"/>
  <c r="E179"/>
  <c r="H38" i="29"/>
  <c r="F116" i="30"/>
  <c r="K116"/>
  <c r="F30"/>
  <c r="L30" s="1"/>
  <c r="K30"/>
  <c r="E51" i="29"/>
  <c r="L311" i="30"/>
  <c r="L322"/>
  <c r="E53" i="29"/>
  <c r="F82" i="28"/>
  <c r="L243" i="30"/>
  <c r="E39" i="29"/>
  <c r="F81" i="28"/>
  <c r="F31"/>
  <c r="L31" s="1"/>
  <c r="K31"/>
  <c r="F32"/>
  <c r="L32" s="1"/>
  <c r="K32"/>
  <c r="F9" i="29"/>
  <c r="I45" i="30"/>
  <c r="H31" i="29"/>
  <c r="J134" i="28" l="1"/>
  <c r="K134"/>
  <c r="H35" i="29"/>
  <c r="G82" i="28"/>
  <c r="E106" i="30"/>
  <c r="H51" i="29"/>
  <c r="L116" i="30"/>
  <c r="F117"/>
  <c r="L82"/>
  <c r="L14"/>
  <c r="F15"/>
  <c r="H39" i="29"/>
  <c r="E183" i="30"/>
  <c r="E124"/>
  <c r="H53" i="29"/>
  <c r="H14"/>
  <c r="E110" i="28"/>
  <c r="E93" i="30"/>
  <c r="H48" i="29"/>
  <c r="F11"/>
  <c r="K178" i="30"/>
  <c r="F178"/>
  <c r="E88"/>
  <c r="H47" i="29"/>
  <c r="F24"/>
  <c r="L136" i="30"/>
  <c r="J61"/>
  <c r="K61"/>
  <c r="I81" i="28"/>
  <c r="H8" i="29"/>
  <c r="J45" i="30"/>
  <c r="K45"/>
  <c r="K179"/>
  <c r="F179"/>
  <c r="L179" s="1"/>
  <c r="F34"/>
  <c r="K173"/>
  <c r="F173"/>
  <c r="F83"/>
  <c r="L83" s="1"/>
  <c r="K83"/>
  <c r="K174"/>
  <c r="F174"/>
  <c r="L174" s="1"/>
  <c r="L134" i="28" l="1"/>
  <c r="J153"/>
  <c r="I10" s="1"/>
  <c r="J10" s="1"/>
  <c r="F85" i="30"/>
  <c r="L85" s="1"/>
  <c r="L15"/>
  <c r="E4" i="29"/>
  <c r="E30" i="28" s="1"/>
  <c r="L117" i="30"/>
  <c r="E21" i="29"/>
  <c r="H82" i="28"/>
  <c r="J81"/>
  <c r="K81"/>
  <c r="G28" i="30"/>
  <c r="H24" i="29"/>
  <c r="F93" i="30"/>
  <c r="K93"/>
  <c r="F124"/>
  <c r="K124"/>
  <c r="E7" i="29"/>
  <c r="F110" i="28"/>
  <c r="K110"/>
  <c r="K183" i="30"/>
  <c r="F183"/>
  <c r="J46"/>
  <c r="L45"/>
  <c r="J62"/>
  <c r="L61"/>
  <c r="K88"/>
  <c r="F88"/>
  <c r="G105" i="28"/>
  <c r="L173" i="30"/>
  <c r="F175"/>
  <c r="L178"/>
  <c r="F180"/>
  <c r="F106"/>
  <c r="K106"/>
  <c r="F30" i="28" l="1"/>
  <c r="L30" s="1"/>
  <c r="K30"/>
  <c r="E15" i="29"/>
  <c r="E130" i="28" s="1"/>
  <c r="H105"/>
  <c r="L175" i="30"/>
  <c r="E32" i="29"/>
  <c r="H21"/>
  <c r="E183" i="28"/>
  <c r="G9" i="29"/>
  <c r="L46" i="30"/>
  <c r="L110" i="28"/>
  <c r="F128"/>
  <c r="E9" s="1"/>
  <c r="F9" s="1"/>
  <c r="L124" i="30"/>
  <c r="F125"/>
  <c r="H28"/>
  <c r="K28"/>
  <c r="G11" i="29"/>
  <c r="L62" i="30"/>
  <c r="L93"/>
  <c r="F95"/>
  <c r="L81" i="28"/>
  <c r="H103"/>
  <c r="G8" s="1"/>
  <c r="L88" i="30"/>
  <c r="F90"/>
  <c r="L106"/>
  <c r="F108"/>
  <c r="L180"/>
  <c r="E33" i="29"/>
  <c r="L183" i="30"/>
  <c r="F185"/>
  <c r="E56" i="28"/>
  <c r="H4" i="29"/>
  <c r="H15" l="1"/>
  <c r="H8" i="28"/>
  <c r="L185" i="30"/>
  <c r="E34" i="29"/>
  <c r="L95" i="30"/>
  <c r="E17" i="29"/>
  <c r="F183" i="28"/>
  <c r="L183" s="1"/>
  <c r="K183"/>
  <c r="E52" i="30"/>
  <c r="H32" i="29"/>
  <c r="H34" i="30"/>
  <c r="L28"/>
  <c r="E19" i="29"/>
  <c r="L108" i="30"/>
  <c r="F56" i="28"/>
  <c r="E53" i="30"/>
  <c r="H33" i="29"/>
  <c r="L125" i="30"/>
  <c r="E22" i="29"/>
  <c r="F130" i="28"/>
  <c r="K130"/>
  <c r="L90" i="30"/>
  <c r="E16" i="29"/>
  <c r="I105" i="28"/>
  <c r="H11" i="29"/>
  <c r="I82" i="28"/>
  <c r="H9" i="29"/>
  <c r="H128" i="28"/>
  <c r="G9" s="1"/>
  <c r="H9" l="1"/>
  <c r="F78"/>
  <c r="E7" s="1"/>
  <c r="F7" s="1"/>
  <c r="J105"/>
  <c r="K105"/>
  <c r="H17" i="29"/>
  <c r="E132" i="28"/>
  <c r="K52" i="30"/>
  <c r="F52"/>
  <c r="L130" i="28"/>
  <c r="K53" i="30"/>
  <c r="F53"/>
  <c r="L53" s="1"/>
  <c r="H19" i="29"/>
  <c r="E181" i="28"/>
  <c r="F7" i="29"/>
  <c r="L34" i="30"/>
  <c r="F53" i="28"/>
  <c r="E6" s="1"/>
  <c r="L53"/>
  <c r="J82"/>
  <c r="K82"/>
  <c r="H16" i="29"/>
  <c r="E131" i="28"/>
  <c r="H22" i="29"/>
  <c r="E184" i="28"/>
  <c r="E54" i="30"/>
  <c r="H34" i="29"/>
  <c r="F6" i="28" l="1"/>
  <c r="K6"/>
  <c r="J103"/>
  <c r="I8" s="1"/>
  <c r="J8" s="1"/>
  <c r="L82"/>
  <c r="G56"/>
  <c r="H7" i="29"/>
  <c r="J128" i="28"/>
  <c r="I9" s="1"/>
  <c r="L105"/>
  <c r="L128" s="1"/>
  <c r="F184"/>
  <c r="L184" s="1"/>
  <c r="K184"/>
  <c r="F181"/>
  <c r="K181"/>
  <c r="F132"/>
  <c r="L132" s="1"/>
  <c r="K132"/>
  <c r="L52" i="30"/>
  <c r="F54"/>
  <c r="L54" s="1"/>
  <c r="K54"/>
  <c r="F131" i="28"/>
  <c r="K131"/>
  <c r="L6" l="1"/>
  <c r="J9"/>
  <c r="L9" s="1"/>
  <c r="K9"/>
  <c r="L181"/>
  <c r="L203" s="1"/>
  <c r="F203"/>
  <c r="E12" s="1"/>
  <c r="F57" i="30"/>
  <c r="L131" i="28"/>
  <c r="L153" s="1"/>
  <c r="F153"/>
  <c r="E10" s="1"/>
  <c r="H56"/>
  <c r="K56"/>
  <c r="J15" l="1"/>
  <c r="E11" i="26" s="1"/>
  <c r="F10" i="28"/>
  <c r="L10" s="1"/>
  <c r="K10"/>
  <c r="F12"/>
  <c r="L12" s="1"/>
  <c r="K12"/>
  <c r="H78"/>
  <c r="G7" s="1"/>
  <c r="L56"/>
  <c r="L78" s="1"/>
  <c r="L57" i="30"/>
  <c r="E10" i="29"/>
  <c r="K7" i="28" l="1"/>
  <c r="H7"/>
  <c r="H10" i="29"/>
  <c r="E84" i="28"/>
  <c r="L7" l="1"/>
  <c r="H15"/>
  <c r="E8" i="26" s="1"/>
  <c r="K84" i="28"/>
  <c r="F84"/>
  <c r="L84" l="1"/>
  <c r="L103" s="1"/>
  <c r="F103"/>
  <c r="E8" s="1"/>
  <c r="F8" l="1"/>
  <c r="K8"/>
  <c r="E9" i="26"/>
  <c r="E10" s="1"/>
  <c r="E17"/>
  <c r="E14"/>
  <c r="E16" s="1"/>
  <c r="E15"/>
  <c r="L8" i="28" l="1"/>
  <c r="L15" s="1"/>
  <c r="F15"/>
  <c r="E4" i="26" s="1"/>
  <c r="E12"/>
  <c r="E13"/>
  <c r="E7" l="1"/>
  <c r="E20" s="1"/>
  <c r="E18" l="1"/>
  <c r="E19"/>
  <c r="E21" l="1"/>
  <c r="E22" l="1"/>
  <c r="E23" l="1"/>
  <c r="E24" l="1"/>
  <c r="E26" s="1"/>
  <c r="G20" i="18" l="1"/>
  <c r="E27" i="26"/>
  <c r="E28" s="1"/>
  <c r="G22" i="18" l="1"/>
  <c r="E29" i="26"/>
  <c r="BB156" i="30" s="1"/>
  <c r="G18" i="18"/>
  <c r="K14" l="1"/>
  <c r="G14" s="1"/>
</calcChain>
</file>

<file path=xl/sharedStrings.xml><?xml version="1.0" encoding="utf-8"?>
<sst xmlns="http://schemas.openxmlformats.org/spreadsheetml/2006/main" count="6360" uniqueCount="1280">
  <si>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</si>
  <si>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</si>
  <si>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</si>
  <si>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</si>
  <si>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</si>
  <si>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</si>
  <si>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</si>
  <si>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</si>
  <si>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</si>
  <si>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</si>
  <si>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</si>
  <si>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</si>
  <si>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</si>
  <si>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</si>
  <si>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</si>
  <si>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</si>
  <si>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</si>
  <si>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</si>
  <si>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</si>
  <si>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</si>
  <si>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</si>
  <si>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</si>
  <si>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</si>
  <si>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</si>
  <si>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</si>
  <si>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</si>
  <si>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</si>
  <si>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</si>
  <si>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</si>
  <si>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</si>
  <si>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</si>
  <si>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</si>
  <si>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</si>
  <si>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</si>
  <si>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</si>
  <si>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</si>
  <si>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</si>
  <si>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</si>
  <si>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</si>
  <si>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</si>
  <si>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</si>
  <si>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</si>
  <si>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</si>
  <si>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</si>
  <si>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</si>
  <si>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</si>
  <si>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</si>
  <si>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</si>
  <si>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0101  구조센타</t>
  </si>
  <si>
    <t>010101  가  설  공  사</t>
  </si>
  <si>
    <t>010101</t>
  </si>
  <si>
    <t>강관 조립말비계(이동식)</t>
  </si>
  <si>
    <t>높이 2m, 3개월</t>
  </si>
  <si>
    <t>대</t>
  </si>
  <si>
    <t>호표 1</t>
  </si>
  <si>
    <t>T</t>
  </si>
  <si>
    <t>F</t>
  </si>
  <si>
    <t>건축물현장정리</t>
  </si>
  <si>
    <t>개보수</t>
  </si>
  <si>
    <t>M2</t>
  </si>
  <si>
    <t>호표 2</t>
  </si>
  <si>
    <t>건축물 보양 - 석재면, 테라조면</t>
  </si>
  <si>
    <t>하드롱지</t>
  </si>
  <si>
    <t>호표 3</t>
  </si>
  <si>
    <t>[ 합           계 ]</t>
  </si>
  <si>
    <t>TOTAL</t>
  </si>
  <si>
    <t>010102  타  일  공  사</t>
  </si>
  <si>
    <t>010102</t>
  </si>
  <si>
    <t>자기질타일</t>
  </si>
  <si>
    <t>바닥, 300*300(일반C, 백색줄눈)</t>
  </si>
  <si>
    <t>호표 4</t>
  </si>
  <si>
    <t>010103  금  속  공  사</t>
  </si>
  <si>
    <t>010103</t>
  </si>
  <si>
    <t>불연천장재</t>
  </si>
  <si>
    <t>아코스틱텍스 - 시공비</t>
  </si>
  <si>
    <t>호표 5</t>
  </si>
  <si>
    <t>AL몰딩설치(L형)</t>
  </si>
  <si>
    <t>19*19*1.0mm</t>
  </si>
  <si>
    <t>M</t>
  </si>
  <si>
    <t>호표 6</t>
  </si>
  <si>
    <t>배관용탄소강관</t>
  </si>
  <si>
    <t>SPP(백관), ∮100mm, 반제품</t>
  </si>
  <si>
    <t>트랜치설치 (H=150*W=200)</t>
  </si>
  <si>
    <t>스테인리스, W200*3t</t>
  </si>
  <si>
    <t>호표 7</t>
  </si>
  <si>
    <t>010104  창  호  공  사</t>
  </si>
  <si>
    <t>010104</t>
  </si>
  <si>
    <t>SD-1 [45*200*1.6T]</t>
  </si>
  <si>
    <t>1.200 x 2.050 = 2.460</t>
  </si>
  <si>
    <t>EA</t>
  </si>
  <si>
    <t>호표 8</t>
  </si>
  <si>
    <t>도어핸들</t>
  </si>
  <si>
    <t>도어핸들, 8300, 2CA, 스테인리스</t>
  </si>
  <si>
    <t>조</t>
  </si>
  <si>
    <t>도아록설치</t>
  </si>
  <si>
    <t>강재문, 재료비 별도</t>
  </si>
  <si>
    <t>개소</t>
  </si>
  <si>
    <t>호표 9</t>
  </si>
  <si>
    <t>황동정첩</t>
  </si>
  <si>
    <t>100MM</t>
  </si>
  <si>
    <t>개</t>
  </si>
  <si>
    <t>창문틀 주위 충전</t>
  </si>
  <si>
    <t>모르타르 충전</t>
  </si>
  <si>
    <t>호표 10</t>
  </si>
  <si>
    <t>수밀코킹(실리콘)</t>
  </si>
  <si>
    <t>삼각, 10mm, 창호주위</t>
  </si>
  <si>
    <t>호표 11</t>
  </si>
  <si>
    <t>010105  칠    공    사</t>
  </si>
  <si>
    <t>010105</t>
  </si>
  <si>
    <t>바탕만들기+수성페인트(롤러칠)</t>
  </si>
  <si>
    <t>내부, 2회, 콘크리트·모르타르면, 친환경페인트(진품)</t>
  </si>
  <si>
    <t>호표 12</t>
  </si>
  <si>
    <t>녹막이페인트(붓칠)</t>
  </si>
  <si>
    <t>철재면, 1회, 1종</t>
  </si>
  <si>
    <t>호표 13</t>
  </si>
  <si>
    <t>유성페인트(붓칠)</t>
  </si>
  <si>
    <t>철재면, 2회. 1급</t>
  </si>
  <si>
    <t>호표 14</t>
  </si>
  <si>
    <t>010106  가  구  공  사</t>
  </si>
  <si>
    <t>010106</t>
  </si>
  <si>
    <t>L=1600*W=700*H=1900</t>
  </si>
  <si>
    <t>싱크개수대</t>
  </si>
  <si>
    <t>L=1200</t>
  </si>
  <si>
    <t>스텐레스수납장</t>
  </si>
  <si>
    <t>3단앵글 H=2100*W=700*3단</t>
  </si>
  <si>
    <t>010107  철  거  공  사</t>
  </si>
  <si>
    <t>010107</t>
  </si>
  <si>
    <t>콘크리트 구조물 철거(소형장비 사용)</t>
  </si>
  <si>
    <t>공압식, 철근</t>
  </si>
  <si>
    <t>M3</t>
  </si>
  <si>
    <t>호표 15</t>
  </si>
  <si>
    <t>호표 16</t>
  </si>
  <si>
    <t>비닐계타일 철거</t>
  </si>
  <si>
    <t>바닥 및 수장 부분</t>
  </si>
  <si>
    <t>호표 17</t>
  </si>
  <si>
    <t>강재창호 철거</t>
  </si>
  <si>
    <t>호표 18</t>
  </si>
  <si>
    <t>텍스, 합판 철거(천장)</t>
  </si>
  <si>
    <t>해체재 재사용 안 함</t>
  </si>
  <si>
    <t>호표 19</t>
  </si>
  <si>
    <t>SAW CUT</t>
  </si>
  <si>
    <t>콘크리트</t>
  </si>
  <si>
    <t>호표 20</t>
  </si>
  <si>
    <t>건설폐기물 상차비 - 중량 기준</t>
  </si>
  <si>
    <t>중간처리 대상, 15ton 덤프트럭</t>
  </si>
  <si>
    <t>TON</t>
  </si>
  <si>
    <t>010108  골    재    비</t>
  </si>
  <si>
    <t>010108</t>
  </si>
  <si>
    <t>시멘트</t>
  </si>
  <si>
    <t>건재상</t>
  </si>
  <si>
    <t>포</t>
  </si>
  <si>
    <t>모래</t>
  </si>
  <si>
    <t>모래, 대구, 도착도</t>
  </si>
  <si>
    <t>0102  건설폐기물처리비</t>
  </si>
  <si>
    <t>0102</t>
  </si>
  <si>
    <t>폐콘크리트</t>
  </si>
  <si>
    <t>이물질이 없는 순수한 폐콘크리트</t>
  </si>
  <si>
    <t>혼합건설폐기물</t>
  </si>
  <si>
    <t>건설폐재류에 가연성 5% 이하 혼합</t>
  </si>
  <si>
    <t>건설폐기물 운반비 - 중량 기준</t>
  </si>
  <si>
    <t>중간처리 대상, 15ton 덤프트럭, 30km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</si>
  <si>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</si>
  <si>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</si>
  <si>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</si>
  <si>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</si>
  <si>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</si>
  <si>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</si>
  <si>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</si>
  <si>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</si>
  <si>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</si>
  <si>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</si>
  <si>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</si>
  <si>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</si>
  <si>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</si>
  <si>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</si>
  <si>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</si>
  <si>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</si>
  <si>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</si>
  <si>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</si>
  <si>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</si>
  <si>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</si>
  <si>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강관 조립말비계(이동식)  높이 2m, 3개월  대  건축 2-6-4, 6   ( 호표 1 )</t>
  </si>
  <si>
    <t>건축 2-6-4, 6</t>
  </si>
  <si>
    <t>비계안정장치</t>
  </si>
  <si>
    <t>비계안정장치, 비계기본틀, 기둥, 1.2*1.7m</t>
  </si>
  <si>
    <t>비계안정장치, 가새, 1.2*1.9m</t>
  </si>
  <si>
    <t>비계안정장치, 수평띠장, 1829mm</t>
  </si>
  <si>
    <t>비계안정장치, 손잡이기둥</t>
  </si>
  <si>
    <t>비계안정장치, 손잡이, 1229mm</t>
  </si>
  <si>
    <t>비계안정장치, 손잡이, 1829mm</t>
  </si>
  <si>
    <t>비계안정장치, 바퀴</t>
  </si>
  <si>
    <t>비계안정장치, 쟈키</t>
  </si>
  <si>
    <t>비계안정장치, 발판, 40*200*2000</t>
  </si>
  <si>
    <t>장</t>
  </si>
  <si>
    <t>강관 조립말비계(이동식)설치 및 해체</t>
  </si>
  <si>
    <t>높이 2m, 노무비</t>
  </si>
  <si>
    <t>호표 21</t>
  </si>
  <si>
    <t xml:space="preserve"> [ 합          계 ]</t>
  </si>
  <si>
    <t>건축물현장정리  개보수  M2  건축 2-10   ( 호표 2 )</t>
  </si>
  <si>
    <t>건축 2-10</t>
  </si>
  <si>
    <t>보통인부</t>
  </si>
  <si>
    <t>일반공사 즤종</t>
  </si>
  <si>
    <t>인</t>
  </si>
  <si>
    <t>건축물보양 - 석재면, 테라조면  하드롱지  M2  공통 2-9-1   ( 호표 3 )</t>
  </si>
  <si>
    <t>건축물보양 - 석재면, 테라조면</t>
  </si>
  <si>
    <t>공통 2-9-1</t>
  </si>
  <si>
    <t>공통자재</t>
  </si>
  <si>
    <t>합성풀</t>
  </si>
  <si>
    <t>합성풀, 건설용</t>
  </si>
  <si>
    <t>kg</t>
  </si>
  <si>
    <t>타일 압착 붙이기(바탕 24mm+압 5mm)  바닥, 300*300(일반C, 백색줄눈)  M2  건축 3-3-2,3   ( 호표 4 )</t>
  </si>
  <si>
    <t>건축 3-3-2,3</t>
  </si>
  <si>
    <t>모르타르 배합(배합품 포함)</t>
  </si>
  <si>
    <t>배합용적비 1:3, 시멘트, 모래 별도</t>
  </si>
  <si>
    <t>호표 22</t>
  </si>
  <si>
    <t>바탕고르기</t>
  </si>
  <si>
    <t>바닥, 24mm 이하 기준</t>
  </si>
  <si>
    <t>호표 23</t>
  </si>
  <si>
    <t>모르타르 배합(배합품 제외)</t>
  </si>
  <si>
    <t>배합용적비 1:2, 시멘트, 모래 별도</t>
  </si>
  <si>
    <t>호표 24</t>
  </si>
  <si>
    <t>줄눈 모르타르(배합품 제외)</t>
  </si>
  <si>
    <t>배합용적비 1:1(백시멘트), 모래 별도</t>
  </si>
  <si>
    <t>호표 25</t>
  </si>
  <si>
    <t>압착 붙이기 / 타일 붙임</t>
  </si>
  <si>
    <t>바닥면, 0.04∼0.10 이하</t>
  </si>
  <si>
    <t>호표 26</t>
  </si>
  <si>
    <t>압착 붙이기 / 타일줄눈 설치</t>
  </si>
  <si>
    <t>호표 27</t>
  </si>
  <si>
    <t>아코스틱텍스 설치    M2  건축 5-2-1   ( 호표 5 )</t>
  </si>
  <si>
    <t>아코스틱텍스 설치</t>
  </si>
  <si>
    <t>건축 5-2-1</t>
  </si>
  <si>
    <t>내장공</t>
  </si>
  <si>
    <t>일반공사 직종</t>
  </si>
  <si>
    <t>공구손료</t>
  </si>
  <si>
    <t>인력품의 3%</t>
  </si>
  <si>
    <t>식</t>
  </si>
  <si>
    <t>AL몰딩 설치  L형, 19*19*1.0mm  M  건축 8-1-5   ( 호표 6 )</t>
  </si>
  <si>
    <t>AL몰딩 설치</t>
  </si>
  <si>
    <t>L형, 19*19*1.0mm</t>
  </si>
  <si>
    <t>건축 8-1-5</t>
  </si>
  <si>
    <t>경량철골천장틀</t>
  </si>
  <si>
    <t>잡재료</t>
  </si>
  <si>
    <t>재료비의 5%</t>
  </si>
  <si>
    <t>몰딩 설치</t>
  </si>
  <si>
    <t>호표 29</t>
  </si>
  <si>
    <t>트랜치설치 (H=150*W=200)  스테인리스, W200*3t  M     ( 호표 7 )</t>
  </si>
  <si>
    <t>스테인리스강판</t>
  </si>
  <si>
    <t>스테인리스강판, STS304, 2.0mm</t>
  </si>
  <si>
    <t>스테인리스강판, STS304, 3.0mm</t>
  </si>
  <si>
    <t>평강</t>
  </si>
  <si>
    <t>평강, t3*19∼50mm</t>
  </si>
  <si>
    <t>각종 잡철물 제작 설치</t>
  </si>
  <si>
    <t>스테인리스, 간단(강판의 가공설치)</t>
  </si>
  <si>
    <t>호표 30</t>
  </si>
  <si>
    <t>철재, 간단(강판의 가공설치)</t>
  </si>
  <si>
    <t>호표 31</t>
  </si>
  <si>
    <t>녹막이페인트 붓칠</t>
  </si>
  <si>
    <t>철재면, 1회, 2종</t>
  </si>
  <si>
    <t>호표 32</t>
  </si>
  <si>
    <t>철강설</t>
  </si>
  <si>
    <t>철강설, 스텐레스, 작업설부산물</t>
  </si>
  <si>
    <t>수집상차도</t>
  </si>
  <si>
    <t>철강설, 고철, 작업설부산물</t>
  </si>
  <si>
    <t>SD-1 [45*200*1.6T]  1.200 x 2.050 = 2.460  EA     ( 호표 8 )</t>
  </si>
  <si>
    <t>스틸도아/프레임 포함(분체도장)</t>
  </si>
  <si>
    <t>200*45*1.6t, 양개</t>
  </si>
  <si>
    <t>시공도</t>
  </si>
  <si>
    <t>강재창호 설치</t>
  </si>
  <si>
    <t>1.5~2.5m2 미만</t>
  </si>
  <si>
    <t>호표 40</t>
  </si>
  <si>
    <t>도어록 설치  강재문, 재료비 별도  개소  건축 10-2-3   ( 호표 9 )</t>
  </si>
  <si>
    <t>도어록 설치</t>
  </si>
  <si>
    <t>건축 10-2-3</t>
  </si>
  <si>
    <t>창호공</t>
  </si>
  <si>
    <t>인력품의 2%</t>
  </si>
  <si>
    <t>창호주위 모르타르 충전    M  건축 9-3-1   ( 호표 10 )</t>
  </si>
  <si>
    <t>창호주위 모르타르 충전</t>
  </si>
  <si>
    <t>건축 9-3-1</t>
  </si>
  <si>
    <t>미장공</t>
  </si>
  <si>
    <t>시멘트(별도)</t>
  </si>
  <si>
    <t>별도</t>
  </si>
  <si>
    <t>(별도)</t>
  </si>
  <si>
    <t>수밀코킹(실리콘)  삼각, 10mm, 창호주위  M  건축 6-6-1   ( 호표 11 )</t>
  </si>
  <si>
    <t>건축 6-6-1</t>
  </si>
  <si>
    <t>실링재</t>
  </si>
  <si>
    <t>실링재, 실리콘, 비초산, 유리용, 창호주위</t>
  </si>
  <si>
    <t>L</t>
  </si>
  <si>
    <t>수밀코킹</t>
  </si>
  <si>
    <t>재료비 별도</t>
  </si>
  <si>
    <t>호표 41</t>
  </si>
  <si>
    <t>바탕만들기+수성페인트 롤러칠  내부, 2회, con'c·mortar면, 친환경(진품)  M2  건축 11-1-1,-2-2   ( 호표 12 )</t>
  </si>
  <si>
    <t>바탕만들기+수성페인트 롤러칠</t>
  </si>
  <si>
    <t>내부, 2회, con'c·mortar면, 친환경(진품)</t>
  </si>
  <si>
    <t>건축 11-1-1,-2-2</t>
  </si>
  <si>
    <t>con'c, mortar면 바탕만들기</t>
  </si>
  <si>
    <t>내부, 친환경</t>
  </si>
  <si>
    <t>호표 42</t>
  </si>
  <si>
    <t>수성페인트 롤러칠</t>
  </si>
  <si>
    <t>내부, 2회, 친환경페인트(진품)</t>
  </si>
  <si>
    <t>호표 43</t>
  </si>
  <si>
    <t>2회</t>
  </si>
  <si>
    <t>호표 44</t>
  </si>
  <si>
    <t>녹막이페인트 붓칠  철재면, 1회, 1종  M2  건축 11-2-6   ( 호표 13 )</t>
  </si>
  <si>
    <t>건축 11-2-6</t>
  </si>
  <si>
    <t>녹막이 페인트칠</t>
  </si>
  <si>
    <t>호표 45</t>
  </si>
  <si>
    <t>철재면, 1회</t>
  </si>
  <si>
    <t>호표 38</t>
  </si>
  <si>
    <t>유성페인트 붓칠  철재면, 2회. 1급  M2  건축 11-2-4   ( 호표 14 )</t>
  </si>
  <si>
    <t>유성페인트 붓칠</t>
  </si>
  <si>
    <t>건축 11-2-4</t>
  </si>
  <si>
    <t>철재면, 2회, 1급</t>
  </si>
  <si>
    <t>호표 46</t>
  </si>
  <si>
    <t>철재면, 2회</t>
  </si>
  <si>
    <t>호표 47</t>
  </si>
  <si>
    <t>콘크리트구조물 헐기(소형장비)</t>
  </si>
  <si>
    <t>건축 12-3-1</t>
  </si>
  <si>
    <t>착암공</t>
  </si>
  <si>
    <t>소형브레이커(공압식)</t>
  </si>
  <si>
    <t>1.3㎥/min</t>
  </si>
  <si>
    <t>HR</t>
  </si>
  <si>
    <t>호표 48</t>
  </si>
  <si>
    <t>공기압축기(이동식)</t>
  </si>
  <si>
    <t>3.5㎥/min</t>
  </si>
  <si>
    <t>호표 49</t>
  </si>
  <si>
    <t>인력품의 1%</t>
  </si>
  <si>
    <t>인력품의 5%</t>
  </si>
  <si>
    <t>건축 12-2-1 준용</t>
  </si>
  <si>
    <t>리노륨 철거</t>
  </si>
  <si>
    <t>호표 50</t>
  </si>
  <si>
    <t>㎡</t>
  </si>
  <si>
    <t>건축 12-2-1</t>
  </si>
  <si>
    <t>건축목공</t>
  </si>
  <si>
    <t>토공용용날</t>
  </si>
  <si>
    <t>도저용블레이드, 두께3.2mm</t>
  </si>
  <si>
    <t>보충수</t>
  </si>
  <si>
    <t>커터(콘크리트 및 아스팔트용)</t>
  </si>
  <si>
    <t>320∼400mm</t>
  </si>
  <si>
    <t>공통 2-7-4</t>
  </si>
  <si>
    <t>비계공</t>
  </si>
  <si>
    <t>건축 9-1-1</t>
  </si>
  <si>
    <t>모르타르 배합</t>
  </si>
  <si>
    <t>모래채가름 포함</t>
  </si>
  <si>
    <t>호표 28</t>
  </si>
  <si>
    <t>건축 3-1-1</t>
  </si>
  <si>
    <t>특수시멘트</t>
  </si>
  <si>
    <t>특수시멘트, 백색시멘트</t>
  </si>
  <si>
    <t>건축 3-3-2</t>
  </si>
  <si>
    <t>타일공</t>
  </si>
  <si>
    <t>건축 3-3-3</t>
  </si>
  <si>
    <t>줄눈공</t>
  </si>
  <si>
    <t>인력품의 4%</t>
  </si>
  <si>
    <t>건축 8-4-1</t>
  </si>
  <si>
    <t>각종 잡철물 제작</t>
  </si>
  <si>
    <t>호표 33</t>
  </si>
  <si>
    <t>각종 잡철물 설치</t>
  </si>
  <si>
    <t>호표 34</t>
  </si>
  <si>
    <t>호표 35</t>
  </si>
  <si>
    <t>호표 36</t>
  </si>
  <si>
    <t>호표 37</t>
  </si>
  <si>
    <t>스테인리스강용피복아크용접봉</t>
  </si>
  <si>
    <t>스테인리스강용피복아크용접봉, ∮3.2mm, AWSE309</t>
  </si>
  <si>
    <t>산소가스</t>
  </si>
  <si>
    <t>기체</t>
  </si>
  <si>
    <t>대기압상태기준</t>
  </si>
  <si>
    <t>아세틸렌가스</t>
  </si>
  <si>
    <t>아세틸렌가스, kg</t>
  </si>
  <si>
    <t>용접기(교류)</t>
  </si>
  <si>
    <t>500Amp</t>
  </si>
  <si>
    <t>호표 39</t>
  </si>
  <si>
    <t>일반경비, 전력</t>
  </si>
  <si>
    <t>kwh</t>
  </si>
  <si>
    <t>철판공</t>
  </si>
  <si>
    <t>용접공</t>
  </si>
  <si>
    <t>특별인부</t>
  </si>
  <si>
    <t>용접봉(연강용)</t>
  </si>
  <si>
    <t>3.2(KSE4301)</t>
  </si>
  <si>
    <t>방청페인트</t>
  </si>
  <si>
    <t>방청페인트, KSM6030-1종2류, 광명단페인트</t>
  </si>
  <si>
    <t>시너</t>
  </si>
  <si>
    <t>시너, KSM6060, 2종</t>
  </si>
  <si>
    <t>주재료비의 3%</t>
  </si>
  <si>
    <t>도장공</t>
  </si>
  <si>
    <t>공통 8-3(7611)</t>
  </si>
  <si>
    <t>A</t>
  </si>
  <si>
    <t>천원</t>
  </si>
  <si>
    <t>건축 10-1-2</t>
  </si>
  <si>
    <t>코킹공</t>
  </si>
  <si>
    <t>기타 직종</t>
  </si>
  <si>
    <t>건축 11-1-1</t>
  </si>
  <si>
    <t>퍼티</t>
  </si>
  <si>
    <t>퍼티, 친환경, 내부</t>
  </si>
  <si>
    <t>연마지</t>
  </si>
  <si>
    <t>연마지, #120~180, 230*280mm</t>
  </si>
  <si>
    <t>건축 11-2-2</t>
  </si>
  <si>
    <t>수성페인트</t>
  </si>
  <si>
    <t>수성페인트, 친환경(진품)</t>
  </si>
  <si>
    <t>주재료비의 6%</t>
  </si>
  <si>
    <t>방청페인트, KSM6030-1종1류, 광명단페인트</t>
  </si>
  <si>
    <t>시너, KSM6060, 1종</t>
  </si>
  <si>
    <t>조합페인트</t>
  </si>
  <si>
    <t>조합페인트, KSM6020-1종1급, 백색</t>
  </si>
  <si>
    <t>주재료비의 4%</t>
  </si>
  <si>
    <t>공통 8-3(5210)</t>
  </si>
  <si>
    <t>공통 8-3,4(5205)</t>
  </si>
  <si>
    <t>경유</t>
  </si>
  <si>
    <t>경유, 저유황</t>
  </si>
  <si>
    <t>주연료비의 16%</t>
  </si>
  <si>
    <t>건설기계운전사</t>
  </si>
  <si>
    <t>공통 8-3,4(4430)</t>
  </si>
  <si>
    <t>공업용휘발유</t>
  </si>
  <si>
    <t>공업용휘발유, 무연</t>
  </si>
  <si>
    <t>주연료비의 20%</t>
  </si>
  <si>
    <t>일반기계운전사</t>
  </si>
  <si>
    <t>코드</t>
  </si>
  <si>
    <t>품명</t>
  </si>
  <si>
    <t>규격</t>
  </si>
  <si>
    <t>단 가 대 비 표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</si>
  <si>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</si>
  <si>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</si>
  <si>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</si>
  <si>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</si>
  <si>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</si>
  <si>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</si>
  <si>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</si>
  <si>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</si>
  <si>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</si>
  <si>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</si>
  <si>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</si>
  <si>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</si>
  <si>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</si>
  <si>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</si>
  <si>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</si>
  <si>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110</t>
  </si>
  <si>
    <t>61</t>
  </si>
  <si>
    <t>자재 6</t>
  </si>
  <si>
    <t>1488</t>
  </si>
  <si>
    <t>1246</t>
  </si>
  <si>
    <t>자재 7</t>
  </si>
  <si>
    <t>자재 8</t>
  </si>
  <si>
    <t>1467</t>
  </si>
  <si>
    <t>1238</t>
  </si>
  <si>
    <t>자재 9</t>
  </si>
  <si>
    <t>1237</t>
  </si>
  <si>
    <t>자재 10</t>
  </si>
  <si>
    <t>자재 11</t>
  </si>
  <si>
    <t>자재 12</t>
  </si>
  <si>
    <t>자재 13</t>
  </si>
  <si>
    <t>1342</t>
  </si>
  <si>
    <t>1180</t>
  </si>
  <si>
    <t>자재 14</t>
  </si>
  <si>
    <t>자재 15</t>
  </si>
  <si>
    <t>676</t>
  </si>
  <si>
    <t>자재 16</t>
  </si>
  <si>
    <t>51</t>
  </si>
  <si>
    <t>21</t>
  </si>
  <si>
    <t>자재 17</t>
  </si>
  <si>
    <t>76</t>
  </si>
  <si>
    <t>36</t>
  </si>
  <si>
    <t>자재 18</t>
  </si>
  <si>
    <t>자재 19</t>
  </si>
  <si>
    <t>자재 20</t>
  </si>
  <si>
    <t>111</t>
  </si>
  <si>
    <t>62</t>
  </si>
  <si>
    <t>자재 21</t>
  </si>
  <si>
    <t>자재 22</t>
  </si>
  <si>
    <t>자재 23</t>
  </si>
  <si>
    <t>자재 24</t>
  </si>
  <si>
    <t>자재 25</t>
  </si>
  <si>
    <t>자재 26</t>
  </si>
  <si>
    <t>167</t>
  </si>
  <si>
    <t>자재 27</t>
  </si>
  <si>
    <t>자재 28</t>
  </si>
  <si>
    <t>자재 29</t>
  </si>
  <si>
    <t>자재 30</t>
  </si>
  <si>
    <t>자재 31</t>
  </si>
  <si>
    <t>자재 32</t>
  </si>
  <si>
    <t>자재 33</t>
  </si>
  <si>
    <t>자재 34</t>
  </si>
  <si>
    <t>자재 35</t>
  </si>
  <si>
    <t>자재 36</t>
  </si>
  <si>
    <t>616</t>
  </si>
  <si>
    <t>자재 37</t>
  </si>
  <si>
    <t>1353</t>
  </si>
  <si>
    <t>1216</t>
  </si>
  <si>
    <t>자재 38</t>
  </si>
  <si>
    <t>자재 39</t>
  </si>
  <si>
    <t>607</t>
  </si>
  <si>
    <t>479</t>
  </si>
  <si>
    <t>자재 40</t>
  </si>
  <si>
    <t>자재 41</t>
  </si>
  <si>
    <t>자재 42</t>
  </si>
  <si>
    <t>자재 43</t>
  </si>
  <si>
    <t>605</t>
  </si>
  <si>
    <t>478</t>
  </si>
  <si>
    <t>자재 44</t>
  </si>
  <si>
    <t>602</t>
  </si>
  <si>
    <t>476</t>
  </si>
  <si>
    <t>자재 45</t>
  </si>
  <si>
    <t>자재 46</t>
  </si>
  <si>
    <t>477</t>
  </si>
  <si>
    <t>자재 47</t>
  </si>
  <si>
    <t>593</t>
  </si>
  <si>
    <t>395</t>
  </si>
  <si>
    <t>자재 48</t>
  </si>
  <si>
    <t>자재 49</t>
  </si>
  <si>
    <t>자재 50</t>
  </si>
  <si>
    <t>737</t>
  </si>
  <si>
    <t>532</t>
  </si>
  <si>
    <t>자재 51</t>
  </si>
  <si>
    <t>자재 52</t>
  </si>
  <si>
    <t>C</t>
  </si>
  <si>
    <t>자재 53</t>
  </si>
  <si>
    <t>자재 54</t>
  </si>
  <si>
    <t>자재 55</t>
  </si>
  <si>
    <t>자재 56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</si>
  <si>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</si>
  <si>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</si>
  <si>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</si>
  <si>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</si>
  <si>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</si>
  <si>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</si>
  <si>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</si>
  <si>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</si>
  <si>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</si>
  <si>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</si>
  <si>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</si>
  <si>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</si>
  <si>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</si>
  <si>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</si>
  <si>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</si>
  <si>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</si>
  <si>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</si>
  <si>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</si>
  <si>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</si>
  <si>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</si>
  <si>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</si>
  <si>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</si>
  <si>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</si>
  <si>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</si>
  <si>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</si>
  <si>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</si>
  <si>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</si>
  <si>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</si>
  <si>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</si>
  <si>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</si>
  <si>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</si>
  <si>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</si>
  <si>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</si>
  <si>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</si>
  <si>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</si>
  <si>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</si>
  <si>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</si>
  <si>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</si>
  <si>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</si>
  <si>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</si>
  <si>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</si>
  <si>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</si>
  <si>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</si>
  <si>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</si>
  <si>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</si>
  <si>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</si>
  <si>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</si>
  <si>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</si>
  <si>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</si>
  <si>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</si>
  <si>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</si>
  <si>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</si>
  <si>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</si>
  <si>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</si>
  <si>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</si>
  <si>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</si>
  <si>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</si>
  <si>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</si>
  <si>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</si>
  <si>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</si>
  <si>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</si>
  <si>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</si>
  <si>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</si>
  <si>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</si>
  <si>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</si>
  <si>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</si>
  <si>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</si>
  <si>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</si>
  <si>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</si>
  <si>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</si>
  <si>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</si>
  <si>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D4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</si>
  <si>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</si>
  <si>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</si>
  <si>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</si>
  <si>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</si>
  <si>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</si>
  <si>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</si>
  <si>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</si>
  <si>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</si>
  <si>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</si>
  <si>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1</t>
  </si>
  <si>
    <t>도어힌지, 황동, 가락지2개, 101.6*2.7mm</t>
  </si>
  <si>
    <t>도어힌지</t>
  </si>
  <si>
    <t xml:space="preserve">K   (도장배수   ) 2.7                                                                                                   = 2.700             </t>
  </si>
  <si>
    <t xml:space="preserve">BL  (BASE 길이  )                                                                                                       = 0.000             </t>
  </si>
  <si>
    <t xml:space="preserve">A   (가로       ) 1.2                                                                                                   = 1.200             </t>
  </si>
  <si>
    <t>물량</t>
  </si>
  <si>
    <t>산식</t>
  </si>
  <si>
    <t>부위</t>
  </si>
  <si>
    <t>창 호 산 출 서</t>
  </si>
  <si>
    <t>6.0*9.0+2.3*4.2</t>
  </si>
  <si>
    <t xml:space="preserve">         (                     )         *         =             개소:       </t>
  </si>
  <si>
    <t xml:space="preserve">H1  (높이1      )                                                                                                       = 0.000             </t>
  </si>
  <si>
    <t xml:space="preserve">B   ( 걸레받이  )                                                                                                       = 0.000             </t>
  </si>
  <si>
    <t xml:space="preserve">H   ( 마감높이  )                                                                                                       = 0.000             </t>
  </si>
  <si>
    <t xml:space="preserve">LB  ( L 공제    )                                                                                                       = 0.000             </t>
  </si>
  <si>
    <t xml:space="preserve">LA  ( L 추가    )                                                                                                       = 0.000             </t>
  </si>
  <si>
    <t xml:space="preserve">L   ( 둘  레    )                                                                                                       = 0.000             </t>
  </si>
  <si>
    <t xml:space="preserve">AB  ( A 공제분  )                                                                                                       = 0.000             </t>
  </si>
  <si>
    <t xml:space="preserve">AA  ( A 증가분  )                                                                                                       = 0.000             </t>
  </si>
  <si>
    <t xml:space="preserve">A   ( 면  적    )                                                                                                       = 0.000             </t>
  </si>
  <si>
    <t>6.0</t>
  </si>
  <si>
    <t>트랜치설치</t>
  </si>
  <si>
    <t>3.0+1.5</t>
  </si>
  <si>
    <t>((9+6)*2)</t>
  </si>
  <si>
    <t>몰딩</t>
  </si>
  <si>
    <t>(9*6)</t>
  </si>
  <si>
    <t>천장</t>
  </si>
  <si>
    <t>벽</t>
  </si>
  <si>
    <t>바닥</t>
  </si>
  <si>
    <t xml:space="preserve">H   ( 마감높이  ) 2.5                                                                                                   = 2.500             </t>
  </si>
  <si>
    <t xml:space="preserve">L   ( 둘  레    ) (V01+V02)*2                                                                                           = 30.000            </t>
  </si>
  <si>
    <t xml:space="preserve">A   ( 면  적    ) V01*V02                                                                                               = 54.000            </t>
  </si>
  <si>
    <t>실명 : 03.보육실     개소 : 1</t>
  </si>
  <si>
    <t>((2.3+4.2)*2)</t>
  </si>
  <si>
    <t>(2.3*4.2)</t>
  </si>
  <si>
    <t>((2.3+4.2)*2)*2.5-(1.4*1.4+0.9*2.1+0.2*2.3)</t>
  </si>
  <si>
    <t>(2.3*4.2)+2.3*0.2</t>
  </si>
  <si>
    <t xml:space="preserve">L   ( 둘  레    ) (V01+V02)*2                                                                                           = 13.000            </t>
  </si>
  <si>
    <t xml:space="preserve">A   ( 면  적    ) V01*V02                                                                                               = 9.660             </t>
  </si>
  <si>
    <t>실명 : 02.창고-1     개소 : 1</t>
  </si>
  <si>
    <t>(0.2+6.0+3.0+1.2)*2</t>
  </si>
  <si>
    <t>H=150</t>
  </si>
  <si>
    <t>콘크리트커팅</t>
  </si>
  <si>
    <t>0.2*(6.0+3.0+1.2)*0.15</t>
  </si>
  <si>
    <t>0.9*2.1</t>
  </si>
  <si>
    <t>9.0*6.0+2.3*4.2</t>
  </si>
  <si>
    <t>0.3*2.1*0.2</t>
  </si>
  <si>
    <t xml:space="preserve">H   ( 마감높이  ) 2.55                                                                                                  = 2.550             </t>
  </si>
  <si>
    <t>실명 : 01.철거공사     개소 : 1</t>
  </si>
  <si>
    <t>도형</t>
  </si>
  <si>
    <t>[ 구조센타 01. 지상1층 ]</t>
  </si>
  <si>
    <t>내 부 산 출 서</t>
  </si>
  <si>
    <t>AAD151101010</t>
  </si>
  <si>
    <t>AAD151100010</t>
  </si>
  <si>
    <t>AAD150103700</t>
  </si>
  <si>
    <t>AAD150103010</t>
  </si>
  <si>
    <t>건설폐기물처리비</t>
  </si>
  <si>
    <t>26</t>
  </si>
  <si>
    <t>3011160120142681</t>
  </si>
  <si>
    <t>1111170120142524</t>
  </si>
  <si>
    <t>골    재    비</t>
  </si>
  <si>
    <t>22</t>
  </si>
  <si>
    <t>AQA800106401</t>
  </si>
  <si>
    <t>AQA800106400</t>
  </si>
  <si>
    <t>AQA800100220</t>
  </si>
  <si>
    <t>AQA342100010</t>
  </si>
  <si>
    <t>AQA123160000</t>
  </si>
  <si>
    <t>철  거  공  사</t>
  </si>
  <si>
    <t>19</t>
  </si>
  <si>
    <t>3120160520278010</t>
  </si>
  <si>
    <t>3120160520278009</t>
  </si>
  <si>
    <t>3120160520278008</t>
  </si>
  <si>
    <t>가  구  공  사</t>
  </si>
  <si>
    <t>18</t>
  </si>
  <si>
    <t>ANC133621000</t>
  </si>
  <si>
    <t>ANB112134000</t>
  </si>
  <si>
    <t>ANA000120000</t>
  </si>
  <si>
    <t>칠    공    사</t>
  </si>
  <si>
    <t>16</t>
  </si>
  <si>
    <t>ALF400000110</t>
  </si>
  <si>
    <t>ALF131020100</t>
  </si>
  <si>
    <t>SD1[구조센타]</t>
  </si>
  <si>
    <t>ALA00000X001</t>
  </si>
  <si>
    <t>3116280120158953</t>
  </si>
  <si>
    <t>3116240320138292</t>
  </si>
  <si>
    <t>창  호  공  사</t>
  </si>
  <si>
    <t>14</t>
  </si>
  <si>
    <t>AOI200200000</t>
  </si>
  <si>
    <t>AOC121001000</t>
  </si>
  <si>
    <t>AJG430110000</t>
  </si>
  <si>
    <t>4014210120109042</t>
  </si>
  <si>
    <t>금  속  공  사</t>
  </si>
  <si>
    <t>12</t>
  </si>
  <si>
    <t>AHF323001000</t>
  </si>
  <si>
    <t>방  수  공  사</t>
  </si>
  <si>
    <t>10</t>
  </si>
  <si>
    <t>AMA313114000</t>
  </si>
  <si>
    <t>타  일  공  사</t>
  </si>
  <si>
    <t>08</t>
  </si>
  <si>
    <t>AAD202201000</t>
  </si>
  <si>
    <t>AAD160500001</t>
  </si>
  <si>
    <t>AAA310441011</t>
  </si>
  <si>
    <t>가  설  공  사</t>
  </si>
  <si>
    <t>02</t>
  </si>
  <si>
    <t>비고</t>
  </si>
  <si>
    <t>내부물량</t>
  </si>
  <si>
    <t>창호물량</t>
  </si>
  <si>
    <t>물량(할증포함)</t>
  </si>
  <si>
    <t>할증(%)</t>
  </si>
  <si>
    <t>[ 구조센타(일반) ]</t>
  </si>
  <si>
    <t>배합비 1:1(백시멘트), 모래 별도</t>
  </si>
  <si>
    <t>AMA112200010</t>
  </si>
  <si>
    <t>10M</t>
  </si>
  <si>
    <t>ALF400000010</t>
  </si>
  <si>
    <t>미  장  공  사</t>
  </si>
  <si>
    <t>13</t>
  </si>
  <si>
    <t>AGA100000030</t>
  </si>
  <si>
    <t>AGA100000020</t>
  </si>
  <si>
    <t>합계물량</t>
  </si>
  <si>
    <t>부자재수량</t>
  </si>
  <si>
    <t>산출물량</t>
  </si>
  <si>
    <t>재료코드</t>
  </si>
  <si>
    <t>부자재코드</t>
  </si>
  <si>
    <t>부 자 재 집 계 표</t>
  </si>
  <si>
    <t>설 계 내 역 서</t>
    <phoneticPr fontId="10" type="noConversion"/>
  </si>
  <si>
    <t>건축사사무소 신도시건축</t>
    <phoneticPr fontId="10" type="noConversion"/>
  </si>
  <si>
    <t>설  계  서  용  지  ( 갑  지 )</t>
    <phoneticPr fontId="16" type="noConversion"/>
  </si>
  <si>
    <t>과</t>
    <phoneticPr fontId="19" type="noConversion"/>
  </si>
  <si>
    <t>주</t>
    <phoneticPr fontId="16" type="noConversion"/>
  </si>
  <si>
    <t>심</t>
    <phoneticPr fontId="16" type="noConversion"/>
  </si>
  <si>
    <t>설</t>
  </si>
  <si>
    <t>사</t>
    <phoneticPr fontId="16" type="noConversion"/>
  </si>
  <si>
    <t>계</t>
  </si>
  <si>
    <t>무</t>
    <phoneticPr fontId="16" type="noConversion"/>
  </si>
  <si>
    <t>자</t>
    <phoneticPr fontId="16" type="noConversion"/>
  </si>
  <si>
    <t>자</t>
  </si>
  <si>
    <t>2019 년도</t>
    <phoneticPr fontId="19" type="noConversion"/>
  </si>
  <si>
    <t>⊙ 공 사 개 요</t>
    <phoneticPr fontId="16" type="noConversion"/>
  </si>
  <si>
    <t>⊙ 총 공 사 비</t>
    <phoneticPr fontId="16" type="noConversion"/>
  </si>
  <si>
    <t xml:space="preserve">   : </t>
    <phoneticPr fontId="16" type="noConversion"/>
  </si>
  <si>
    <t>(</t>
    <phoneticPr fontId="29" type="noConversion"/>
  </si>
  <si>
    <t>)</t>
    <phoneticPr fontId="30" type="noConversion"/>
  </si>
  <si>
    <t xml:space="preserve"> </t>
    <phoneticPr fontId="29" type="noConversion"/>
  </si>
  <si>
    <t>⊙ 공 사 내 역</t>
    <phoneticPr fontId="16" type="noConversion"/>
  </si>
  <si>
    <t xml:space="preserve"> 도급예산액  :  </t>
    <phoneticPr fontId="16" type="noConversion"/>
  </si>
  <si>
    <t xml:space="preserve"> 공   급   가  :  </t>
    <phoneticPr fontId="16" type="noConversion"/>
  </si>
  <si>
    <t xml:space="preserve"> 부   가   세  :  </t>
    <phoneticPr fontId="16" type="noConversion"/>
  </si>
  <si>
    <t>일위대가표</t>
    <phoneticPr fontId="10" type="noConversion"/>
  </si>
  <si>
    <t>단가대비표</t>
    <phoneticPr fontId="10" type="noConversion"/>
  </si>
  <si>
    <t>물량산출근거</t>
    <phoneticPr fontId="10" type="noConversion"/>
  </si>
  <si>
    <t xml:space="preserve">   :    건축공사 - 1 식 -</t>
    <phoneticPr fontId="16" type="noConversion"/>
  </si>
  <si>
    <t>0.3*2.1*0.2*2.3+0.306*2.3</t>
  </si>
  <si>
    <t>(2.1*2)+1.2</t>
  </si>
  <si>
    <t>1.2*2.1*2.7</t>
  </si>
  <si>
    <t xml:space="preserve">OC  (공제면적   ) 2.52                                                                                                  = 2.520             </t>
  </si>
  <si>
    <t xml:space="preserve">C   (면적       ) 2.52                                                                                                  = 2.520             </t>
  </si>
  <si>
    <t xml:space="preserve">B   (세로       ) 2.1                                                                                                   = 2.100             </t>
  </si>
  <si>
    <t>창호명 : SD1(구조센타)     Size:1.2 * 2.1 = 2.52     공제면적:2.52     BASE길이:     D/W:Window     비고:40*250*1.6T</t>
  </si>
  <si>
    <t>[ 190923A 경상북도 야생동물 구조센터 보육실 리모델링공사 ]</t>
  </si>
  <si>
    <t>불연천장재, 집텍스, 9.5*300*600mm</t>
  </si>
  <si>
    <t>불연천장재, 석고시멘트계, 6*300*600mm</t>
  </si>
  <si>
    <t>((9+6)*2)*2.5-(2.52+2.0*3.0*2+1.4*2.3)</t>
  </si>
  <si>
    <t>타일압착붙임(바탕 64mm+압 5mm)</t>
  </si>
  <si>
    <t>자기질타일, 석재타일, 300*300*18mm</t>
  </si>
  <si>
    <t>자기질타일, 석재타일, 환원, 300*300*20mm</t>
  </si>
  <si>
    <t xml:space="preserve">SD1      (구조센타             ) 1.200   * 2.100   = 2.520       개소:1      </t>
  </si>
  <si>
    <t>63.66*0.003*1.0+63.66*0.0095*0.7+1.89*0.1*1.6</t>
  </si>
  <si>
    <t>트렌치</t>
  </si>
  <si>
    <t>창호</t>
  </si>
  <si>
    <t>벽체</t>
  </si>
  <si>
    <t>1.200 x 2.100 = 2.520</t>
  </si>
  <si>
    <t>3016160221870639</t>
  </si>
  <si>
    <t>3016160221870628</t>
  </si>
  <si>
    <t>목공사및수장공사</t>
  </si>
  <si>
    <t>09</t>
  </si>
  <si>
    <t>3013170420730995</t>
  </si>
  <si>
    <t>3013170420145199</t>
  </si>
  <si>
    <t>폐기처리비(일반)</t>
  </si>
  <si>
    <t>직접노무비 * 2.3%</t>
  </si>
  <si>
    <t>퇴직  공제  부금비</t>
  </si>
  <si>
    <t>C8</t>
  </si>
  <si>
    <t>01  경상북도야생동물구조센터보육실리모델링공사</t>
  </si>
  <si>
    <t>[ 경상북도야생동물구조센터보육실리모델링공사 ]</t>
  </si>
  <si>
    <t>0102569D8102C5A1553BCC1E058EF2F570</t>
  </si>
  <si>
    <t>569D8102C5A1553BCC1E058EF2F570</t>
  </si>
  <si>
    <t>0102569D8102C5A1553BCC1E058F997F7A</t>
  </si>
  <si>
    <t>569D8102C5A1553BCC1E058F997F7A</t>
  </si>
  <si>
    <t>0102569D8102C5A1553BCD2724B821AECB</t>
  </si>
  <si>
    <t>569D8102C5A1553BCD2724B821AECB</t>
  </si>
  <si>
    <t>0102569D8102C5A1553BCD2724B8261174</t>
  </si>
  <si>
    <t>569D8102C5A1553BCD2724B8261174</t>
  </si>
  <si>
    <t>0101085194C102A540083FCAB0AD8F252859AE5DBAF9</t>
  </si>
  <si>
    <t>5194C102A540083FCAB0AD8F252859AE5DBAF9</t>
  </si>
  <si>
    <t>01010851B7B102456047316A5960F62995E761CDBC0D</t>
  </si>
  <si>
    <t>51B7B102456047316A5960F62995E761CDBC0D</t>
  </si>
  <si>
    <t>010107569DD1025581C0358F9A05259132E3</t>
  </si>
  <si>
    <t>569DD1025581C0358F9A05259132E3</t>
  </si>
  <si>
    <t>010107569C81026531D23E4C53E73BF706B0</t>
  </si>
  <si>
    <t>569C81026531D23E4C53E73BF706B0</t>
  </si>
  <si>
    <t>010107569C81026531D23E4C53E73DA336CA</t>
  </si>
  <si>
    <t>569C81026531D23E4C53E73DA336CA</t>
  </si>
  <si>
    <t>010107569C810265316F3BC379B559A7F725</t>
  </si>
  <si>
    <t>569C810265316F3BC379B559A7F725</t>
  </si>
  <si>
    <t>010107569C81026531433314BFFA071C366C</t>
  </si>
  <si>
    <t>569C81026531433314BFFA071C366C</t>
  </si>
  <si>
    <t>01010651B7A102A5250932AD3D288CAFCA0CF21903DD</t>
  </si>
  <si>
    <t>51B7A102A5250932AD3D288CAFCA0CF21903DD</t>
  </si>
  <si>
    <t>01010651B7A102A5250932AD3D288CAFCA0CF219023F</t>
  </si>
  <si>
    <t>51B7A102A5250932AD3D288CAFCA0CF219023F</t>
  </si>
  <si>
    <t>01010651B7A102A5250932AD3D288CAFCA0CF219023E</t>
  </si>
  <si>
    <t>51B7A102A5250932AD3D288CAFCA0CF219023E</t>
  </si>
  <si>
    <t>010105569D7102E558943D1C8A95497205CB</t>
  </si>
  <si>
    <t>569D7102E558943D1C8A95497205CB</t>
  </si>
  <si>
    <t>010105569D7102E56AEA38653C998AA91EEB</t>
  </si>
  <si>
    <t>569D7102E56AEA38653C998AA91EEB</t>
  </si>
  <si>
    <t>010105569D7102E54E0137AB738F2C99F040</t>
  </si>
  <si>
    <t>569D7102E54E0137AB738F2C99F040</t>
  </si>
  <si>
    <t>010104569D1102759E343165B1D9AA62CD02</t>
  </si>
  <si>
    <t>569D1102759E343165B1D9AA62CD02</t>
  </si>
  <si>
    <t>010104569D510295C5253A6CED2F48BFED30</t>
  </si>
  <si>
    <t>569D510295C5253A6CED2F48BFED30</t>
  </si>
  <si>
    <t>01010451B7A102A514FC3B01BA56757A92AC1623DDD3</t>
  </si>
  <si>
    <t>51B7A102A514FC3B01BA56757A92AC1623DDD3</t>
  </si>
  <si>
    <t>010104569D510295C57D388A88E3E802C6BF</t>
  </si>
  <si>
    <t>569D510295C57D388A88E3E802C6BF</t>
  </si>
  <si>
    <t>01010451B7A102A514FC3B0D6B7F5A37055E904EFABA</t>
  </si>
  <si>
    <t>51B7A102A514FC3B0D6B7F5A37055E904EFABA</t>
  </si>
  <si>
    <t>010104569D510295B4FC33856B4E76992F7D</t>
  </si>
  <si>
    <t>569D510295B4FC33856B4E76992F7D</t>
  </si>
  <si>
    <t>010103569D310245BEB83CFB01125B330CFB</t>
  </si>
  <si>
    <t>569D310245BEB83CFB01125B330CFB</t>
  </si>
  <si>
    <t>01010351C02102158E063EE1C85B7D0A49BB91EF3A01</t>
  </si>
  <si>
    <t>51C02102158E063EE1C85B7D0A49BB91EF3A01</t>
  </si>
  <si>
    <t>010103569D61028593A63CFE32AA7E029164</t>
  </si>
  <si>
    <t>569D61028593A63CFE32AA7E029164</t>
  </si>
  <si>
    <t>010103569D61028539103A4862AF55DE41BC</t>
  </si>
  <si>
    <t>569D61028539103A4862AF55DE41BC</t>
  </si>
  <si>
    <t>01010351B7B102456036384BADBC03BAF0D8E14563A5</t>
  </si>
  <si>
    <t>51B7B102456036384BADBC03BAF0D8E14563A5</t>
  </si>
  <si>
    <t>010102569D4102B524BF3C9B0F566B746E1C</t>
  </si>
  <si>
    <t>569D4102B524BF3C9B0F566B746E1C</t>
  </si>
  <si>
    <t>01010251B7B1024560633C2B54AE0782AC84A8A5F7E5</t>
  </si>
  <si>
    <t>51B7B1024560633C2B54AE0782AC84A8A5F7E5</t>
  </si>
  <si>
    <t>010101569D8102C5A16635F1140E45C4868E</t>
  </si>
  <si>
    <t>569D8102C5A16635F1140E45C4868E</t>
  </si>
  <si>
    <t>010101569D8102C5A155387804D7A3B53E39</t>
  </si>
  <si>
    <t>569D8102C5A155387804D7A3B53E39</t>
  </si>
  <si>
    <t>010101569D8102C5F95A3B5EFEF260062398</t>
  </si>
  <si>
    <t>569D8102C5F95A3B5EFEF260062398</t>
  </si>
  <si>
    <t>518A7102E58AC13A49882A44D4393599D7B9CDAA</t>
  </si>
  <si>
    <t>569C81026531D23E4C53E73BF0D69A</t>
  </si>
  <si>
    <t>518A7102E58AC13B5605DE16D3E93170B73BA7C4</t>
  </si>
  <si>
    <t>518A7102E58AC13B5605DABBA2CAB3B2C3C2ACD4</t>
  </si>
  <si>
    <t>569D7102E558943D1C8A954DED2F6B</t>
  </si>
  <si>
    <t>569D7102E558943D1C8A954DEFDA32</t>
  </si>
  <si>
    <t>569D7102E56AEA38653DA3B0479949</t>
  </si>
  <si>
    <t>569D7102E54E0137AB7641263AA624</t>
  </si>
  <si>
    <t>569D7102E54E0137AB738D7FC4B848</t>
  </si>
  <si>
    <t>569D7102F540C036462C8202F7578E</t>
  </si>
  <si>
    <t>569D1102759E083F6DDC8C52207DB8</t>
  </si>
  <si>
    <t>569D510295B4E33C7442ADABF6FE0A</t>
  </si>
  <si>
    <t>518A7102E58AC139A052B29F525379911D1E772D</t>
  </si>
  <si>
    <t>569D7102E56AEA38653DA2AA7BC221</t>
  </si>
  <si>
    <t>569D7102E56AEA38653DA3B0479A6F</t>
  </si>
  <si>
    <t>569D3102451EA03F02200B1B9E9B78</t>
  </si>
  <si>
    <t>569D3102451EA03F02200B1AF7114F</t>
  </si>
  <si>
    <t>569D3102451EA03F011BC7FF1C2D51</t>
  </si>
  <si>
    <t>569D3102451EA03F011BC7FE75A367</t>
  </si>
  <si>
    <t>569D7102E56AEA38653C998BB0702A</t>
  </si>
  <si>
    <t>569D3102451EA03F0223DE9157138A</t>
  </si>
  <si>
    <t>569D3102451EA03F011872D97A70B0</t>
  </si>
  <si>
    <t>569D610285938B3F293834248DFF33</t>
  </si>
  <si>
    <t>569DE102B57A213F669B6094D62AC7</t>
  </si>
  <si>
    <t>569D4102B52493395042A57283DB4F</t>
  </si>
  <si>
    <t>569D4102B524BF3C9A6247D7E26140</t>
  </si>
  <si>
    <t>569D4102B524933118D4B80A9F0056</t>
  </si>
  <si>
    <t>569DE102B57A213F669B6094D6281A</t>
  </si>
  <si>
    <t>569D4102B52493307272A0E903B9A3</t>
  </si>
  <si>
    <t>569DE102B57A213F669B6097AA8906</t>
  </si>
  <si>
    <t>569D8102C5F95A3B5EFEF2612DCDBA</t>
  </si>
  <si>
    <t>518A7102E58AC13A49882A44D4393599D7B9CDAA56427102057E163D6BB61DAC2AFF453E39DC69</t>
  </si>
  <si>
    <t>56427102057E163D6BB61DAC2AFF453E39DC69</t>
  </si>
  <si>
    <t>518A7102E58AC13A49882A44D4393599D7B9CDAA5784E102C530B63AE3B2D0A06E01001</t>
  </si>
  <si>
    <t>5784E102C530B63AE3B2D0A06E01001</t>
  </si>
  <si>
    <t>518A7102E58AC13A49882A44D4393599D7B9CDAA51948102C5B7ED30D44999DA878DD080FB8FB0</t>
  </si>
  <si>
    <t>51948102C5B7ED30D44999DA878DD080FB8FB0</t>
  </si>
  <si>
    <t>518A7102E58AC13A49882A44D4393599D7B9CDAA518A7102E58AC13A49882A44D4393599D7B9CD</t>
  </si>
  <si>
    <t>518A7102E58AC13A49882A44D4393599D7B9CD</t>
  </si>
  <si>
    <t>커터(콘크리트 및 아스팔트용)  320∼400mm  HR  공통 8-3,4(4430)   ( 호표 50 )</t>
  </si>
  <si>
    <t>569C81026531D23E4C53E73BF0D69A56427102057E163D6BB61DAC2AFF453E39D997</t>
  </si>
  <si>
    <t>56427102057E163D6BB61DAC2AFF453E39D997</t>
  </si>
  <si>
    <t>리노륨 철거  바닥 및 수장 부분  M2  건축 12-2-1   ( 호표 49 )</t>
  </si>
  <si>
    <t>518A7102E58AC13B5605DE16D3E93170B73BA7C456427102057E163D6BB61DAC2AFF453E39DD78</t>
  </si>
  <si>
    <t>56427102057E163D6BB61DAC2AFF453E39DD78</t>
  </si>
  <si>
    <t>518A7102E58AC13B5605DE16D3E93170B73BA7C45784E102C530B63AE3B2D0A06E01001</t>
  </si>
  <si>
    <t>518A7102E58AC13B5605DE16D3E93170B73BA7C451948102C5B7ED30D4499AFC2F758772A95CB4</t>
  </si>
  <si>
    <t>51948102C5B7ED30D4499AFC2F758772A95CB4</t>
  </si>
  <si>
    <t>518A7102E58AC13B5605DE16D3E93170B73BA7C4518A7102E58AC13B5605DE16D3E93170B73BA7</t>
  </si>
  <si>
    <t>518A7102E58AC13B5605DE16D3E93170B73BA7</t>
  </si>
  <si>
    <t>공기압축기(이동식)  3.5㎥/min  HR  공통 8-3,4(5205)   ( 호표 48 )</t>
  </si>
  <si>
    <t>518A7102E58AC13B5605DABBA2CAB3B2C3C2ACD4518A7102E58AC13B5605DABBA2CAB3B2C3C2AC</t>
  </si>
  <si>
    <t>518A7102E58AC13B5605DABBA2CAB3B2C3C2AC</t>
  </si>
  <si>
    <t>소형브레이커(공압식)  1.3㎥/min  HR  공통 8-3(5210)   ( 호표 47 )</t>
  </si>
  <si>
    <t>569D7102E558943D1C8A954DED2F6B56427102057E163D6BB61DAC2AFF453E39D997</t>
  </si>
  <si>
    <t>569D7102E558943D1C8A954DED2F6B56427102057E163D6BB61DAC2AFF453E39DB4B</t>
  </si>
  <si>
    <t>56427102057E163D6BB61DAC2AFF453E39DB4B</t>
  </si>
  <si>
    <t>유성페인트 붓칠  철재면, 2회  M2  건축 11-2-4   ( 호표 46 )</t>
  </si>
  <si>
    <t>569D7102E558943D1C8A954DEFDA325784E102C530B63AE3B2D0A06E01001</t>
  </si>
  <si>
    <t>569D7102E558943D1C8A954DEFDA3251B7A102A5251B38A691DBD89AED17AC111746</t>
  </si>
  <si>
    <t>51B7A102A5251B38A691DBD89AED17AC111746</t>
  </si>
  <si>
    <t>569D7102E558943D1C8A954DEFDA3251B7A102A5251B38AB1A45538081AEAA154414</t>
  </si>
  <si>
    <t>51B7A102A5251B38AB1A45538081AEAA154414</t>
  </si>
  <si>
    <t>유성페인트 붓칠  철재면, 2회, 1급  M2  건축 11-2-4   ( 호표 45 )</t>
  </si>
  <si>
    <t>569D7102E56AEA38653DA3B04799495784E102C530B63AE3B2D0A06E01001</t>
  </si>
  <si>
    <t>569D7102E56AEA38653DA3B047994951B7A102A5251B38A691DBD89AED17AC111746</t>
  </si>
  <si>
    <t>569D7102E56AEA38653DA3B047994951B7A102A5251B38AB1A41F4F4B1A08D7A1D28</t>
  </si>
  <si>
    <t>51B7A102A5251B38AB1A41F4F4B1A08D7A1D28</t>
  </si>
  <si>
    <t>녹막이 페인트칠  철재면, 1회, 1종  M2  건축 11-2-6   ( 호표 44 )</t>
  </si>
  <si>
    <t>569D7102E54E0137AB7641263AA62456427102057E163D6BB61DAC2AFF453E39D997</t>
  </si>
  <si>
    <t>569D7102E54E0137AB7641263AA62456427102057E163D6BB61DAC2AFF453E39DB4B</t>
  </si>
  <si>
    <t>수성페인트 롤러칠  2회  M2  건축 11-2-2   ( 호표 43 )</t>
  </si>
  <si>
    <t>569D7102E54E0137AB738D7FC4B8485784E102C530B63AE3B2D0A06E01001</t>
  </si>
  <si>
    <t>569D7102E54E0137AB738D7FC4B84851B7A102A5251B38AB131103C79AB81FC383E9</t>
  </si>
  <si>
    <t>51B7A102A5251B38AB131103C79AB81FC383E9</t>
  </si>
  <si>
    <t>수성페인트 롤러칠  내부, 2회, 친환경페인트(진품)  M2  건축 11-2-2   ( 호표 42 )</t>
  </si>
  <si>
    <t>569D7102F540C036462C8202F7578E56427102057E163D6BB61DAC2AFF453E39D997</t>
  </si>
  <si>
    <t>569D7102F540C036462C8202F7578E56427102057E163D6BB61DAC2AFF453E39DB4B</t>
  </si>
  <si>
    <t>569D7102F540C036462C8202F7578E51B7A102A51404353295B347CA80294F66A3B6</t>
  </si>
  <si>
    <t>51B7A102A51404353295B347CA80294F66A3B6</t>
  </si>
  <si>
    <t>569D7102F540C036462C8202F7578E51B7A102A5250932AD3D288CAFCA0CFD21F561</t>
  </si>
  <si>
    <t>51B7A102A5250932AD3D288CAFCA0CFD21F561</t>
  </si>
  <si>
    <t>con'c, mortar면 바탕만들기  내부, 친환경  M2  건축 11-1-1   ( 호표 41 )</t>
  </si>
  <si>
    <t>569D1102759E083F6DDC8C52207DB856427102057E163D6BB61931020CDC9FFDD88E</t>
  </si>
  <si>
    <t>56427102057E163D6BB61931020CDC9FFDD88E</t>
  </si>
  <si>
    <t>수밀코킹  재료비 별도  M  건축 6-6-1   ( 호표 40 )</t>
  </si>
  <si>
    <t>569D510295B4E33C7442ADABF6FE0A5784E102C530B63AE3B2D0A06E01001</t>
  </si>
  <si>
    <t>569D510295B4E33C7442ADABF6FE0A56427102057E163D6BB61DAC2AFF453E39D997</t>
  </si>
  <si>
    <t>569D510295B4E33C7442ADABF6FE0A56427102057E163D6BB61DAC2AFF453E39DB46</t>
  </si>
  <si>
    <t>56427102057E163D6BB61DAC2AFF453E39DB46</t>
  </si>
  <si>
    <t>강재창호 설치  1.5~2.5m2 미만  개소  건축 10-1-2   ( 호표 39 )</t>
  </si>
  <si>
    <t>518A7102E58AC139A052B29F525379911D1E772D518A7102E58AC139A052B29F525379911D1E77</t>
  </si>
  <si>
    <t>518A7102E58AC139A052B29F525379911D1E77</t>
  </si>
  <si>
    <t>용접기(교류)  500Amp  HR  공통 8-3(7611)   ( 호표 38 )</t>
  </si>
  <si>
    <t>569D7102E56AEA38653DA2AA7BC22156427102057E163D6BB61DAC2AFF453E39D997</t>
  </si>
  <si>
    <t>569D7102E56AEA38653DA2AA7BC22156427102057E163D6BB61DAC2AFF453E39DB4B</t>
  </si>
  <si>
    <t>녹막이 페인트칠  철재면, 1회  M2  건축 11-2-6   ( 호표 37 )</t>
  </si>
  <si>
    <t>569D7102E56AEA38653DA3B0479A6F5784E102C530B63AE3B2D0A06E01001</t>
  </si>
  <si>
    <t>569D7102E56AEA38653DA3B0479A6F51B7A102A5251B38A691DBD89AED17AC111747</t>
  </si>
  <si>
    <t>51B7A102A5251B38A691DBD89AED17AC111747</t>
  </si>
  <si>
    <t>569D7102E56AEA38653DA3B0479A6F51B7A102A5251B38AB1A41F4F4B1A08D7A1D29</t>
  </si>
  <si>
    <t>51B7A102A5251B38AB1A41F4F4B1A08D7A1D29</t>
  </si>
  <si>
    <t>녹막이 페인트칠  철재면, 1회, 2종  M2  건축 11-2-6   ( 호표 36 )</t>
  </si>
  <si>
    <t>569D3102451EA03F02200B1B9E9B785784E102C530B63AE3B2D0A06E01001</t>
  </si>
  <si>
    <t>569D3102451EA03F02200B1B9E9B7856427102057E163D6BB61DAC2AFF453E39D996</t>
  </si>
  <si>
    <t>56427102057E163D6BB61DAC2AFF453E39D996</t>
  </si>
  <si>
    <t>569D3102451EA03F02200B1B9E9B7856427102057E163D6BB61DAC2AFF453E39D88C</t>
  </si>
  <si>
    <t>56427102057E163D6BB61DAC2AFF453E39D88C</t>
  </si>
  <si>
    <t>569D3102451EA03F02200B1B9E9B7856427102057E163D6BB61DAC2AFF453E39D997</t>
  </si>
  <si>
    <t>569D3102451EA03F02200B1B9E9B7856427102057E163D6BB61DAC2AFF453E39D88E</t>
  </si>
  <si>
    <t>56427102057E163D6BB61DAC2AFF453E39D88E</t>
  </si>
  <si>
    <t>569D3102451EA03F02200B1B9E9B7856D04102B52B163E918BAB48F394C475BEA909</t>
  </si>
  <si>
    <t>56D04102B52B163E918BAB48F394C475BEA909</t>
  </si>
  <si>
    <t>569D3102451EA03F02200B1B9E9B78518A7102E58AC139A052B29F525379911D1E772D</t>
  </si>
  <si>
    <t>569D3102451EA03F02200B1B9E9B7851948102C5B7FF39AD4D2D50B2721480690DB8</t>
  </si>
  <si>
    <t>51948102C5B7FF39AD4D2D50B2721480690DB8</t>
  </si>
  <si>
    <t>569D3102451EA03F02200B1B9E9B785194F102758E4E3E54D3E736D897108A3EE632</t>
  </si>
  <si>
    <t>5194F102758E4E3E54D3E736D897108A3EE632</t>
  </si>
  <si>
    <t>569D3102451EA03F02200B1B9E9B7851A571027508523041A8FA115A3EAA0030A914</t>
  </si>
  <si>
    <t>51A571027508523041A8FA115A3EAA0030A914</t>
  </si>
  <si>
    <t>각종 잡철물 설치  철재, 간단(강판의 가공설치)  kg  건축 8-4-1   ( 호표 35 )</t>
  </si>
  <si>
    <t>569D3102451EA03F02200B1AF7114F5784E102C530B63AE3B2D0A06E01001</t>
  </si>
  <si>
    <t>569D3102451EA03F02200B1AF7114F56427102057E163D6BB61DAC2AFF453E39D996</t>
  </si>
  <si>
    <t>569D3102451EA03F02200B1AF7114F56427102057E163D6BB61DAC2AFF453E39D88C</t>
  </si>
  <si>
    <t>569D3102451EA03F02200B1AF7114F56427102057E163D6BB61DAC2AFF453E39D997</t>
  </si>
  <si>
    <t>569D3102451EA03F02200B1AF7114F56427102057E163D6BB61DAC2AFF453E39D88E</t>
  </si>
  <si>
    <t>569D3102451EA03F02200B1AF7114F56D04102B52B163E918BAB48F394C475BEA909</t>
  </si>
  <si>
    <t>569D3102451EA03F02200B1AF7114F518A7102E58AC139A052B29F525379911D1E772D</t>
  </si>
  <si>
    <t>569D3102451EA03F02200B1AF7114F51948102C5B7FF39AD4D2D50B2721480690DB8</t>
  </si>
  <si>
    <t>569D3102451EA03F02200B1AF7114F5194F102758E4E3E54D3E736D897108A3EE632</t>
  </si>
  <si>
    <t>569D3102451EA03F02200B1AF7114F51A571027508523041A8FA115A3EAA0030A914</t>
  </si>
  <si>
    <t>각종 잡철물 제작  철재, 간단(강판의 가공설치)  kg  건축 8-4-1   ( 호표 34 )</t>
  </si>
  <si>
    <t>569D3102451EA03F011BC7FF1C2D515784E102C530B63AE3B2D0A06E01001</t>
  </si>
  <si>
    <t>569D3102451EA03F011BC7FF1C2D5156427102057E163D6BB61DAC2AFF453E39D996</t>
  </si>
  <si>
    <t>569D3102451EA03F011BC7FF1C2D5156427102057E163D6BB61DAC2AFF453E39D88C</t>
  </si>
  <si>
    <t>569D3102451EA03F011BC7FF1C2D5156427102057E163D6BB61DAC2AFF453E39D997</t>
  </si>
  <si>
    <t>569D3102451EA03F011BC7FF1C2D5156427102057E163D6BB61DAC2AFF453E39D88E</t>
  </si>
  <si>
    <t>569D3102451EA03F011BC7FF1C2D5156D04102B52B163E918BAB48F394C475BEA909</t>
  </si>
  <si>
    <t>569D3102451EA03F011BC7FF1C2D51518A7102E58AC139A052B29F525379911D1E772D</t>
  </si>
  <si>
    <t>569D3102451EA03F011BC7FF1C2D5151948102C5B7FF39AD4D2D50B2721480690DB8</t>
  </si>
  <si>
    <t>569D3102451EA03F011BC7FF1C2D515194F102758E4E3E54D3E736D897108A3EE632</t>
  </si>
  <si>
    <t>569D3102451EA03F011BC7FF1C2D5151A571027508523041A8FA115A3EAA00337CEC</t>
  </si>
  <si>
    <t>51A571027508523041A8FA115A3EAA00337CEC</t>
  </si>
  <si>
    <t>각종 잡철물 설치  스테인리스, 간단(강판의 가공설치)  kg  건축 8-4-1   ( 호표 33 )</t>
  </si>
  <si>
    <t>569D3102451EA03F011BC7FE75A3675784E102C530B63AE3B2D0A06E01001</t>
  </si>
  <si>
    <t>569D3102451EA03F011BC7FE75A36756427102057E163D6BB61DAC2AFF453E39D996</t>
  </si>
  <si>
    <t>569D3102451EA03F011BC7FE75A36756427102057E163D6BB61DAC2AFF453E39D88C</t>
  </si>
  <si>
    <t>569D3102451EA03F011BC7FE75A36756427102057E163D6BB61DAC2AFF453E39D997</t>
  </si>
  <si>
    <t>569D3102451EA03F011BC7FE75A36756427102057E163D6BB61DAC2AFF453E39D88E</t>
  </si>
  <si>
    <t>569D3102451EA03F011BC7FE75A36756D04102B52B163E918BAB48F394C475BEA909</t>
  </si>
  <si>
    <t>569D3102451EA03F011BC7FE75A367518A7102E58AC139A052B29F525379911D1E772D</t>
  </si>
  <si>
    <t>569D3102451EA03F011BC7FE75A36751948102C5B7FF39AD4D2D50B2721480690DB8</t>
  </si>
  <si>
    <t>569D3102451EA03F011BC7FE75A3675194F102758E4E3E54D3E736D897108A3EE632</t>
  </si>
  <si>
    <t>569D3102451EA03F011BC7FE75A36751A571027508523041A8FA115A3EAA00337CEC</t>
  </si>
  <si>
    <t>각종 잡철물 제작  스테인리스, 간단(강판의 가공설치)  kg  건축 8-4-1   ( 호표 32 )</t>
  </si>
  <si>
    <t>569D7102E56AEA38653C998BB0702A569D7102E56AEA38653DA2AA7BC221</t>
  </si>
  <si>
    <t>569D7102E56AEA38653C998BB0702A569D7102E56AEA38653DA3B0479A6F</t>
  </si>
  <si>
    <t>녹막이페인트 붓칠  철재면, 1회, 2종  M2  건축 11-2-6   ( 호표 31 )</t>
  </si>
  <si>
    <t>569D3102451EA03F0223DE9157138A569D3102451EA03F02200B1B9E9B78</t>
  </si>
  <si>
    <t>569D3102451EA03F0223DE9157138A569D3102451EA03F02200B1AF7114F</t>
  </si>
  <si>
    <t>각종 잡철물 제작 설치  철재, 간단(강판의 가공설치)  kg  건축 8-4-1   ( 호표 30 )</t>
  </si>
  <si>
    <t>569D3102451EA03F011872D97A70B0569D3102451EA03F011BC7FF1C2D51</t>
  </si>
  <si>
    <t>569D3102451EA03F011872D97A70B0569D3102451EA03F011BC7FE75A367</t>
  </si>
  <si>
    <t>각종 잡철물 제작 설치  스테인리스, 간단(강판의 가공설치)  kg  건축 8-4-1   ( 호표 29 )</t>
  </si>
  <si>
    <t>569D610285938B3F293834248DFF335784E102C530B63AE3B2D0A06E01001</t>
  </si>
  <si>
    <t>569D610285938B3F293834248DFF3356427102057E163D6BB61DAC2AFF453E39DABC</t>
  </si>
  <si>
    <t>56427102057E163D6BB61DAC2AFF453E39DABC</t>
  </si>
  <si>
    <t>몰딩 설치    M  건축 8-1-5   ( 호표 28 )</t>
  </si>
  <si>
    <t>569DE102B57A213F669B6094D62AC756427102057E163D6BB61DAC2AFF453E39D997</t>
  </si>
  <si>
    <t>모르타르 배합  모래채가름 포함  M3  건축 9-1-1   ( 호표 27 )</t>
  </si>
  <si>
    <t>569D4102B52493395042A57283DB4F56427102057E163D6BB61DAC2AFF453E39DAB8</t>
  </si>
  <si>
    <t>56427102057E163D6BB61DAC2AFF453E39DAB8</t>
  </si>
  <si>
    <t>압착 붙이기 / 타일줄눈 설치  바닥면, 0.04∼0.10 이하  M2  건축 3-3-3   ( 호표 26 )</t>
  </si>
  <si>
    <t>569D4102B524BF3C9A6247D7E261405784E102C530B63AE3B2D0A06E02002</t>
  </si>
  <si>
    <t>569D4102B524BF3C9A6247D7E2614056427102057E163D6BB61DAC2AFF453E39D997</t>
  </si>
  <si>
    <t>569D4102B524BF3C9A6247D7E2614056427102057E163D6BB61DAC2AFF453E39DB4A</t>
  </si>
  <si>
    <t>56427102057E163D6BB61DAC2AFF453E39DB4A</t>
  </si>
  <si>
    <t>압착 붙이기 / 타일 붙임  바닥면, 0.04∼0.10 이하  M2  건축 3-3-2   ( 호표 25 )</t>
  </si>
  <si>
    <t>569D4102B524933118D4B80A9F00565194C102A540083FCAB0AD8F252859AE5DBCA3</t>
  </si>
  <si>
    <t>5194C102A540083FCAB0AD8F252859AE5DBCA3</t>
  </si>
  <si>
    <t>569D4102B524933118D4B80A9F005651B7B102456047316A5960F62995E767532918</t>
  </si>
  <si>
    <t>51B7B102456047316A5960F62995E767532918</t>
  </si>
  <si>
    <t>줄눈 모르타르(배합품 제외)  배합용적비 1:1(백시멘트), 모래 별도  M3  건축 9-1-1   ( 호표 24 )</t>
  </si>
  <si>
    <t>569DE102B57A213F669B6094D6281A5194C102A540083FCAB0AD8F252859AE5DBCA3</t>
  </si>
  <si>
    <t>569DE102B57A213F669B6094D6281A51B7B102456047316A5960F62995E761CDBC09</t>
  </si>
  <si>
    <t>51B7B102456047316A5960F62995E761CDBC09</t>
  </si>
  <si>
    <t>모르타르 배합(배합품 제외)  배합용적비 1:2, 시멘트, 모래 별도  M3  건축 9-1-1   ( 호표 23 )</t>
  </si>
  <si>
    <t>569D4102B52493307272A0E903B9A356427102057E163D6BB61DAC2AFF453E39D997</t>
  </si>
  <si>
    <t>569D4102B52493307272A0E903B9A356427102057E163D6BB61DAC2AFF453E39DB45</t>
  </si>
  <si>
    <t>56427102057E163D6BB61DAC2AFF453E39DB45</t>
  </si>
  <si>
    <t>바탕고르기  바닥, 24mm 이하 기준  M2  건축 3-1-1   ( 호표 22 )</t>
  </si>
  <si>
    <t>569DE102B57A213F669B6097AA8906569DE102B57A213F669B6094D62AC7</t>
  </si>
  <si>
    <t>569DE102B57A213F669B6097AA89065194C102A540083FCAB0AD8F252859AE5DBCA3</t>
  </si>
  <si>
    <t>569DE102B57A213F669B6097AA890651B7B102456047316A5960F62995E761CDBC09</t>
  </si>
  <si>
    <t>모르타르 배합(배합품 포함)  배합용적비 1:3, 시멘트, 모래 별도  M3  건축 9-1-1   ( 호표 21 )</t>
  </si>
  <si>
    <t>569D8102C5F95A3B5EFEF2612DCDBA56427102057E163D6BB61DAC2AFF453E39D997</t>
  </si>
  <si>
    <t>569D8102C5F95A3B5EFEF2612DCDBA56427102057E163D6BB61DAC2AFF453E39D993</t>
  </si>
  <si>
    <t>56427102057E163D6BB61DAC2AFF453E39D993</t>
  </si>
  <si>
    <t>강관 조립말비계(이동식)설치 및 해체  높이 2m, 노무비  대  공통 2-7-4   ( 호표 20 )</t>
  </si>
  <si>
    <t>569DD1025581C0358F9A05259132E3518A7102E58AC13A49882A44D4393599D7B9CDAA</t>
  </si>
  <si>
    <t>569DD1025581C0358F9A05259132E35784E102C530B63AE3B2D0A06E01001</t>
  </si>
  <si>
    <t>569DD1025581C0358F9A05259132E356427102057E163D6BB61DAC2AFF453E39D997</t>
  </si>
  <si>
    <t>569DD1025581C0358F9A05259132E356D04102B52B163E918BAB48F394C4776B7C97</t>
  </si>
  <si>
    <t>56D04102B52B163E918BAB48F394C4776B7C97</t>
  </si>
  <si>
    <t>569DD1025581C0358F9A05259132E351A5610265AB7B3E351895B24221EBBA2EA892</t>
  </si>
  <si>
    <t>51A5610265AB7B3E351895B24221EBBA2EA892</t>
  </si>
  <si>
    <t>SAW CUT  콘크리트  M     ( 호표 19 )</t>
  </si>
  <si>
    <t>569C81026531D23E4C53E73BF706B0569C81026531D23E4C53E73BF0D69A</t>
  </si>
  <si>
    <t>비닐계타일 철거  바닥 및 수장 부분  M2  건축 12-2-1 준용   ( 호표 18 )</t>
  </si>
  <si>
    <t>569C81026531D23E4C53E73DA336CA5784E102C530B63AE3B2D0A06E02002</t>
  </si>
  <si>
    <t>569C81026531D23E4C53E73DA336CA56427102057E163D6BB61DAC2AFF453E39D997</t>
  </si>
  <si>
    <t>강재창호 철거    ㎡     ( 호표 17 )</t>
  </si>
  <si>
    <t>569C810265316F3BC379B559A7F7255784E102C530B63AE3B2D0A06E01001</t>
  </si>
  <si>
    <t>569C810265316F3BC379B559A7F725518A7102E58AC13B5605DE16D3E93170B73BA7C4</t>
  </si>
  <si>
    <t>569C810265316F3BC379B559A7F725518A7102E58AC13B5605DABBA2CAB3B2C3C2ACD4</t>
  </si>
  <si>
    <t>569C810265316F3BC379B559A7F72556427102057E163D6BB61DAC2AFF453E39D997</t>
  </si>
  <si>
    <t>569C810265316F3BC379B559A7F72556427102057E163D6BB61DAC2AFF453E39D88B</t>
  </si>
  <si>
    <t>56427102057E163D6BB61DAC2AFF453E39D88B</t>
  </si>
  <si>
    <t>콘크리트구조물 헐기(소형장비)  공압식, 철근  M3  건축 12-3-1   ( 호표 16 )</t>
  </si>
  <si>
    <t>569C81026531433314BFFA071C366C56427102057E163D6BB61DAC2AFF453E39D997</t>
  </si>
  <si>
    <t>569C81026531433314BFFA071C366C56427102057E163D6BB61DAC2AFF453E39DB41</t>
  </si>
  <si>
    <t>56427102057E163D6BB61DAC2AFF453E39DB41</t>
  </si>
  <si>
    <t>텍스, 합판 철거(천장)  해체재 재사용 안 함  M2  건축 12-2-1   ( 호표 15 )</t>
  </si>
  <si>
    <t>569D7102E558943D1C8A95497205CB569D7102E558943D1C8A954DED2F6B</t>
  </si>
  <si>
    <t>569D7102E558943D1C8A95497205CB569D7102E558943D1C8A954DEFDA32</t>
  </si>
  <si>
    <t>569D7102E56AEA38653C998AA91EEB569D7102E56AEA38653DA2AA7BC221</t>
  </si>
  <si>
    <t>569D7102E56AEA38653C998AA91EEB569D7102E56AEA38653DA3B0479949</t>
  </si>
  <si>
    <t>569D7102E54E0137AB738F2C99F040569D7102E54E0137AB7641263AA624</t>
  </si>
  <si>
    <t>569D7102E54E0137AB738F2C99F040569D7102E54E0137AB738D7FC4B848</t>
  </si>
  <si>
    <t>569D7102E54E0137AB738F2C99F040569D7102F540C036462C8202F7578E</t>
  </si>
  <si>
    <t>569D1102759E343165B1D9AA62CD02569D1102759E083F6DDC8C52207DB8</t>
  </si>
  <si>
    <t>569D1102759E343165B1D9AA62CD0251B7A102A5251B38A965B349C7EF74ADEA2426</t>
  </si>
  <si>
    <t>51B7A102A5251B38A965B349C7EF74ADEA2426</t>
  </si>
  <si>
    <t>569D510295C5253A6CED2F48BFED305194C102A540083FCAB0AD8F252859AE5DBCA3</t>
  </si>
  <si>
    <t>569D510295C5253A6CED2F48BFED3051B7B102456047316A5960F62995E761CDBC09</t>
  </si>
  <si>
    <t>569D510295C5253A6CED2F48BFED3056427102057E163D6BB61DAC2AFF453E39D997</t>
  </si>
  <si>
    <t>569D510295C5253A6CED2F48BFED3056427102057E163D6BB61DAC2AFF453E39DB45</t>
  </si>
  <si>
    <t>569D510295C57D388A88E3E802C6BF5784E102C530B63AE3B2D0A06E01001</t>
  </si>
  <si>
    <t>569D510295C57D388A88E3E802C6BF56427102057E163D6BB61DAC2AFF453E39DB46</t>
  </si>
  <si>
    <t>569D510295B4FC33856B4E76992F7D569D510295B4E33C7442ADABF6FE0A</t>
  </si>
  <si>
    <t>569D510295B4FC33856B4E76992F7D51B7B1024560243354AB0659330D875CBFEC0F</t>
  </si>
  <si>
    <t>51B7B1024560243354AB0659330D875CBFEC0F</t>
  </si>
  <si>
    <t>569D310245BEB83CFB01125B330CFB5194C102A5408C35881C2CBA5F52B90456B806</t>
  </si>
  <si>
    <t>5194C102A5408C35881C2CBA5F52B90456B806</t>
  </si>
  <si>
    <t>569D310245BEB83CFB01125B330CFB5194C102A5408C35881C2CBA5F52B90456B92A</t>
  </si>
  <si>
    <t>5194C102A5408C35881C2CBA5F52B90456B92A</t>
  </si>
  <si>
    <t>569D310245BEB83CFB01125B330CFB569D7102E56AEA38653C998BB0702A</t>
  </si>
  <si>
    <t>569D310245BEB83CFB01125B330CFB569D3102451EA03F0223DE9157138A</t>
  </si>
  <si>
    <t>569D310245BEB83CFB01125B330CFB569D3102451EA03F011872D97A70B0</t>
  </si>
  <si>
    <t>569D310245BEB83CFB01125B330CFB51B7B10245605137361D347ABEE75D0392B6AA</t>
  </si>
  <si>
    <t>51B7B10245605137361D347ABEE75D0392B6AA</t>
  </si>
  <si>
    <t>569D310245BEB83CFB01125B330CFB51B7B102456051347EFBF7A8AEE4869A586AC8</t>
  </si>
  <si>
    <t>51B7B102456051347EFBF7A8AEE4869A586AC8</t>
  </si>
  <si>
    <t>569D310245BEB83CFB01125B330CFB51B7B102456051347EFBF7A8AEE4869A586920</t>
  </si>
  <si>
    <t>51B7B102456051347EFBF7A8AEE4869A586920</t>
  </si>
  <si>
    <t>569D61028593A63CFE32AA7E029164569D610285938B3F293834248DFF33</t>
  </si>
  <si>
    <t>569D61028593A63CFE32AA7E0291645784E102C530B63AE3B2D0A06E01001</t>
  </si>
  <si>
    <t>569D61028593A63CFE32AA7E02916451B7B102456036384BADBA51644F0D68336232</t>
  </si>
  <si>
    <t>51B7B102456036384BADBA51644F0D68336232</t>
  </si>
  <si>
    <t>569D61028539103A4862AF55DE41BC5784E102C530B63AE3B2D0A06E01001</t>
  </si>
  <si>
    <t>569D61028539103A4862AF55DE41BC56427102057E163D6BB61DAC2AFF453E39D997</t>
  </si>
  <si>
    <t>569D61028539103A4862AF55DE41BC56427102057E163D6BB61DAC2AFF453E39DABC</t>
  </si>
  <si>
    <t>569D4102B524BF3C9B0F566B746E1C569D4102B52493395042A57283DB4F</t>
  </si>
  <si>
    <t>569D4102B524BF3C9B0F566B746E1C569D4102B524BF3C9A6247D7E26140</t>
  </si>
  <si>
    <t>569D4102B524BF3C9B0F566B746E1C569D4102B524933118D4B80A9F0056</t>
  </si>
  <si>
    <t>569D4102B524BF3C9B0F566B746E1C569DE102B57A213F669B6094D6281A</t>
  </si>
  <si>
    <t>569D4102B524BF3C9B0F566B746E1C569D4102B52493307272A0E903B9A3</t>
  </si>
  <si>
    <t>569D4102B524BF3C9B0F566B746E1C569DE102B57A213F669B6097AA8906</t>
  </si>
  <si>
    <t>569D8102C5A16635F1140E45C4868E56427102057E163D6BB61DAC2AFF453E39D997</t>
  </si>
  <si>
    <t>569D8102C5A16635F1140E45C4868E51B7A102A5250932AD3D2C6BDA8A88F1B07F5D</t>
  </si>
  <si>
    <t>51B7A102A5250932AD3D2C6BDA8A88F1B07F5D</t>
  </si>
  <si>
    <t>569D8102C5A16635F1140E45C4868E51A50102C527B03CE6DDC7D1936FE1BCF865A3</t>
  </si>
  <si>
    <t>51A50102C527B03CE6DDC7D1936FE1BCF865A3</t>
  </si>
  <si>
    <t>569D8102C5A155387804D7A3B53E3956427102057E163D6BB61DAC2AFF453E39D997</t>
  </si>
  <si>
    <t>569D8102C5F95A3B5EFEF260062398569D8102C5F95A3B5EFEF2612DCDBA</t>
  </si>
  <si>
    <t>569D8102C5F95A3B5EFEF26006239851B7B1024560C437A332DCA7B799155F420980</t>
  </si>
  <si>
    <t>51B7B1024560C437A332DCA7B799155F420980</t>
  </si>
  <si>
    <t>569D8102C5F95A3B5EFEF26006239851B7B1024560C437A332DCA7B5ED63B7D07BEC</t>
  </si>
  <si>
    <t>51B7B1024560C437A332DCA7B5ED63B7D07BEC</t>
  </si>
  <si>
    <t>569D8102C5F95A3B5EFEF26006239851B7B1024560C437A332DCA7B5ED63B7D07BED</t>
  </si>
  <si>
    <t>51B7B1024560C437A332DCA7B5ED63B7D07BED</t>
  </si>
  <si>
    <t>569D8102C5F95A3B5EFEF26006239851B7B1024560C437A332DCA7B5ED63B7D07AC0</t>
  </si>
  <si>
    <t>51B7B1024560C437A332DCA7B5ED63B7D07AC0</t>
  </si>
  <si>
    <t>569D8102C5F95A3B5EFEF26006239851B7B1024560C437A332DCA7B5ED63B7D07AC7</t>
  </si>
  <si>
    <t>51B7B1024560C437A332DCA7B5ED63B7D07AC7</t>
  </si>
  <si>
    <t>569D8102C5F95A3B5EFEF26006239851B7B1024560C437A332DCA7B5ED63B7D07AC6</t>
  </si>
  <si>
    <t>51B7B1024560C437A332DCA7B5ED63B7D07AC6</t>
  </si>
  <si>
    <t>569D8102C5F95A3B5EFEF26006239851B7B1024560C437A332DCA7B5ED63B7D07BE9</t>
  </si>
  <si>
    <t>51B7B1024560C437A332DCA7B5ED63B7D07BE9</t>
  </si>
  <si>
    <t>569D8102C5F95A3B5EFEF26006239851B7B1024560C437A332DCA7B5ED63B7D074B5</t>
  </si>
  <si>
    <t>51B7B1024560C437A332DCA7B5ED63B7D074B5</t>
  </si>
  <si>
    <t>569D8102C5F95A3B5EFEF26006239851B7B1024560C437A332DCA7B5ED63B7D074BB</t>
  </si>
  <si>
    <t>51B7B1024560C437A332DCA7B5ED63B7D074BB</t>
  </si>
  <si>
    <t>662</t>
  </si>
  <si>
    <t>554</t>
  </si>
  <si>
    <t xml:space="preserve"> </t>
    <phoneticPr fontId="1" type="noConversion"/>
  </si>
  <si>
    <t>석재타일, 300*300*18mm</t>
    <phoneticPr fontId="1" type="noConversion"/>
  </si>
  <si>
    <t>8300, 2CA, 스테인리스</t>
    <phoneticPr fontId="1" type="noConversion"/>
  </si>
  <si>
    <t>콘크리트 구조물 철거(소형)</t>
    <phoneticPr fontId="1" type="noConversion"/>
  </si>
  <si>
    <t>15ton 덤프트럭</t>
    <phoneticPr fontId="1" type="noConversion"/>
  </si>
  <si>
    <t>15ton 덤프트럭, 30km</t>
    <phoneticPr fontId="1" type="noConversion"/>
  </si>
  <si>
    <t>이물질이 없는 폐콘크리트</t>
    <phoneticPr fontId="1" type="noConversion"/>
  </si>
  <si>
    <t>건설폐재류에가연성5%이하혼합</t>
    <phoneticPr fontId="1" type="noConversion"/>
  </si>
  <si>
    <t>타일 압착 붙이기(바탕 64+압 5mm)</t>
    <phoneticPr fontId="1" type="noConversion"/>
  </si>
  <si>
    <t xml:space="preserve"> </t>
    <phoneticPr fontId="1" type="noConversion"/>
  </si>
  <si>
    <t xml:space="preserve"> </t>
    <phoneticPr fontId="1" type="noConversion"/>
  </si>
  <si>
    <t>오일스테인칠</t>
  </si>
  <si>
    <t>목재면, 2회</t>
  </si>
  <si>
    <t>건축 11-2-7</t>
  </si>
  <si>
    <t>호표 51</t>
    <phoneticPr fontId="1" type="noConversion"/>
  </si>
  <si>
    <t>특수페인트</t>
  </si>
  <si>
    <t>특수페인트, 오일스테인, 흑색</t>
  </si>
  <si>
    <t>퍼티, 319퍼티, 백색</t>
  </si>
  <si>
    <t>1L=1.55kg</t>
  </si>
  <si>
    <t>오일스테인칠  목재면, 2회  M2  건축 11-2-7   ( 호표 51 )</t>
    <phoneticPr fontId="1" type="noConversion"/>
  </si>
  <si>
    <t>자재 57</t>
    <phoneticPr fontId="1" type="noConversion"/>
  </si>
  <si>
    <t>자재 58</t>
    <phoneticPr fontId="1" type="noConversion"/>
  </si>
  <si>
    <t>자재 59</t>
    <phoneticPr fontId="1" type="noConversion"/>
  </si>
  <si>
    <t>자재 60</t>
    <phoneticPr fontId="1" type="noConversion"/>
  </si>
  <si>
    <t>[ 190923B 경상북도 야생동물 구조센터 보육실 리모델링공사 ]</t>
  </si>
  <si>
    <t>실명 : 05.오일페인트공사     개소 : 1</t>
  </si>
  <si>
    <t>[비          고]</t>
  </si>
  <si>
    <t>외벽</t>
  </si>
  <si>
    <t>바탕처리+오일스테인</t>
  </si>
  <si>
    <t>목재면, 2회칠, 바탕면 보통(바탕처리 품 평균)</t>
  </si>
  <si>
    <t>(3.3+6.0)*7.0+4.5*8.0</t>
  </si>
  <si>
    <t>0-(6.4*5.0+3.5*3.2)</t>
  </si>
  <si>
    <t>실명 : 06.가설공사     개소 : 1</t>
  </si>
  <si>
    <t>강관비계(쌍줄) 설치 및 해체</t>
  </si>
  <si>
    <t>10m 이하</t>
  </si>
  <si>
    <t>(3.5+4.5+6.0)*7.0</t>
  </si>
  <si>
    <t>ANM020002020</t>
  </si>
  <si>
    <t>강관비계</t>
  </si>
  <si>
    <t>강관비계, 비계파이프, 48.6*2.3mm</t>
  </si>
  <si>
    <t>강관비계 부속철물</t>
  </si>
  <si>
    <t>이음철물, 연결핀</t>
  </si>
  <si>
    <t>조임철물, 직교 및 가새</t>
  </si>
  <si>
    <t>받침철물</t>
  </si>
  <si>
    <t>앙카용철물</t>
  </si>
  <si>
    <t>168</t>
  </si>
  <si>
    <t>82</t>
  </si>
  <si>
    <t>자재 61</t>
    <phoneticPr fontId="1" type="noConversion"/>
  </si>
  <si>
    <t>자재 62</t>
    <phoneticPr fontId="1" type="noConversion"/>
  </si>
  <si>
    <t>자재 63</t>
    <phoneticPr fontId="1" type="noConversion"/>
  </si>
  <si>
    <t>자재 64</t>
    <phoneticPr fontId="1" type="noConversion"/>
  </si>
  <si>
    <t>자재 65</t>
    <phoneticPr fontId="1" type="noConversion"/>
  </si>
  <si>
    <t>[ 소          계 ]</t>
    <phoneticPr fontId="1" type="noConversion"/>
  </si>
  <si>
    <t xml:space="preserve"> ∮3.2mm, AWSE309</t>
    <phoneticPr fontId="1" type="noConversion"/>
  </si>
  <si>
    <t>석고시멘트계, 6*300*600mm</t>
    <phoneticPr fontId="1" type="noConversion"/>
  </si>
  <si>
    <t>몰딩(알루미늄), L형, 19*19*1.0mm</t>
    <phoneticPr fontId="1" type="noConversion"/>
  </si>
  <si>
    <t>비계기본틀, 기둥, 1.2*1.7m</t>
    <phoneticPr fontId="1" type="noConversion"/>
  </si>
  <si>
    <t>수평띠장, 1829mm</t>
    <phoneticPr fontId="1" type="noConversion"/>
  </si>
  <si>
    <t>KSM6030-1종1류, 광명단페인트</t>
    <phoneticPr fontId="1" type="noConversion"/>
  </si>
  <si>
    <t>KSM6030-1종2류, 광명단페인트</t>
    <phoneticPr fontId="1" type="noConversion"/>
  </si>
  <si>
    <t>KSM6020-1종1급, 백색</t>
    <phoneticPr fontId="1" type="noConversion"/>
  </si>
  <si>
    <t>실리콘, 비초산, 유리용, 창호주위</t>
    <phoneticPr fontId="1" type="noConversion"/>
  </si>
  <si>
    <t xml:space="preserve"> SPP(백관), ∮100mm, 반제품</t>
    <phoneticPr fontId="1" type="noConversion"/>
  </si>
  <si>
    <t>건축물 보양 - 타일면</t>
    <phoneticPr fontId="1" type="noConversion"/>
  </si>
  <si>
    <t>바닥, 300*300(백색줄눈)</t>
    <phoneticPr fontId="1" type="noConversion"/>
  </si>
  <si>
    <t>타일압착붙임(바탕 64+압5)</t>
    <phoneticPr fontId="1" type="noConversion"/>
  </si>
  <si>
    <t>석고시멘트계, 6*300*600</t>
    <phoneticPr fontId="1" type="noConversion"/>
  </si>
  <si>
    <t>가락지2개, 101.6*2.7mm</t>
    <phoneticPr fontId="1" type="noConversion"/>
  </si>
  <si>
    <t>내부, 2회, 콘크리면·친환경(진품)</t>
    <phoneticPr fontId="1" type="noConversion"/>
  </si>
  <si>
    <t>3단앵글 H2100*W700*3단</t>
    <phoneticPr fontId="1" type="noConversion"/>
  </si>
  <si>
    <t xml:space="preserve">건설폐기물 상차비 - 중량 </t>
    <phoneticPr fontId="1" type="noConversion"/>
  </si>
  <si>
    <t>건설폐기물 운반비 - 중량</t>
    <phoneticPr fontId="1" type="noConversion"/>
  </si>
  <si>
    <t>555472062E9E50788F4018C0E2F82BF4DF451FA5</t>
  </si>
  <si>
    <t>트럭탑재형 크레인</t>
  </si>
  <si>
    <t>5ton</t>
  </si>
  <si>
    <t>555472062E9E50788F4018C0E2F82BF4DF451F</t>
  </si>
  <si>
    <t>555472062E9E50788F4018C0E2F82BF4DF451FA5555472062E9E50788F4018C0E2F82BF4DF451F</t>
  </si>
  <si>
    <t>554A5216BF93A07ABF1D58F0C569E8EBA4033F</t>
  </si>
  <si>
    <t>555472062E9E50788F4018C0E2F82BF4DF451FA5554A5216BF93A07ABF1D58F0C569E8EBA4033F</t>
  </si>
  <si>
    <t>535CF22647B170749FB9585E7F82001</t>
  </si>
  <si>
    <t>555472062E9E50788F4018C0E2F82BF4DF451FA5535CF22647B170749FB9585E7F82001</t>
  </si>
  <si>
    <t>화물차운전사</t>
  </si>
  <si>
    <t>529FE286612B307B55F848A9840FF92652E244</t>
  </si>
  <si>
    <t>555472062E9E50788F4018C0E2F82BF4DF451FA5529FE286612B307B55F848A9840FF92652E244</t>
  </si>
  <si>
    <t>트럭탑재형 크레인  5ton  HR  공통 8-3,4(2105)   ( 호표 52 )</t>
    <phoneticPr fontId="1" type="noConversion"/>
  </si>
  <si>
    <t>공통 8-3,4(2105)</t>
  </si>
  <si>
    <t>호표 52</t>
    <phoneticPr fontId="1" type="noConversion"/>
  </si>
  <si>
    <t>노임 16</t>
    <phoneticPr fontId="1" type="noConversion"/>
  </si>
  <si>
    <t>노임 17</t>
    <phoneticPr fontId="1" type="noConversion"/>
  </si>
  <si>
    <t>자재 66</t>
    <phoneticPr fontId="1" type="noConversion"/>
  </si>
  <si>
    <t>(노무비+경비+일반관리비) * 10%</t>
    <phoneticPr fontId="1" type="noConversion"/>
  </si>
  <si>
    <t>6.0*9.0+2.3*4.2+(3.3+6.0+4.5+6)*2.0</t>
    <phoneticPr fontId="1" type="noConversion"/>
  </si>
  <si>
    <t>st304자재비</t>
    <phoneticPr fontId="1" type="noConversion"/>
  </si>
  <si>
    <t>용접인건비</t>
    <phoneticPr fontId="1" type="noConversion"/>
  </si>
  <si>
    <t>입원장작업비</t>
    <phoneticPr fontId="1" type="noConversion"/>
  </si>
  <si>
    <t>유리강화도어가공비</t>
    <phoneticPr fontId="1" type="noConversion"/>
  </si>
  <si>
    <t>산소게이지</t>
    <phoneticPr fontId="1" type="noConversion"/>
  </si>
  <si>
    <t>온도조절기</t>
    <phoneticPr fontId="1" type="noConversion"/>
  </si>
  <si>
    <t>펌프걸이/수액걸이</t>
    <phoneticPr fontId="1" type="noConversion"/>
  </si>
  <si>
    <t>목재비/핸들손잡이/경첩</t>
    <phoneticPr fontId="1" type="noConversion"/>
  </si>
  <si>
    <t>운송시공비</t>
    <phoneticPr fontId="1" type="noConversion"/>
  </si>
  <si>
    <t>예비비</t>
    <phoneticPr fontId="1" type="noConversion"/>
  </si>
  <si>
    <t>장</t>
    <phoneticPr fontId="1" type="noConversion"/>
  </si>
  <si>
    <t>품</t>
    <phoneticPr fontId="1" type="noConversion"/>
  </si>
  <si>
    <t>조</t>
    <phoneticPr fontId="1" type="noConversion"/>
  </si>
  <si>
    <t>개</t>
    <phoneticPr fontId="1" type="noConversion"/>
  </si>
  <si>
    <t>SET</t>
    <phoneticPr fontId="1" type="noConversion"/>
  </si>
  <si>
    <t>호표 53</t>
    <phoneticPr fontId="1" type="noConversion"/>
  </si>
  <si>
    <t xml:space="preserve"> </t>
    <phoneticPr fontId="1" type="noConversion"/>
  </si>
  <si>
    <t>(재료비+노무비) * 5.6%</t>
    <phoneticPr fontId="1" type="noConversion"/>
  </si>
  <si>
    <t>419</t>
    <phoneticPr fontId="1" type="noConversion"/>
  </si>
  <si>
    <t>몰딩(알루미늄), L형, 19*19*1.0mm</t>
    <phoneticPr fontId="1" type="noConversion"/>
  </si>
  <si>
    <t>식</t>
    <phoneticPr fontId="1" type="noConversion"/>
  </si>
  <si>
    <t>자재 67</t>
    <phoneticPr fontId="1" type="noConversion"/>
  </si>
  <si>
    <t>자재 68</t>
    <phoneticPr fontId="1" type="noConversion"/>
  </si>
  <si>
    <t>자재 69</t>
    <phoneticPr fontId="1" type="noConversion"/>
  </si>
  <si>
    <t>자재 70</t>
    <phoneticPr fontId="1" type="noConversion"/>
  </si>
  <si>
    <t>자재 71</t>
    <phoneticPr fontId="1" type="noConversion"/>
  </si>
  <si>
    <t>자재 72</t>
    <phoneticPr fontId="1" type="noConversion"/>
  </si>
  <si>
    <t>자재 73</t>
    <phoneticPr fontId="1" type="noConversion"/>
  </si>
  <si>
    <t>자재 74</t>
    <phoneticPr fontId="1" type="noConversion"/>
  </si>
  <si>
    <t>자재 75</t>
    <phoneticPr fontId="1" type="noConversion"/>
  </si>
  <si>
    <t>자재 76</t>
    <phoneticPr fontId="1" type="noConversion"/>
  </si>
  <si>
    <t>공사명 : 경상북도 야생동물 구조센터 보육실 리모델링공사</t>
    <phoneticPr fontId="1" type="noConversion"/>
  </si>
  <si>
    <t>2019년   10월    일    설계</t>
    <phoneticPr fontId="19" type="noConversion"/>
  </si>
  <si>
    <t>경상북도 야생동물 구조센터 보육실 리모델링공사 설계내역</t>
    <phoneticPr fontId="19" type="noConversion"/>
  </si>
  <si>
    <t>1600(w)*700(d)*1900(h)</t>
    <phoneticPr fontId="1" type="noConversion"/>
  </si>
  <si>
    <t>동물입원장-ICU(8칸)</t>
    <phoneticPr fontId="1" type="noConversion"/>
  </si>
  <si>
    <t>동물입원장 - ICU(8칸)       1600*700*1900         SET   ( 호표 53 )</t>
    <phoneticPr fontId="1" type="noConversion"/>
  </si>
  <si>
    <t>동물입원장</t>
    <phoneticPr fontId="1" type="noConversion"/>
  </si>
  <si>
    <t>동물입원장</t>
    <phoneticPr fontId="1" type="noConversion"/>
  </si>
  <si>
    <t>******5194C102A540083FCAB0AD8F252859AE5DBAF9</t>
  </si>
  <si>
    <t>3*******21870628</t>
  </si>
  <si>
    <t>3*******21870639</t>
  </si>
  <si>
    <t>312*******278008</t>
  </si>
  <si>
    <t>312*******278009</t>
  </si>
  <si>
    <t>312*******278010</t>
  </si>
  <si>
    <t>3*******20142681</t>
  </si>
</sst>
</file>

<file path=xl/styles.xml><?xml version="1.0" encoding="utf-8"?>
<styleSheet xmlns="http://schemas.openxmlformats.org/spreadsheetml/2006/main">
  <numFmts count="200">
    <numFmt numFmtId="24" formatCode="\$#,##0_);[Red]\(\$#,##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76" formatCode="#,###"/>
    <numFmt numFmtId="177" formatCode="#,###;\-#,###;#;"/>
    <numFmt numFmtId="178" formatCode="#,##0.00#"/>
    <numFmt numFmtId="179" formatCode="#,##0.0"/>
    <numFmt numFmtId="180" formatCode="#,##0.00#;\-#,##0.00#;#"/>
    <numFmt numFmtId="181" formatCode="_ * #,##0_ ;_ * \-#,##0_ ;_ * &quot;-&quot;_ ;_ @_ "/>
    <numFmt numFmtId="182" formatCode="_ &quot;₩&quot;* #,##0_ ;_ &quot;₩&quot;* \-#,##0_ ;_ &quot;₩&quot;* &quot;-&quot;_ ;_ @_ "/>
    <numFmt numFmtId="183" formatCode="\ "/>
    <numFmt numFmtId="184" formatCode="#,##0.000"/>
    <numFmt numFmtId="185" formatCode="&quot;₩&quot;\!\$#\!\,##0_);[Red]&quot;₩&quot;\!\(&quot;₩&quot;\!\$#\!\,##0&quot;₩&quot;\!\)"/>
    <numFmt numFmtId="186" formatCode="_(&quot;$&quot;* #,##0_);_(&quot;$&quot;* \(#,##0\);_(&quot;$&quot;* &quot;-&quot;_);_(@_)"/>
    <numFmt numFmtId="187" formatCode="0\!.0000000000000000"/>
    <numFmt numFmtId="188" formatCode="&quot;$&quot;#\!\,##0\!.00_);[Red]&quot;₩&quot;\!\(&quot;$&quot;#\!\,##0\!.00&quot;₩&quot;\!\)"/>
    <numFmt numFmtId="189" formatCode="[Blue]\+0%;[Red]\-0%;0%"/>
    <numFmt numFmtId="190" formatCode="&quot;(&quot;###.00&quot;)&quot;"/>
    <numFmt numFmtId="191" formatCode="\(#,##0.0000\)"/>
    <numFmt numFmtId="192" formatCode=";;;"/>
    <numFmt numFmtId="193" formatCode="_(&quot;$&quot;* #,##0.00_);_(&quot;$&quot;* \(#,##0.00\);_(&quot;$&quot;* &quot;-&quot;??_);_(@_)"/>
    <numFmt numFmtId="194" formatCode="#,##0&quot;W&quot;_);\(#,##0&quot;W&quot;\)"/>
    <numFmt numFmtId="195" formatCode="&quot;₩&quot;#,##0.00;&quot;₩&quot;&quot;₩&quot;&quot;₩&quot;&quot;₩&quot;&quot;₩&quot;&quot;₩&quot;&quot;₩&quot;&quot;₩&quot;&quot;₩&quot;&quot;₩&quot;&quot;₩&quot;&quot;₩&quot;\-&quot;₩&quot;#,##0.00"/>
    <numFmt numFmtId="196" formatCode="_-* #,##0.000_-;\-* #,##0.000_-;_-* &quot;-&quot;_-;_-@_-"/>
    <numFmt numFmtId="197" formatCode="_-* #,##0.00_-;\-* #,##0.00_-;_-* &quot;-&quot;_-;_-@_-"/>
    <numFmt numFmtId="198" formatCode="&quot;₩&quot;#,##0;[Red]&quot;₩&quot;&quot;₩&quot;&quot;₩&quot;&quot;₩&quot;&quot;₩&quot;&quot;₩&quot;&quot;₩&quot;&quot;₩&quot;\-#,##0"/>
    <numFmt numFmtId="199" formatCode="_ * #,##0.00_ ;_ * &quot;₩&quot;&quot;₩&quot;&quot;₩&quot;&quot;₩&quot;&quot;₩&quot;&quot;₩&quot;&quot;₩&quot;\-#,##0.00_ ;_ * &quot;-&quot;??_ ;_ @_ "/>
    <numFmt numFmtId="200" formatCode="&quot;₩&quot;#,##0;[Red]&quot;₩&quot;&quot;₩&quot;\-#,##0"/>
    <numFmt numFmtId="201" formatCode="#."/>
    <numFmt numFmtId="202" formatCode="&quot;₩&quot;#,##0;&quot;₩&quot;\-#,##0"/>
    <numFmt numFmtId="203" formatCode="_-* #,##0.00_-;&quot;₩&quot;&quot;₩&quot;&quot;₩&quot;\-* #,##0.00_-;_-* &quot;-&quot;??_-;_-@_-"/>
    <numFmt numFmtId="204" formatCode="[Red]\+#;[Red]\-#;[Red]0"/>
    <numFmt numFmtId="205" formatCode="#,##0;[Red]&quot;△&quot;#,##0"/>
    <numFmt numFmtId="206" formatCode="#,##0_ ;[Red]&quot;△&quot;#,##0\ "/>
    <numFmt numFmtId="207" formatCode="0.00;[Red]0.00"/>
    <numFmt numFmtId="208" formatCode="#.00"/>
    <numFmt numFmtId="209" formatCode="&quot;₩&quot;#,##0;&quot;₩&quot;&quot;₩&quot;&quot;₩&quot;&quot;₩&quot;&quot;₩&quot;\-#,##0"/>
    <numFmt numFmtId="210" formatCode="0.00_);[Red]\(0.00\)"/>
    <numFmt numFmtId="211" formatCode="_-&quot;$&quot;* #,##0.00_-;\-&quot;$&quot;* #,##0.00_-;_-&quot;$&quot;* &quot;-&quot;??_-;_-@_-"/>
    <numFmt numFmtId="212" formatCode="_-&quot;$&quot;* #,##0_-;\-&quot;$&quot;* #,##0_-;_-&quot;$&quot;* &quot;-&quot;_-;_-@_-"/>
    <numFmt numFmtId="213" formatCode="_-* #,##0.0_-;&quot;₩&quot;\!\-* #,##0.0_-;_-* &quot;-&quot;_-;_-@_-"/>
    <numFmt numFmtId="214" formatCode="&quot;$&quot;#,##0_);[Red]\(&quot;$&quot;#,##0\)"/>
    <numFmt numFmtId="215" formatCode="#,##0;[Red]&quot;-&quot;#,##0"/>
    <numFmt numFmtId="216" formatCode="0\ \ "/>
    <numFmt numFmtId="217" formatCode="#,##0\ \ "/>
    <numFmt numFmtId="218" formatCode="#,##0.0;[Red]#,##0.0;&quot; &quot;"/>
    <numFmt numFmtId="219" formatCode="0.0000%"/>
    <numFmt numFmtId="220" formatCode="#,##0.0000"/>
    <numFmt numFmtId="221" formatCode="_(* #,##0_);_(* \(#,##0\);_(* &quot;-&quot;_);_(@_)"/>
    <numFmt numFmtId="222" formatCode="0.0000"/>
    <numFmt numFmtId="223" formatCode="0.000"/>
    <numFmt numFmtId="224" formatCode="#,##0.000\ &quot;10공/㎥ &quot;"/>
    <numFmt numFmtId="225" formatCode="#,##0.00;[Red]#,##0.00;&quot; &quot;"/>
    <numFmt numFmtId="226" formatCode="&quot;₩&quot;\ \ #,##0\ &quot;원정&quot;;\-&quot;₩&quot;#,##0"/>
    <numFmt numFmtId="227" formatCode="&quot;₩&quot;#,##0.00;&quot;₩&quot;\-#,##0.00"/>
    <numFmt numFmtId="228" formatCode="[&lt;=9999999]###\-####;\(0###\)\ ###\-####"/>
    <numFmt numFmtId="229" formatCode="#,##0.00\ &quot;a &quot;"/>
    <numFmt numFmtId="230" formatCode="_ * #,##0_ ;_ * &quot;₩&quot;\!\-#,##0_ ;_ * &quot;-&quot;_ ;_ @_ "/>
    <numFmt numFmtId="231" formatCode="0.000000"/>
    <numFmt numFmtId="232" formatCode="#,##0.00;[Red]&quot;-&quot;#,##0.00"/>
    <numFmt numFmtId="233" formatCode="&quot;$&quot;#,##0.00_);\(&quot;$&quot;#,##0.00\)"/>
    <numFmt numFmtId="234" formatCode="&quot;₩&quot;#,##0.00;[Red]&quot;₩&quot;&quot;₩&quot;\-#,##0.00"/>
    <numFmt numFmtId="235" formatCode="&quot;₩&quot;#,##0;[Red]&quot;₩&quot;&quot;-&quot;#,##0"/>
    <numFmt numFmtId="236" formatCode="_(&quot;$&quot;* #,##0_);_(&quot;$&quot;* \(#,##0\);_(&quot;$&quot;* &quot;-&quot;??_);_(@_)"/>
    <numFmt numFmtId="237" formatCode="0.000%"/>
    <numFmt numFmtId="238" formatCode="&quot;$&quot;#,##0.00_);[Red]\(&quot;$&quot;#,##0.00\)"/>
    <numFmt numFmtId="239" formatCode="_ &quot;₩&quot;* #,##0.00_ ;_ &quot;₩&quot;* \-#,##0.00_ ;_ &quot;₩&quot;* &quot;-&quot;??_ ;_ @_ "/>
    <numFmt numFmtId="240" formatCode="&quot;$&quot;#,##0"/>
    <numFmt numFmtId="241" formatCode="#,##0&quot; F&quot;_);[Red]&quot;₩&quot;\!\(#,##0&quot; F&quot;&quot;₩&quot;\!\)"/>
    <numFmt numFmtId="242" formatCode="%#.00"/>
    <numFmt numFmtId="243" formatCode="0000000000000"/>
    <numFmt numFmtId="244" formatCode="#,##0.0###&quot;A㎥/h/대&quot;;\-#,##0.0#####&quot;A㎥/h/대&quot;"/>
    <numFmt numFmtId="245" formatCode="General&quot;명&quot;"/>
    <numFmt numFmtId="246" formatCode="_-* #,##0.0000_-;\-* #,##0.0000_-;_-* &quot;-&quot;??_-;_-@_-"/>
    <numFmt numFmtId="247" formatCode="0.0"/>
    <numFmt numFmtId="248" formatCode="&quot;(&quot;\ #,##0&quot;)&quot;"/>
    <numFmt numFmtId="249" formatCode="#,##0.00_ "/>
    <numFmt numFmtId="250" formatCode="_ * #,##0.00_ ;_ * \-#,##0.00_ ;_ * &quot;-&quot;??_ ;_ @_ "/>
    <numFmt numFmtId="251" formatCode="#,##0."/>
    <numFmt numFmtId="252" formatCode="&quot;₩&quot;#,##0;[Red]&quot;₩&quot;&quot;₩&quot;&quot;₩&quot;&quot;₩&quot;&quot;₩&quot;\-#,##0"/>
    <numFmt numFmtId="253" formatCode="#,##0.00&quot;₩&quot;\!\ &quot;F&quot;;&quot;₩&quot;\!\-#,##0.00&quot;₩&quot;\!\ &quot;F&quot;"/>
    <numFmt numFmtId="254" formatCode="&quot;$&quot;#,##0_);\(&quot;$&quot;#,##0\)"/>
    <numFmt numFmtId="255" formatCode="&quot;$&quot;#,##0.0_);\(&quot;$&quot;#,##0.0\)"/>
    <numFmt numFmtId="256" formatCode="#,##0.00&quot; F&quot;_);[Red]&quot;₩&quot;\!\(#,##0.00&quot; F&quot;&quot;₩&quot;\!\)"/>
    <numFmt numFmtId="257" formatCode="&quot;SFr.&quot;#,##0;[Red]&quot;SFr.&quot;&quot;₩&quot;\!\-#,##0"/>
    <numFmt numFmtId="258" formatCode="&quot;SFr.&quot;#,##0.00;&quot;SFr.&quot;&quot;₩&quot;\!\-#,##0.00"/>
    <numFmt numFmtId="259" formatCode="#,##0.0_);[Red]&quot;₩&quot;\!\(#,##0.0&quot;₩&quot;\!\)"/>
    <numFmt numFmtId="260" formatCode="&quot;SFr.&quot;#,##0.00;[Red]&quot;SFr.&quot;&quot;₩&quot;\!\-#,##0.00"/>
    <numFmt numFmtId="261" formatCode="#,##0.0#&quot;CMH/대&quot;;\-#,##0.0#&quot;CMH/대&quot;"/>
    <numFmt numFmtId="262" formatCode="#,##0.0#&quot;CMM/대&quot;;\-#,##0.0#&quot;CMM/대&quot;"/>
    <numFmt numFmtId="263" formatCode="&quot;₩&quot;#,##0;&quot;₩&quot;&quot;₩&quot;&quot;₩&quot;&quot;₩&quot;&quot;₩&quot;&quot;₩&quot;&quot;₩&quot;&quot;₩&quot;&quot;₩&quot;&quot;₩&quot;\-&quot;₩&quot;#,##0"/>
    <numFmt numFmtId="264" formatCode="00,###"/>
    <numFmt numFmtId="265" formatCode="_ * #,#00_ ;_ * \-#,#00_ ;_ * &quot;-&quot;_ ;_ @_ "/>
    <numFmt numFmtId="266" formatCode="#,##0;\(#,##0\)"/>
    <numFmt numFmtId="267" formatCode="&quot;₩&quot;\ #,##0.00;[Red]&quot;₩&quot;\ \-#,##0.00"/>
    <numFmt numFmtId="268" formatCode="0.00000000"/>
    <numFmt numFmtId="269" formatCode="#,##0\ \ \ \ \ "/>
    <numFmt numFmtId="270" formatCode="0_);[Red]\(0\)"/>
    <numFmt numFmtId="271" formatCode="_ * #,##0.00000000_ ;_ * \-#,##0.00000000_ ;_ * &quot;-&quot;_ ;_ @_ "/>
    <numFmt numFmtId="272" formatCode="#,##0.00000;[Red]\-#,##0.00000"/>
    <numFmt numFmtId="273" formatCode="_(* #,##0.00_);_(* \(#,##0.00\);_(* &quot;-&quot;??_);_(@_)"/>
    <numFmt numFmtId="274" formatCode="#,##0.000;[Red]&quot;-&quot;#,##0.000"/>
    <numFmt numFmtId="275" formatCode="0_ "/>
    <numFmt numFmtId="276" formatCode="@\ &quot;주임&quot;"/>
    <numFmt numFmtId="277" formatCode="#,##0.0000000;[Red]\-#,##0.0000000"/>
    <numFmt numFmtId="278" formatCode="#,##0.000\ &quot;EA &quot;"/>
    <numFmt numFmtId="279" formatCode="&quot;₩&quot;#,##0;[Red]&quot;₩&quot;&quot;₩&quot;&quot;₩&quot;&quot;₩&quot;&quot;₩&quot;&quot;₩&quot;&quot;₩&quot;&quot;₩&quot;&quot;₩&quot;\-#,##0"/>
    <numFmt numFmtId="280" formatCode="&quot;₩&quot;\!\$#.00"/>
    <numFmt numFmtId="281" formatCode="_-&quot;₩&quot;* #,##0.00_-;&quot;₩&quot;&quot;₩&quot;&quot;₩&quot;\-&quot;₩&quot;* #,##0.00_-;_-&quot;₩&quot;* &quot;-&quot;??_-;_-@_-"/>
    <numFmt numFmtId="282" formatCode="0.00000000_ "/>
    <numFmt numFmtId="283" formatCode="&quot;₩&quot;\!\$#."/>
    <numFmt numFmtId="284" formatCode="&quot;₩&quot;#,##0.00;&quot;₩&quot;&quot;₩&quot;&quot;₩&quot;&quot;₩&quot;&quot;₩&quot;\-#,##0.00"/>
    <numFmt numFmtId="285" formatCode="_-[$€-2]* #,##0.00_-;&quot;₩&quot;\!\-[$€-2]* #,##0.00_-;_-[$€-2]* &quot;-&quot;??_-"/>
    <numFmt numFmtId="286" formatCode="_-[$€-2]* #,##0.00_-;\-[$€-2]* #,##0.00_-;_-[$€-2]* &quot;-&quot;??_-"/>
    <numFmt numFmtId="287" formatCode="#,##0.0_);\(#,##0.0\)"/>
    <numFmt numFmtId="288" formatCode="#,##0&quot;kcal/h&quot;;\-#,##0&quot;kcal/h&quot;"/>
    <numFmt numFmtId="289" formatCode="#,##0.000\ &quot;㎏ &quot;"/>
    <numFmt numFmtId="290" formatCode="#,##0.0###&quot;kg/h&quot;;\-#,##0.0#####&quot;kg/h&quot;"/>
    <numFmt numFmtId="291" formatCode="#,##0.0###&quot;kg/h/대&quot;;\-#,##0.0#####&quot;kg/h/대&quot;"/>
    <numFmt numFmtId="292" formatCode="#,##0.0###&quot;kg/대&quot;;\-#,##0.0#####&quot;kg/대&quot;"/>
    <numFmt numFmtId="293" formatCode="#,##0.0#&quot;kW/대&quot;;\-#,##0.0#&quot;kW/대&quot;"/>
    <numFmt numFmtId="294" formatCode="#,##0.00\ &quot;ℓ &quot;"/>
    <numFmt numFmtId="295" formatCode="_ * #,##0_ ;_ * &quot;₩&quot;&quot;₩&quot;&quot;₩&quot;&quot;₩&quot;&quot;₩&quot;\-#,##0_ ;_ * &quot;-&quot;_ ;_ @_ "/>
    <numFmt numFmtId="296" formatCode="General&quot;m&quot;"/>
    <numFmt numFmtId="297" formatCode="#,##0.000\ &quot;m  &quot;"/>
    <numFmt numFmtId="298" formatCode="#,##0.000\ &quot;㎡ &quot;"/>
    <numFmt numFmtId="299" formatCode="#,##0.000\ &quot;㎥ &quot;"/>
    <numFmt numFmtId="300" formatCode="#,##0.0###&quot;㎥/대&quot;;\-#,##0.0#####&quot;㎥/대&quot;"/>
    <numFmt numFmtId="301" formatCode="_-* #,##0.00\ &quot;Kc&quot;_-;\-* #,##0.00\ &quot;Kc&quot;_-;_-* &quot;-&quot;??\ &quot;Kc&quot;_-;_-@_-"/>
    <numFmt numFmtId="302" formatCode="General_)"/>
    <numFmt numFmtId="303" formatCode="0.00;0.00;\-"/>
    <numFmt numFmtId="304" formatCode="00#,###"/>
    <numFmt numFmtId="305" formatCode="&quot;L.&quot;\ #,##0.00;\-&quot;L.&quot;\ #,##0.00"/>
    <numFmt numFmtId="306" formatCode="0.00_)"/>
    <numFmt numFmtId="307" formatCode="0.0%"/>
    <numFmt numFmtId="308" formatCode="0.0&quot;  &quot;"/>
    <numFmt numFmtId="309" formatCode="&quot;(&quot;#,##0&quot;)&quot;;&quot;△&quot;#,##0"/>
    <numFmt numFmtId="310" formatCode="&quot;$&quot;#,##0;\-&quot;$&quot;#,##0"/>
    <numFmt numFmtId="311" formatCode="_-* #,##0\ &quot;Pts&quot;_-;\-* #,##0\ &quot;Pts&quot;_-;_-* &quot;-&quot;\ &quot;Pts&quot;_-;_-@_-"/>
    <numFmt numFmtId="312" formatCode="&quot;₩&quot;#,##0;[Red]&quot;₩&quot;\-#,##0"/>
    <numFmt numFmtId="313" formatCode="0.0_)"/>
    <numFmt numFmtId="314" formatCode="_ &quot;SFr.&quot;* #,##0_ ;_ &quot;SFr.&quot;* &quot;₩&quot;\!\-#,##0_ ;_ &quot;SFr.&quot;* &quot;-&quot;_ ;_ @_ "/>
    <numFmt numFmtId="315" formatCode="_ &quot;SFr.&quot;* #,##0.00_ ;_ &quot;SFr.&quot;* &quot;₩&quot;\!\-#,##0.00_ ;_ &quot;SFr.&quot;* &quot;-&quot;??_ ;_ @_ "/>
    <numFmt numFmtId="316" formatCode="#,##0.0###&quot;Ton&quot;;\-#,##0.0#####&quot;Ton&quot;"/>
    <numFmt numFmtId="317" formatCode="General&quot;ton/㎥&quot;"/>
    <numFmt numFmtId="318" formatCode="#,##0.0###&quot;Ton/set&quot;;\-#,##0.0#####&quot;Ton/대&quot;"/>
    <numFmt numFmtId="319" formatCode="#,##0.0###&quot;Ton/대&quot;;\-#,##0.0#####&quot;Ton/대&quot;"/>
    <numFmt numFmtId="320" formatCode="#,##0.0###&quot;TPH/대&quot;;\-#,##0.0#####&quot;TPH/대&quot;"/>
    <numFmt numFmtId="321" formatCode="_-&quot;£&quot;* #,##0_-;\-&quot;£&quot;* #,##0_-;_-&quot;£&quot;* &quot;-&quot;_-;_-@_-"/>
    <numFmt numFmtId="322" formatCode="_-&quot;£&quot;* #,##0.00_-;\-&quot;£&quot;* #,##0.00_-;_-&quot;£&quot;* &quot;-&quot;??_-;_-@_-"/>
    <numFmt numFmtId="323" formatCode="#,##0\ &quot;DM&quot;;[Red]\-#,##0\ &quot;DM&quot;"/>
    <numFmt numFmtId="324" formatCode="#,##0.00\ &quot;DM&quot;;[Red]\-#,##0.00\ &quot;DM&quot;"/>
    <numFmt numFmtId="325" formatCode="#,##0.00\ &quot;개 &quot;"/>
    <numFmt numFmtId="326" formatCode="#,###\ &quot;개&quot;"/>
    <numFmt numFmtId="327" formatCode="#,##0.0\ &quot;개소 &quot;"/>
    <numFmt numFmtId="328" formatCode="&quot;₩&quot;#,##0;&quot;₩&quot;&quot;₩&quot;\!\-#,##0"/>
    <numFmt numFmtId="329" formatCode="_ * #,##0.0000000000_ ;_ * \-#,##0.0000000000_ ;_ * &quot;-&quot;_ ;_ @_ "/>
    <numFmt numFmtId="330" formatCode="#,##0_);&quot;₩&quot;&quot;₩&quot;&quot;₩&quot;&quot;₩&quot;&quot;₩&quot;&quot;₩&quot;\(#,##0&quot;₩&quot;&quot;₩&quot;&quot;₩&quot;&quot;₩&quot;&quot;₩&quot;&quot;₩&quot;\)"/>
    <numFmt numFmtId="331" formatCode="&quot;₩&quot;#,##0;&quot;₩&quot;&quot;₩&quot;&quot;₩&quot;&quot;₩&quot;&quot;₩&quot;&quot;₩&quot;&quot;₩&quot;&quot;₩&quot;&quot;₩&quot;&quot;₩&quot;&quot;₩&quot;&quot;₩&quot;\-&quot;₩&quot;#,##0"/>
    <numFmt numFmtId="332" formatCode="_ * #,##0.000_ ;_ * \-#,##0.000_ ;_ * &quot;-&quot;_ ;_ @_ "/>
    <numFmt numFmtId="333" formatCode="#,###.00\ &quot;매 &quot;"/>
    <numFmt numFmtId="334" formatCode="0.0%;[Red]&quot;△&quot;0.0%"/>
    <numFmt numFmtId="335" formatCode="0.00%;[Red]&quot;△&quot;0.00%"/>
    <numFmt numFmtId="336" formatCode="#,##0_ "/>
    <numFmt numFmtId="337" formatCode="&quot;₩&quot;#,##0.00;[Red]&quot;₩&quot;\-#,##0.00"/>
    <numFmt numFmtId="338" formatCode="#,##0&quot;칸&quot;"/>
    <numFmt numFmtId="339" formatCode="0.0_);[Red]&quot;₩&quot;\!\(0.0&quot;₩&quot;\!\)"/>
    <numFmt numFmtId="340" formatCode="_-* #,##0;\-* #,##0;_-* &quot;-&quot;;_-@"/>
    <numFmt numFmtId="341" formatCode="_-* #,##0.00\ _E_s_c_._-;\-* #,##0.00\ _E_s_c_._-;_-* &quot;-&quot;??\ _E_s_c_._-;_-@_-"/>
    <numFmt numFmtId="342" formatCode="_ &quot;₩&quot;* #,##0.00_ ;_ &quot;₩&quot;* &quot;₩&quot;&quot;₩&quot;\-#,##0.00_ ;_ &quot;₩&quot;* &quot;-&quot;??_ ;_ @_ "/>
    <numFmt numFmtId="343" formatCode="&quot;(@&quot;#0.0&quot;)&quot;"/>
    <numFmt numFmtId="344" formatCode="&quot;,&quot;###0"/>
    <numFmt numFmtId="345" formatCode="&quot;~&quot;#0"/>
    <numFmt numFmtId="346" formatCode="[&lt;=999999]&quot;,&quot;##\-####;\(0###\)\ ##\-####"/>
    <numFmt numFmtId="347" formatCode="[&lt;=9999999]&quot;,&quot;###\-####;\(0###\)\ ###\-####"/>
    <numFmt numFmtId="348" formatCode="&quot;  &quot;@"/>
    <numFmt numFmtId="349" formatCode="&quot;     &quot;@"/>
    <numFmt numFmtId="350" formatCode="#\!\,##0;&quot;₩&quot;\!\-#\!\,##0\!.00"/>
    <numFmt numFmtId="351" formatCode="#,##0;\-#,##0.00"/>
    <numFmt numFmtId="352" formatCode="000.000"/>
    <numFmt numFmtId="353" formatCode="#,##0;&quot;-&quot;#,##0"/>
    <numFmt numFmtId="354" formatCode="&quot;₩&quot;#,##0.00;\!\-&quot;₩&quot;#,##0.00"/>
    <numFmt numFmtId="355" formatCode="&quot;*&quot;#,##0\ &quot;일 (월)&quot;\ \ "/>
    <numFmt numFmtId="356" formatCode="&quot;?#,##0.00;\-&quot;&quot;?&quot;#,##0.00"/>
    <numFmt numFmtId="357" formatCode="#,##0\ ;\-#,##0\ ;\-\ "/>
    <numFmt numFmtId="358" formatCode="#,##0.0\ ;\-#,##0.0\ ;\-\ "/>
    <numFmt numFmtId="359" formatCode="#,##0.00\ ;\-#,##0.00\ ;\-\ "/>
    <numFmt numFmtId="360" formatCode="[&lt;=999999]##\-####;\(0###\)\ ##\-####"/>
    <numFmt numFmtId="361" formatCode="[&lt;=99999999]####\-####;\(0###\)\ ####\-####"/>
    <numFmt numFmtId="362" formatCode="#,##0.0_);[Red]\(#,##0.0\)"/>
    <numFmt numFmtId="363" formatCode="* #,##0&quot; &quot;;[Red]* &quot;△&quot;#,##0&quot; &quot;;* @"/>
    <numFmt numFmtId="364" formatCode="&quot;004-30-&quot;\ ###&quot;호&quot;\ "/>
    <numFmt numFmtId="365" formatCode="#,##0.####;[Red]&quot;△&quot;#,##0.####"/>
    <numFmt numFmtId="366" formatCode="#,##0_ ;[Red]\-#,##0\ "/>
    <numFmt numFmtId="367" formatCode="_-* #,##0.0_-;\-* #,##0.0_-;_-* &quot;-&quot;_-;_-@_-"/>
    <numFmt numFmtId="368" formatCode="&quot;US$&quot;#,##0.00_);[Red]\(&quot;US$&quot;#,##0.00\)"/>
    <numFmt numFmtId="369" formatCode="#,##0_);[Red]&quot;₩&quot;\!\-#,##0"/>
    <numFmt numFmtId="370" formatCode="_-* #,##0.000_-;\-* #,##0.000_-;_-* &quot;-&quot;???_-;_-@_-"/>
  </numFmts>
  <fonts count="2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u/>
      <sz val="16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28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/>
      <sz val="16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2"/>
      <name val="바탕체"/>
      <family val="1"/>
      <charset val="129"/>
    </font>
    <font>
      <b/>
      <sz val="24"/>
      <name val="맑은 고딕"/>
      <family val="3"/>
      <charset val="129"/>
      <scheme val="major"/>
    </font>
    <font>
      <sz val="11"/>
      <name val="굴림"/>
      <family val="3"/>
      <charset val="129"/>
    </font>
    <font>
      <sz val="2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8"/>
      <name val="바탕"/>
      <family val="1"/>
      <charset val="129"/>
    </font>
    <font>
      <sz val="9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color indexed="10"/>
      <name val="맑은 고딕"/>
      <family val="3"/>
      <charset val="129"/>
      <scheme val="major"/>
    </font>
    <font>
      <b/>
      <sz val="24"/>
      <color indexed="12"/>
      <name val="맑은 고딕"/>
      <family val="3"/>
      <charset val="129"/>
      <scheme val="major"/>
    </font>
    <font>
      <b/>
      <sz val="22"/>
      <color indexed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1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6"/>
      <color indexed="10"/>
      <name val="맑은 고딕"/>
      <family val="3"/>
      <charset val="129"/>
      <scheme val="major"/>
    </font>
    <font>
      <sz val="10"/>
      <name val="Times New Roman"/>
      <family val="1"/>
    </font>
    <font>
      <sz val="10"/>
      <name val="돋움"/>
      <family val="3"/>
      <charset val="129"/>
    </font>
    <font>
      <b/>
      <sz val="14"/>
      <color indexed="14"/>
      <name val="맑은 고딕"/>
      <family val="3"/>
      <charset val="129"/>
      <scheme val="major"/>
    </font>
    <font>
      <b/>
      <sz val="16"/>
      <color indexed="14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14"/>
      <color indexed="14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sz val="10"/>
      <name val="MS Sans Serif"/>
      <family val="2"/>
    </font>
    <font>
      <b/>
      <sz val="22"/>
      <name val="바탕체"/>
      <family val="1"/>
      <charset val="129"/>
    </font>
    <font>
      <sz val="12"/>
      <name val="돋움체"/>
      <family val="3"/>
      <charset val="129"/>
    </font>
    <font>
      <sz val="10"/>
      <name val="돋움체"/>
      <family val="3"/>
      <charset val="129"/>
    </font>
    <font>
      <i/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1"/>
      <color indexed="56"/>
      <name val="맑은 고딕"/>
      <family val="3"/>
      <charset val="129"/>
    </font>
    <font>
      <sz val="10"/>
      <name val="명조"/>
      <family val="3"/>
      <charset val="129"/>
    </font>
    <font>
      <sz val="12"/>
      <color indexed="24"/>
      <name val="바탕체"/>
      <family val="1"/>
      <charset val="129"/>
    </font>
    <font>
      <sz val="10"/>
      <name val="Arial"/>
      <family val="2"/>
    </font>
    <font>
      <sz val="12"/>
      <name val="¹????¼"/>
      <family val="1"/>
      <charset val="129"/>
    </font>
    <font>
      <b/>
      <sz val="12"/>
      <name val="???"/>
      <family val="1"/>
    </font>
    <font>
      <b/>
      <i/>
      <sz val="12"/>
      <name val="System"/>
      <family val="2"/>
      <charset val="129"/>
    </font>
    <font>
      <sz val="12"/>
      <name val="COUR"/>
      <family val="1"/>
    </font>
    <font>
      <sz val="11"/>
      <name val="굴림체"/>
      <family val="3"/>
      <charset val="129"/>
    </font>
    <font>
      <sz val="11"/>
      <name val="ⓒoUAAA¨u"/>
      <family val="1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"/>
      <color indexed="8"/>
      <name val="Courier"/>
      <family val="3"/>
    </font>
    <font>
      <sz val="10"/>
      <name val="Geneva"/>
      <family val="2"/>
    </font>
    <font>
      <sz val="11"/>
      <name val="￥i￠￢￠?o"/>
      <family val="3"/>
      <charset val="129"/>
    </font>
    <font>
      <sz val="12"/>
      <name val="Times New Roman"/>
      <family val="1"/>
    </font>
    <font>
      <sz val="12"/>
      <name val="¹UAAA¼"/>
      <family val="3"/>
      <charset val="129"/>
    </font>
    <font>
      <b/>
      <sz val="1"/>
      <color indexed="8"/>
      <name val="Courier"/>
      <family val="3"/>
    </font>
    <font>
      <sz val="13"/>
      <name val="돋움체"/>
      <family val="3"/>
      <charset val="129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0"/>
      <name val="Courier New"/>
      <family val="3"/>
    </font>
    <font>
      <sz val="12"/>
      <name val="돋움"/>
      <family val="3"/>
      <charset val="129"/>
    </font>
    <font>
      <sz val="12"/>
      <name val="견명조"/>
      <family val="1"/>
      <charset val="129"/>
    </font>
    <font>
      <sz val="7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name val="±¼¸²A¼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b/>
      <sz val="12"/>
      <name val="바탕체"/>
      <family val="1"/>
      <charset val="129"/>
    </font>
    <font>
      <sz val="14"/>
      <name val="AngsanaUPC"/>
      <family val="1"/>
    </font>
    <font>
      <sz val="9"/>
      <name val="바탕체"/>
      <family val="1"/>
      <charset val="129"/>
    </font>
    <font>
      <sz val="12"/>
      <name val="Arial"/>
      <family val="2"/>
    </font>
    <font>
      <sz val="9"/>
      <name val="굴림체"/>
      <family val="3"/>
      <charset val="129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ÙÅÁÃ¼"/>
      <family val="3"/>
      <charset val="129"/>
    </font>
    <font>
      <sz val="11"/>
      <name val="±¼¸²Ã¼"/>
      <family val="3"/>
      <charset val="129"/>
    </font>
    <font>
      <sz val="12"/>
      <name val="¹UAAA¼"/>
      <family val="3"/>
    </font>
    <font>
      <sz val="9"/>
      <name val="돋움"/>
      <family val="3"/>
      <charset val="129"/>
    </font>
    <font>
      <sz val="10"/>
      <color indexed="12"/>
      <name val="Times New Roman"/>
      <family val="1"/>
    </font>
    <font>
      <sz val="8"/>
      <name val="Times New Roman"/>
      <family val="1"/>
    </font>
    <font>
      <sz val="12"/>
      <name val="±¼¸²A¼"/>
      <family val="3"/>
      <charset val="129"/>
    </font>
    <font>
      <sz val="12"/>
      <name val="System"/>
      <family val="2"/>
      <charset val="129"/>
    </font>
    <font>
      <b/>
      <sz val="12"/>
      <name val="Arial MT"/>
      <family val="2"/>
    </font>
    <font>
      <b/>
      <sz val="14"/>
      <color indexed="12"/>
      <name val="Times New Roman"/>
      <family val="1"/>
    </font>
    <font>
      <sz val="12"/>
      <name val="Tms Rmn"/>
      <family val="1"/>
    </font>
    <font>
      <b/>
      <sz val="10"/>
      <name val="MS Sans Serif"/>
      <family val="2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8"/>
      <name val="¹UAAA¼"/>
      <family val="3"/>
      <charset val="129"/>
    </font>
    <font>
      <sz val="11"/>
      <name val="µ¸¿òÃ¼"/>
      <family val="3"/>
      <charset val="129"/>
    </font>
    <font>
      <sz val="12"/>
      <name val="¹UAAA¼"/>
      <family val="1"/>
    </font>
    <font>
      <sz val="12"/>
      <name val="¹ÙÅÁÃ¼"/>
      <family val="1"/>
    </font>
    <font>
      <sz val="12"/>
      <name val="μ¸¿oA¼"/>
      <family val="3"/>
      <charset val="129"/>
    </font>
    <font>
      <sz val="9"/>
      <name val="Times New Roman"/>
      <family val="1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2"/>
      <color indexed="8"/>
      <name val="바탕체"/>
      <family val="1"/>
      <charset val="129"/>
    </font>
    <font>
      <sz val="10"/>
      <color indexed="8"/>
      <name val="Impact"/>
      <family val="2"/>
    </font>
    <font>
      <b/>
      <sz val="8"/>
      <name val="Arial"/>
      <family val="2"/>
    </font>
    <font>
      <sz val="1"/>
      <color indexed="16"/>
      <name val="Courier"/>
      <family val="3"/>
    </font>
    <font>
      <sz val="12"/>
      <name val="Arial MT"/>
      <family val="2"/>
    </font>
    <font>
      <b/>
      <sz val="24"/>
      <color indexed="20"/>
      <name val="Matura MT Script Capitals"/>
      <family val="4"/>
    </font>
    <font>
      <b/>
      <sz val="16"/>
      <color indexed="20"/>
      <name val="Times New Roman"/>
      <family val="1"/>
    </font>
    <font>
      <sz val="10"/>
      <color indexed="20"/>
      <name val="Matura MT Script Capitals"/>
      <family val="4"/>
    </font>
    <font>
      <b/>
      <sz val="12"/>
      <color indexed="20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굴림체"/>
      <family val="3"/>
      <charset val="129"/>
    </font>
    <font>
      <b/>
      <sz val="10"/>
      <color indexed="12"/>
      <name val="Times New Roman"/>
      <family val="1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u/>
      <sz val="14"/>
      <color indexed="36"/>
      <name val="Cordia New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0"/>
      <color indexed="12"/>
      <name val="MS Sans Serif"/>
      <family val="2"/>
    </font>
    <font>
      <sz val="12"/>
      <color indexed="10"/>
      <name val="Times New Roman"/>
      <family val="1"/>
    </font>
    <font>
      <sz val="12"/>
      <name val="Helv"/>
      <family val="2"/>
    </font>
    <font>
      <i/>
      <sz val="8"/>
      <name val="Times New Roman"/>
      <family val="1"/>
    </font>
    <font>
      <sz val="12"/>
      <color indexed="9"/>
      <name val="Helv"/>
      <family val="2"/>
    </font>
    <font>
      <b/>
      <sz val="10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새굴림"/>
      <family val="1"/>
      <charset val="129"/>
    </font>
    <font>
      <sz val="10"/>
      <color indexed="11"/>
      <name val="Helv"/>
      <family val="2"/>
    </font>
    <font>
      <b/>
      <i/>
      <sz val="12"/>
      <name val="Times New Roman"/>
      <family val="1"/>
    </font>
    <font>
      <sz val="14"/>
      <name val="Helv"/>
      <family val="2"/>
    </font>
    <font>
      <sz val="24"/>
      <name val="Helv"/>
      <family val="2"/>
    </font>
    <font>
      <b/>
      <sz val="11"/>
      <name val="Helv"/>
      <family val="2"/>
    </font>
    <font>
      <sz val="12"/>
      <name val="宋体"/>
      <family val="3"/>
      <charset val="129"/>
    </font>
    <font>
      <b/>
      <sz val="12"/>
      <name val="돋움체"/>
      <family val="3"/>
      <charset val="129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8"/>
      <name val="Times New Roman"/>
      <family val="1"/>
    </font>
    <font>
      <b/>
      <sz val="12"/>
      <name val="Book Antiqua"/>
      <family val="1"/>
    </font>
    <font>
      <sz val="10"/>
      <name val="Tms Rmn"/>
      <family val="1"/>
    </font>
    <font>
      <sz val="10"/>
      <name val="Futura Bk BT"/>
      <family val="2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sz val="10"/>
      <color indexed="10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24"/>
      <name val="Arial"/>
      <family val="2"/>
    </font>
    <font>
      <b/>
      <sz val="14"/>
      <name val="Arial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1"/>
      <name val="明朝"/>
      <family val="3"/>
      <charset val="129"/>
    </font>
    <font>
      <u/>
      <sz val="9"/>
      <color indexed="12"/>
      <name val="Helv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2"/>
      <name val="Courier"/>
      <family val="3"/>
    </font>
    <font>
      <b/>
      <sz val="12"/>
      <name val="굴림"/>
      <family val="3"/>
      <charset val="129"/>
    </font>
    <font>
      <sz val="9"/>
      <color indexed="8"/>
      <name val="굴림체"/>
      <family val="3"/>
      <charset val="129"/>
    </font>
    <font>
      <sz val="10"/>
      <name val="바탕"/>
      <family val="1"/>
      <charset val="129"/>
    </font>
    <font>
      <sz val="12"/>
      <name val="굴림"/>
      <family val="3"/>
      <charset val="129"/>
    </font>
    <font>
      <b/>
      <sz val="11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9"/>
      <name val="맑은 고딕"/>
      <family val="3"/>
      <charset val="129"/>
    </font>
    <font>
      <u/>
      <sz val="11"/>
      <color indexed="36"/>
      <name val="굴림체"/>
      <family val="3"/>
      <charset val="129"/>
    </font>
    <font>
      <sz val="11"/>
      <name val="뼻뮝"/>
      <family val="3"/>
      <charset val="129"/>
    </font>
    <font>
      <sz val="11"/>
      <name val="돋움체"/>
      <family val="3"/>
      <charset val="129"/>
    </font>
    <font>
      <sz val="9"/>
      <name val="華康仿宋體"/>
      <family val="3"/>
      <charset val="129"/>
    </font>
    <font>
      <sz val="12"/>
      <name val="뼻뮝"/>
      <family val="1"/>
      <charset val="129"/>
    </font>
    <font>
      <sz val="10"/>
      <color indexed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8"/>
      <name val="돋움체"/>
      <family val="3"/>
      <charset val="129"/>
    </font>
    <font>
      <sz val="8"/>
      <name val="#중고딕"/>
      <family val="3"/>
      <charset val="129"/>
    </font>
    <font>
      <sz val="14"/>
      <name val="돋움"/>
      <family val="3"/>
      <charset val="129"/>
    </font>
    <font>
      <vertAlign val="superscript"/>
      <sz val="12"/>
      <color indexed="8"/>
      <name val="굴림체"/>
      <family val="3"/>
      <charset val="129"/>
    </font>
    <font>
      <u/>
      <sz val="12"/>
      <color indexed="36"/>
      <name val="굴림체"/>
      <family val="3"/>
      <charset val="129"/>
    </font>
    <font>
      <sz val="10"/>
      <name val="한양신명조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b/>
      <u/>
      <sz val="10"/>
      <color indexed="12"/>
      <name val="고딕"/>
      <family val="3"/>
      <charset val="129"/>
    </font>
    <font>
      <sz val="12"/>
      <color indexed="22"/>
      <name val="바탕체"/>
      <family val="1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b/>
      <sz val="12"/>
      <color indexed="8"/>
      <name val="돋움체"/>
      <family val="3"/>
      <charset val="129"/>
    </font>
    <font>
      <sz val="12"/>
      <name val="華康中楷體"/>
      <family val="3"/>
      <charset val="129"/>
    </font>
    <font>
      <sz val="11"/>
      <name val="Times New Roman"/>
      <family val="1"/>
    </font>
    <font>
      <u/>
      <sz val="9"/>
      <color indexed="36"/>
      <name val="Helv"/>
      <family val="2"/>
    </font>
    <font>
      <sz val="8.25"/>
      <color indexed="72"/>
      <name val="MS Sans Serif"/>
      <family val="2"/>
    </font>
    <font>
      <sz val="11"/>
      <name val="ＭＳ 明朝"/>
      <family val="3"/>
      <charset val="129"/>
    </font>
    <font>
      <sz val="11"/>
      <name val="Arial"/>
      <family val="2"/>
      <charset val="178"/>
    </font>
    <font>
      <u/>
      <sz val="11"/>
      <color indexed="12"/>
      <name val="돋움"/>
      <family val="3"/>
      <charset val="129"/>
    </font>
    <font>
      <sz val="14"/>
      <name val="System"/>
      <family val="2"/>
      <charset val="129"/>
    </font>
    <font>
      <b/>
      <u/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gray125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73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14" fillId="0" borderId="0"/>
    <xf numFmtId="42" fontId="8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>
      <protection locked="0"/>
    </xf>
    <xf numFmtId="183" fontId="14" fillId="0" borderId="0" applyFill="0" applyBorder="0" applyProtection="0"/>
    <xf numFmtId="0" fontId="36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37" fillId="0" borderId="0"/>
    <xf numFmtId="0" fontId="38" fillId="0" borderId="20">
      <alignment horizontal="center"/>
    </xf>
    <xf numFmtId="0" fontId="38" fillId="0" borderId="20">
      <alignment horizontal="center"/>
    </xf>
    <xf numFmtId="0" fontId="39" fillId="0" borderId="0">
      <alignment vertical="center"/>
    </xf>
    <xf numFmtId="0" fontId="36" fillId="0" borderId="5">
      <alignment horizontal="centerContinuous" vertical="center"/>
    </xf>
    <xf numFmtId="3" fontId="40" fillId="0" borderId="1"/>
    <xf numFmtId="3" fontId="40" fillId="0" borderId="1"/>
    <xf numFmtId="179" fontId="14" fillId="0" borderId="0">
      <alignment vertical="center"/>
    </xf>
    <xf numFmtId="4" fontId="14" fillId="0" borderId="0">
      <alignment vertical="center"/>
    </xf>
    <xf numFmtId="184" fontId="14" fillId="0" borderId="0">
      <alignment vertical="center"/>
    </xf>
    <xf numFmtId="3" fontId="40" fillId="0" borderId="1"/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0" fontId="36" fillId="0" borderId="5">
      <alignment horizontal="centerContinuous" vertical="center"/>
    </xf>
    <xf numFmtId="185" fontId="38" fillId="0" borderId="0" applyFont="0" applyFill="0" applyBorder="0" applyAlignment="0" applyProtection="0"/>
    <xf numFmtId="181" fontId="40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7" fontId="8" fillId="0" borderId="0" applyNumberFormat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8" fontId="8" fillId="0" borderId="0" applyNumberFormat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NumberFormat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8" fontId="8" fillId="0" borderId="0" applyNumberFormat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2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8" fillId="0" borderId="0" applyFont="0" applyFill="0" applyBorder="0" applyAlignment="0" applyProtection="0"/>
    <xf numFmtId="189" fontId="41" fillId="0" borderId="0" applyFont="0" applyFill="0" applyBorder="0" applyAlignment="0" applyProtection="0">
      <alignment vertical="center"/>
    </xf>
    <xf numFmtId="190" fontId="41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0" fontId="14" fillId="0" borderId="17"/>
    <xf numFmtId="0" fontId="42" fillId="0" borderId="0">
      <alignment vertical="center"/>
    </xf>
    <xf numFmtId="191" fontId="43" fillId="0" borderId="1" applyFill="0" applyBorder="0" applyProtection="0">
      <alignment horizontal="right" vertical="center"/>
    </xf>
    <xf numFmtId="0" fontId="37" fillId="0" borderId="0">
      <alignment vertical="center"/>
    </xf>
    <xf numFmtId="38" fontId="14" fillId="0" borderId="21">
      <alignment horizontal="right"/>
    </xf>
    <xf numFmtId="192" fontId="36" fillId="0" borderId="1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45" fillId="0" borderId="0" applyFont="0" applyFill="0" applyBorder="0" applyAlignment="0" applyProtection="0"/>
    <xf numFmtId="0" fontId="46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4" fillId="0" borderId="0"/>
    <xf numFmtId="0" fontId="14" fillId="0" borderId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/>
    <xf numFmtId="0" fontId="50" fillId="0" borderId="0"/>
    <xf numFmtId="0" fontId="47" fillId="0" borderId="0" applyNumberFormat="0" applyFill="0" applyBorder="0" applyAlignment="0" applyProtection="0"/>
    <xf numFmtId="0" fontId="51" fillId="4" borderId="0"/>
    <xf numFmtId="0" fontId="52" fillId="0" borderId="18">
      <alignment vertical="center"/>
    </xf>
    <xf numFmtId="0" fontId="52" fillId="0" borderId="18">
      <alignment vertical="center"/>
    </xf>
    <xf numFmtId="0" fontId="8" fillId="0" borderId="18">
      <alignment vertical="center"/>
    </xf>
    <xf numFmtId="0" fontId="47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53" fillId="0" borderId="0"/>
    <xf numFmtId="0" fontId="47" fillId="0" borderId="0"/>
    <xf numFmtId="0" fontId="38" fillId="0" borderId="0"/>
    <xf numFmtId="181" fontId="1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7" fillId="0" borderId="0"/>
    <xf numFmtId="0" fontId="8" fillId="0" borderId="0"/>
    <xf numFmtId="181" fontId="14" fillId="0" borderId="0" applyFont="0" applyFill="0" applyBorder="0" applyAlignment="0" applyProtection="0"/>
    <xf numFmtId="0" fontId="54" fillId="0" borderId="0"/>
    <xf numFmtId="0" fontId="47" fillId="0" borderId="0"/>
    <xf numFmtId="0" fontId="47" fillId="0" borderId="0"/>
    <xf numFmtId="0" fontId="5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5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38" fillId="0" borderId="0"/>
    <xf numFmtId="0" fontId="8" fillId="0" borderId="0"/>
    <xf numFmtId="0" fontId="47" fillId="0" borderId="0"/>
    <xf numFmtId="0" fontId="47" fillId="0" borderId="0"/>
    <xf numFmtId="0" fontId="55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/>
    <xf numFmtId="0" fontId="47" fillId="0" borderId="0"/>
    <xf numFmtId="0" fontId="14" fillId="0" borderId="0"/>
    <xf numFmtId="0" fontId="54" fillId="0" borderId="0" applyFont="0" applyFill="0" applyBorder="0" applyAlignment="0" applyProtection="0"/>
    <xf numFmtId="0" fontId="14" fillId="0" borderId="0"/>
    <xf numFmtId="0" fontId="54" fillId="0" borderId="0" applyFont="0" applyFill="0" applyBorder="0" applyAlignment="0" applyProtection="0"/>
    <xf numFmtId="0" fontId="54" fillId="0" borderId="0"/>
    <xf numFmtId="0" fontId="14" fillId="0" borderId="0"/>
    <xf numFmtId="0" fontId="14" fillId="0" borderId="0"/>
    <xf numFmtId="0" fontId="54" fillId="0" borderId="0" applyFont="0" applyFill="0" applyBorder="0" applyAlignment="0" applyProtection="0"/>
    <xf numFmtId="0" fontId="14" fillId="0" borderId="0"/>
    <xf numFmtId="0" fontId="47" fillId="0" borderId="0"/>
    <xf numFmtId="0" fontId="47" fillId="0" borderId="0"/>
    <xf numFmtId="0" fontId="14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14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55" fillId="0" borderId="0"/>
    <xf numFmtId="0" fontId="38" fillId="0" borderId="0"/>
    <xf numFmtId="0" fontId="47" fillId="0" borderId="0"/>
    <xf numFmtId="0" fontId="54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1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54" fillId="0" borderId="0"/>
    <xf numFmtId="0" fontId="54" fillId="0" borderId="0"/>
    <xf numFmtId="0" fontId="55" fillId="0" borderId="0"/>
    <xf numFmtId="0" fontId="47" fillId="0" borderId="0"/>
    <xf numFmtId="0" fontId="54" fillId="0" borderId="0"/>
    <xf numFmtId="0" fontId="29" fillId="0" borderId="0"/>
    <xf numFmtId="0" fontId="47" fillId="0" borderId="0"/>
    <xf numFmtId="0" fontId="38" fillId="0" borderId="0"/>
    <xf numFmtId="0" fontId="38" fillId="0" borderId="0"/>
    <xf numFmtId="0" fontId="8" fillId="0" borderId="0"/>
    <xf numFmtId="0" fontId="47" fillId="0" borderId="0"/>
    <xf numFmtId="0" fontId="54" fillId="0" borderId="0" applyFont="0" applyFill="0" applyBorder="0" applyAlignment="0" applyProtection="0"/>
    <xf numFmtId="0" fontId="14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14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29" fillId="0" borderId="0"/>
    <xf numFmtId="0" fontId="54" fillId="0" borderId="0"/>
    <xf numFmtId="0" fontId="38" fillId="0" borderId="0"/>
    <xf numFmtId="0" fontId="38" fillId="0" borderId="0"/>
    <xf numFmtId="0" fontId="54" fillId="0" borderId="0"/>
    <xf numFmtId="0" fontId="38" fillId="0" borderId="0"/>
    <xf numFmtId="0" fontId="38" fillId="0" borderId="0"/>
    <xf numFmtId="0" fontId="14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38" fillId="0" borderId="0"/>
    <xf numFmtId="0" fontId="14" fillId="0" borderId="0"/>
    <xf numFmtId="0" fontId="47" fillId="0" borderId="0"/>
    <xf numFmtId="194" fontId="8" fillId="0" borderId="0"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47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47" fillId="0" borderId="0"/>
    <xf numFmtId="0" fontId="38" fillId="0" borderId="0"/>
    <xf numFmtId="0" fontId="8" fillId="0" borderId="0" applyFont="0" applyFill="0" applyBorder="0" applyAlignment="0" applyProtection="0"/>
    <xf numFmtId="0" fontId="14" fillId="0" borderId="0"/>
    <xf numFmtId="0" fontId="55" fillId="0" borderId="0"/>
    <xf numFmtId="0" fontId="14" fillId="0" borderId="0"/>
    <xf numFmtId="0" fontId="47" fillId="0" borderId="0"/>
    <xf numFmtId="0" fontId="47" fillId="0" borderId="0"/>
    <xf numFmtId="0" fontId="55" fillId="0" borderId="0"/>
    <xf numFmtId="0" fontId="55" fillId="0" borderId="0"/>
    <xf numFmtId="0" fontId="47" fillId="0" borderId="0"/>
    <xf numFmtId="0" fontId="3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47" fillId="0" borderId="0"/>
    <xf numFmtId="0" fontId="56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38" fillId="0" borderId="0"/>
    <xf numFmtId="182" fontId="57" fillId="0" borderId="0" applyFont="0" applyFill="0" applyBorder="0" applyAlignment="0" applyProtection="0"/>
    <xf numFmtId="0" fontId="38" fillId="0" borderId="0"/>
    <xf numFmtId="0" fontId="5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14" fillId="0" borderId="0"/>
    <xf numFmtId="0" fontId="54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47" fillId="0" borderId="0"/>
    <xf numFmtId="0" fontId="14" fillId="0" borderId="0"/>
    <xf numFmtId="0" fontId="4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7" fillId="0" borderId="0"/>
    <xf numFmtId="181" fontId="14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4" fillId="0" borderId="0"/>
    <xf numFmtId="0" fontId="29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8" fillId="0" borderId="0">
      <protection locked="0"/>
    </xf>
    <xf numFmtId="194" fontId="8" fillId="0" borderId="0">
      <protection locked="0"/>
    </xf>
    <xf numFmtId="0" fontId="55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47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47" fillId="0" borderId="0"/>
    <xf numFmtId="0" fontId="4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7" fillId="0" borderId="0"/>
    <xf numFmtId="0" fontId="38" fillId="0" borderId="0"/>
    <xf numFmtId="0" fontId="14" fillId="0" borderId="0"/>
    <xf numFmtId="0" fontId="38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/>
    <xf numFmtId="0" fontId="14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3" fillId="0" borderId="0"/>
    <xf numFmtId="181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5" fillId="0" borderId="0"/>
    <xf numFmtId="0" fontId="5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7" fillId="0" borderId="0"/>
    <xf numFmtId="181" fontId="14" fillId="0" borderId="0" applyFont="0" applyFill="0" applyBorder="0" applyAlignment="0" applyProtection="0"/>
    <xf numFmtId="0" fontId="5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7" fillId="0" borderId="0"/>
    <xf numFmtId="0" fontId="29" fillId="0" borderId="0"/>
    <xf numFmtId="0" fontId="47" fillId="0" borderId="0"/>
    <xf numFmtId="0" fontId="38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54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95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5" fillId="0" borderId="0"/>
    <xf numFmtId="0" fontId="54" fillId="0" borderId="0" applyFont="0" applyFill="0" applyBorder="0" applyAlignment="0" applyProtection="0"/>
    <xf numFmtId="0" fontId="54" fillId="0" borderId="0"/>
    <xf numFmtId="0" fontId="47" fillId="0" borderId="0"/>
    <xf numFmtId="0" fontId="14" fillId="0" borderId="0"/>
    <xf numFmtId="0" fontId="54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54" fillId="0" borderId="0"/>
    <xf numFmtId="0" fontId="54" fillId="0" borderId="0"/>
    <xf numFmtId="0" fontId="47" fillId="0" borderId="0"/>
    <xf numFmtId="0" fontId="14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1" fontId="1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4" fillId="0" borderId="0"/>
    <xf numFmtId="0" fontId="47" fillId="0" borderId="0"/>
    <xf numFmtId="0" fontId="8" fillId="0" borderId="0"/>
    <xf numFmtId="0" fontId="14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4" fillId="0" borderId="0"/>
    <xf numFmtId="0" fontId="47" fillId="0" borderId="0" applyFont="0" applyFill="0" applyBorder="0" applyAlignment="0" applyProtection="0"/>
    <xf numFmtId="0" fontId="54" fillId="0" borderId="0"/>
    <xf numFmtId="0" fontId="1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14" fillId="0" borderId="0"/>
    <xf numFmtId="0" fontId="38" fillId="0" borderId="0"/>
    <xf numFmtId="181" fontId="14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  <xf numFmtId="0" fontId="29" fillId="0" borderId="0"/>
    <xf numFmtId="0" fontId="14" fillId="0" borderId="0"/>
    <xf numFmtId="0" fontId="55" fillId="0" borderId="0"/>
    <xf numFmtId="181" fontId="14" fillId="0" borderId="0" applyFont="0" applyFill="0" applyBorder="0" applyAlignment="0" applyProtection="0"/>
    <xf numFmtId="0" fontId="47" fillId="0" borderId="0"/>
    <xf numFmtId="0" fontId="47" fillId="0" borderId="0"/>
    <xf numFmtId="181" fontId="40" fillId="0" borderId="0" applyFont="0" applyFill="0" applyBorder="0" applyAlignment="0" applyProtection="0"/>
    <xf numFmtId="0" fontId="54" fillId="0" borderId="0"/>
    <xf numFmtId="0" fontId="54" fillId="0" borderId="0"/>
    <xf numFmtId="0" fontId="47" fillId="0" borderId="0"/>
    <xf numFmtId="181" fontId="1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55" fillId="0" borderId="0"/>
    <xf numFmtId="0" fontId="54" fillId="0" borderId="0"/>
    <xf numFmtId="0" fontId="47" fillId="0" borderId="0"/>
    <xf numFmtId="0" fontId="54" fillId="0" borderId="0"/>
    <xf numFmtId="0" fontId="47" fillId="0" borderId="0"/>
    <xf numFmtId="0" fontId="47" fillId="0" borderId="0"/>
    <xf numFmtId="0" fontId="14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181" fontId="1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/>
    <xf numFmtId="0" fontId="38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4" fillId="0" borderId="0"/>
    <xf numFmtId="0" fontId="38" fillId="0" borderId="0"/>
    <xf numFmtId="181" fontId="14" fillId="0" borderId="0" applyFont="0" applyFill="0" applyBorder="0" applyAlignment="0" applyProtection="0"/>
    <xf numFmtId="0" fontId="55" fillId="0" borderId="0"/>
    <xf numFmtId="0" fontId="47" fillId="0" borderId="0"/>
    <xf numFmtId="0" fontId="47" fillId="0" borderId="0"/>
    <xf numFmtId="0" fontId="54" fillId="0" borderId="0"/>
    <xf numFmtId="0" fontId="54" fillId="0" borderId="0"/>
    <xf numFmtId="0" fontId="54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47" fillId="0" borderId="0"/>
    <xf numFmtId="0" fontId="38" fillId="0" borderId="0"/>
    <xf numFmtId="0" fontId="54" fillId="0" borderId="0"/>
    <xf numFmtId="0" fontId="1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54" fillId="0" borderId="0"/>
    <xf numFmtId="0" fontId="47" fillId="0" borderId="0"/>
    <xf numFmtId="0" fontId="29" fillId="0" borderId="0"/>
    <xf numFmtId="0" fontId="38" fillId="0" borderId="0"/>
    <xf numFmtId="0" fontId="47" fillId="0" borderId="0"/>
    <xf numFmtId="0" fontId="38" fillId="0" borderId="0"/>
    <xf numFmtId="181" fontId="14" fillId="0" borderId="0" applyFont="0" applyFill="0" applyBorder="0" applyAlignment="0" applyProtection="0"/>
    <xf numFmtId="0" fontId="47" fillId="0" borderId="0"/>
    <xf numFmtId="181" fontId="14" fillId="0" borderId="0" applyFont="0" applyFill="0" applyBorder="0" applyAlignment="0" applyProtection="0"/>
    <xf numFmtId="0" fontId="47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/>
    <xf numFmtId="0" fontId="38" fillId="0" borderId="0"/>
    <xf numFmtId="0" fontId="47" fillId="0" borderId="0"/>
    <xf numFmtId="0" fontId="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29" fillId="0" borderId="0"/>
    <xf numFmtId="0" fontId="47" fillId="0" borderId="0"/>
    <xf numFmtId="0" fontId="8" fillId="0" borderId="0" applyFont="0" applyFill="0" applyBorder="0" applyAlignment="0" applyProtection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8" fillId="0" borderId="0"/>
    <xf numFmtId="0" fontId="29" fillId="0" borderId="0"/>
    <xf numFmtId="0" fontId="54" fillId="0" borderId="0" applyFont="0" applyFill="0" applyBorder="0" applyAlignment="0" applyProtection="0"/>
    <xf numFmtId="0" fontId="47" fillId="0" borderId="0"/>
    <xf numFmtId="0" fontId="14" fillId="0" borderId="0"/>
    <xf numFmtId="0" fontId="36" fillId="0" borderId="0"/>
    <xf numFmtId="0" fontId="54" fillId="0" borderId="0" applyFont="0" applyFill="0" applyBorder="0" applyAlignment="0" applyProtection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14" fillId="0" borderId="0"/>
    <xf numFmtId="0" fontId="55" fillId="0" borderId="0"/>
    <xf numFmtId="0" fontId="54" fillId="0" borderId="0"/>
    <xf numFmtId="0" fontId="55" fillId="0" borderId="0"/>
    <xf numFmtId="181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54" fillId="0" borderId="0"/>
    <xf numFmtId="0" fontId="38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29" fillId="0" borderId="0"/>
    <xf numFmtId="0" fontId="38" fillId="0" borderId="0"/>
    <xf numFmtId="0" fontId="8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0" fontId="8" fillId="0" borderId="0"/>
    <xf numFmtId="0" fontId="54" fillId="0" borderId="0" applyFont="0" applyFill="0" applyBorder="0" applyAlignment="0" applyProtection="0"/>
    <xf numFmtId="0" fontId="29" fillId="0" borderId="0"/>
    <xf numFmtId="0" fontId="54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55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47" fillId="0" borderId="0"/>
    <xf numFmtId="0" fontId="55" fillId="0" borderId="0"/>
    <xf numFmtId="0" fontId="54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54" fillId="0" borderId="0"/>
    <xf numFmtId="0" fontId="54" fillId="0" borderId="0"/>
    <xf numFmtId="181" fontId="14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38" fillId="0" borderId="0"/>
    <xf numFmtId="0" fontId="47" fillId="0" borderId="0"/>
    <xf numFmtId="0" fontId="54" fillId="0" borderId="0"/>
    <xf numFmtId="0" fontId="55" fillId="0" borderId="0"/>
    <xf numFmtId="0" fontId="54" fillId="0" borderId="0"/>
    <xf numFmtId="0" fontId="47" fillId="0" borderId="0"/>
    <xf numFmtId="0" fontId="8" fillId="0" borderId="0"/>
    <xf numFmtId="0" fontId="54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/>
    <xf numFmtId="0" fontId="47" fillId="0" borderId="0"/>
    <xf numFmtId="0" fontId="54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/>
    <xf numFmtId="0" fontId="55" fillId="0" borderId="0"/>
    <xf numFmtId="0" fontId="55" fillId="0" borderId="0"/>
    <xf numFmtId="0" fontId="55" fillId="0" borderId="0"/>
    <xf numFmtId="0" fontId="47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0" fontId="38" fillId="0" borderId="0"/>
    <xf numFmtId="0" fontId="38" fillId="0" borderId="0"/>
    <xf numFmtId="0" fontId="47" fillId="0" borderId="0"/>
    <xf numFmtId="0" fontId="54" fillId="0" borderId="0"/>
    <xf numFmtId="0" fontId="54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47" fillId="0" borderId="0"/>
    <xf numFmtId="201" fontId="59" fillId="0" borderId="0">
      <protection locked="0"/>
    </xf>
    <xf numFmtId="0" fontId="54" fillId="0" borderId="0"/>
    <xf numFmtId="0" fontId="38" fillId="0" borderId="0"/>
    <xf numFmtId="0" fontId="54" fillId="0" borderId="0"/>
    <xf numFmtId="0" fontId="54" fillId="0" borderId="0"/>
    <xf numFmtId="0" fontId="38" fillId="0" borderId="0"/>
    <xf numFmtId="0" fontId="47" fillId="0" borderId="0"/>
    <xf numFmtId="0" fontId="47" fillId="0" borderId="0"/>
    <xf numFmtId="181" fontId="40" fillId="0" borderId="0" applyFont="0" applyFill="0" applyBorder="0" applyAlignment="0" applyProtection="0"/>
    <xf numFmtId="0" fontId="54" fillId="0" borderId="0"/>
    <xf numFmtId="181" fontId="14" fillId="0" borderId="0" applyFont="0" applyFill="0" applyBorder="0" applyAlignment="0" applyProtection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201" fontId="59" fillId="0" borderId="0"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60" fillId="0" borderId="0" applyFont="0" applyFill="0" applyBorder="0" applyAlignment="0" applyProtection="0"/>
    <xf numFmtId="0" fontId="47" fillId="0" borderId="0"/>
    <xf numFmtId="0" fontId="47" fillId="0" borderId="0"/>
    <xf numFmtId="0" fontId="53" fillId="0" borderId="0"/>
    <xf numFmtId="0" fontId="3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5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54" fillId="0" borderId="0" applyFont="0" applyFill="0" applyBorder="0" applyAlignment="0" applyProtection="0"/>
    <xf numFmtId="0" fontId="55" fillId="0" borderId="0"/>
    <xf numFmtId="0" fontId="55" fillId="0" borderId="0"/>
    <xf numFmtId="0" fontId="14" fillId="0" borderId="0"/>
    <xf numFmtId="0" fontId="14" fillId="0" borderId="0"/>
    <xf numFmtId="0" fontId="38" fillId="0" borderId="0"/>
    <xf numFmtId="0" fontId="47" fillId="0" borderId="0"/>
    <xf numFmtId="0" fontId="54" fillId="0" borderId="0"/>
    <xf numFmtId="0" fontId="38" fillId="0" borderId="0"/>
    <xf numFmtId="0" fontId="8" fillId="0" borderId="0"/>
    <xf numFmtId="0" fontId="38" fillId="0" borderId="0"/>
    <xf numFmtId="0" fontId="47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38" fillId="0" borderId="0"/>
    <xf numFmtId="0" fontId="54" fillId="0" borderId="0"/>
    <xf numFmtId="0" fontId="54" fillId="0" borderId="0"/>
    <xf numFmtId="181" fontId="14" fillId="0" borderId="0" applyFont="0" applyFill="0" applyBorder="0" applyAlignment="0" applyProtection="0"/>
    <xf numFmtId="0" fontId="38" fillId="0" borderId="0"/>
    <xf numFmtId="0" fontId="47" fillId="0" borderId="0"/>
    <xf numFmtId="0" fontId="8" fillId="0" borderId="0"/>
    <xf numFmtId="0" fontId="47" fillId="0" borderId="0"/>
    <xf numFmtId="202" fontId="14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54" fillId="0" borderId="0"/>
    <xf numFmtId="0" fontId="54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47" fillId="0" borderId="0"/>
    <xf numFmtId="0" fontId="38" fillId="0" borderId="0"/>
    <xf numFmtId="0" fontId="29" fillId="0" borderId="0"/>
    <xf numFmtId="0" fontId="54" fillId="0" borderId="0"/>
    <xf numFmtId="194" fontId="8" fillId="0" borderId="0">
      <protection locked="0"/>
    </xf>
    <xf numFmtId="0" fontId="54" fillId="0" borderId="0"/>
    <xf numFmtId="194" fontId="8" fillId="0" borderId="0">
      <protection locked="0"/>
    </xf>
    <xf numFmtId="0" fontId="54" fillId="0" borderId="0"/>
    <xf numFmtId="0" fontId="47" fillId="0" borderId="0"/>
    <xf numFmtId="0" fontId="38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38" fillId="0" borderId="0"/>
    <xf numFmtId="0" fontId="1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14" fillId="0" borderId="0"/>
    <xf numFmtId="0" fontId="47" fillId="0" borderId="0"/>
    <xf numFmtId="181" fontId="14" fillId="0" borderId="0" applyFont="0" applyFill="0" applyBorder="0" applyAlignment="0" applyProtection="0"/>
    <xf numFmtId="0" fontId="47" fillId="0" borderId="0"/>
    <xf numFmtId="181" fontId="14" fillId="0" borderId="0" applyFont="0" applyFill="0" applyBorder="0" applyAlignment="0" applyProtection="0"/>
    <xf numFmtId="0" fontId="4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47" fillId="0" borderId="0"/>
    <xf numFmtId="0" fontId="54" fillId="0" borderId="0"/>
    <xf numFmtId="0" fontId="38" fillId="0" borderId="0"/>
    <xf numFmtId="0" fontId="14" fillId="0" borderId="0"/>
    <xf numFmtId="0" fontId="29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54" fillId="0" borderId="0"/>
    <xf numFmtId="0" fontId="5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/>
    <xf numFmtId="0" fontId="38" fillId="0" borderId="0"/>
    <xf numFmtId="0" fontId="54" fillId="0" borderId="0"/>
    <xf numFmtId="0" fontId="47" fillId="0" borderId="0"/>
    <xf numFmtId="0" fontId="54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38" fillId="0" borderId="0"/>
    <xf numFmtId="0" fontId="47" fillId="0" borderId="0"/>
    <xf numFmtId="0" fontId="54" fillId="0" borderId="0"/>
    <xf numFmtId="0" fontId="38" fillId="0" borderId="0"/>
    <xf numFmtId="181" fontId="14" fillId="0" borderId="0" applyFont="0" applyFill="0" applyBorder="0" applyAlignment="0" applyProtection="0"/>
    <xf numFmtId="0" fontId="38" fillId="0" borderId="0"/>
    <xf numFmtId="0" fontId="8" fillId="0" borderId="0"/>
    <xf numFmtId="0" fontId="14" fillId="0" borderId="0"/>
    <xf numFmtId="0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55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55" fillId="0" borderId="0"/>
    <xf numFmtId="0" fontId="47" fillId="0" borderId="0"/>
    <xf numFmtId="0" fontId="1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3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5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7" fillId="0" borderId="0"/>
    <xf numFmtId="0" fontId="14" fillId="0" borderId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14" fillId="0" borderId="0"/>
    <xf numFmtId="0" fontId="14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/>
    <xf numFmtId="0" fontId="38" fillId="0" borderId="0"/>
    <xf numFmtId="0" fontId="47" fillId="0" borderId="0"/>
    <xf numFmtId="0" fontId="54" fillId="0" borderId="0"/>
    <xf numFmtId="0" fontId="54" fillId="0" borderId="0" applyFont="0" applyFill="0" applyBorder="0" applyAlignment="0" applyProtection="0"/>
    <xf numFmtId="0" fontId="3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1" fontId="14" fillId="0" borderId="0" applyFont="0" applyFill="0" applyBorder="0" applyAlignment="0" applyProtection="0"/>
    <xf numFmtId="0" fontId="47" fillId="0" borderId="0"/>
    <xf numFmtId="0" fontId="54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0" fontId="47" fillId="0" borderId="0"/>
    <xf numFmtId="0" fontId="47" fillId="0" borderId="0"/>
    <xf numFmtId="0" fontId="55" fillId="0" borderId="0"/>
    <xf numFmtId="0" fontId="14" fillId="0" borderId="0"/>
    <xf numFmtId="0" fontId="54" fillId="0" borderId="0" applyFont="0" applyFill="0" applyBorder="0" applyAlignment="0" applyProtection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5" fillId="0" borderId="0"/>
    <xf numFmtId="181" fontId="14" fillId="0" borderId="0" applyFont="0" applyFill="0" applyBorder="0" applyAlignment="0" applyProtection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47" fillId="0" borderId="0"/>
    <xf numFmtId="0" fontId="14" fillId="0" borderId="0"/>
    <xf numFmtId="0" fontId="47" fillId="0" borderId="0"/>
    <xf numFmtId="0" fontId="38" fillId="0" borderId="0"/>
    <xf numFmtId="0" fontId="29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54" fillId="0" borderId="0"/>
    <xf numFmtId="0" fontId="54" fillId="0" borderId="0"/>
    <xf numFmtId="0" fontId="47" fillId="0" borderId="0"/>
    <xf numFmtId="0" fontId="47" fillId="0" borderId="0"/>
    <xf numFmtId="0" fontId="55" fillId="0" borderId="0"/>
    <xf numFmtId="181" fontId="1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/>
    <xf numFmtId="0" fontId="29" fillId="0" borderId="0"/>
    <xf numFmtId="0" fontId="47" fillId="0" borderId="0"/>
    <xf numFmtId="0" fontId="47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81" fontId="14" fillId="0" borderId="0" applyFont="0" applyFill="0" applyBorder="0" applyAlignment="0" applyProtection="0"/>
    <xf numFmtId="0" fontId="8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55" fillId="0" borderId="0"/>
    <xf numFmtId="0" fontId="54" fillId="0" borderId="0" applyFont="0" applyFill="0" applyBorder="0" applyAlignment="0" applyProtection="0"/>
    <xf numFmtId="0" fontId="38" fillId="0" borderId="0"/>
    <xf numFmtId="0" fontId="54" fillId="0" borderId="0"/>
    <xf numFmtId="0" fontId="38" fillId="0" borderId="0"/>
    <xf numFmtId="0" fontId="14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54" fillId="0" borderId="0"/>
    <xf numFmtId="181" fontId="14" fillId="0" borderId="0" applyFont="0" applyFill="0" applyBorder="0" applyAlignment="0" applyProtection="0"/>
    <xf numFmtId="0" fontId="54" fillId="0" borderId="0"/>
    <xf numFmtId="0" fontId="54" fillId="0" borderId="0" applyFont="0" applyFill="0" applyBorder="0" applyAlignment="0" applyProtection="0"/>
    <xf numFmtId="0" fontId="1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4" fillId="0" borderId="0"/>
    <xf numFmtId="0" fontId="14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5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4" fillId="0" borderId="0"/>
    <xf numFmtId="0" fontId="54" fillId="0" borderId="0"/>
    <xf numFmtId="0" fontId="47" fillId="0" borderId="0"/>
    <xf numFmtId="0" fontId="8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14" fillId="0" borderId="0"/>
    <xf numFmtId="0" fontId="47" fillId="0" borderId="0"/>
    <xf numFmtId="181" fontId="40" fillId="0" borderId="0" applyFont="0" applyFill="0" applyBorder="0" applyAlignment="0" applyProtection="0"/>
    <xf numFmtId="0" fontId="38" fillId="0" borderId="0"/>
    <xf numFmtId="0" fontId="47" fillId="0" borderId="0"/>
    <xf numFmtId="0" fontId="47" fillId="0" borderId="0"/>
    <xf numFmtId="0" fontId="54" fillId="0" borderId="0"/>
    <xf numFmtId="0" fontId="54" fillId="0" borderId="0"/>
    <xf numFmtId="0" fontId="38" fillId="0" borderId="0"/>
    <xf numFmtId="0" fontId="38" fillId="0" borderId="0"/>
    <xf numFmtId="0" fontId="47" fillId="0" borderId="0"/>
    <xf numFmtId="0" fontId="54" fillId="0" borderId="0"/>
    <xf numFmtId="0" fontId="29" fillId="0" borderId="0"/>
    <xf numFmtId="0" fontId="29" fillId="0" borderId="0"/>
    <xf numFmtId="0" fontId="54" fillId="0" borderId="0"/>
    <xf numFmtId="0" fontId="38" fillId="0" borderId="0"/>
    <xf numFmtId="0" fontId="47" fillId="0" borderId="0"/>
    <xf numFmtId="0" fontId="54" fillId="0" borderId="0" applyFont="0" applyFill="0" applyBorder="0" applyAlignment="0" applyProtection="0"/>
    <xf numFmtId="0" fontId="54" fillId="0" borderId="0"/>
    <xf numFmtId="0" fontId="38" fillId="0" borderId="0"/>
    <xf numFmtId="181" fontId="14" fillId="0" borderId="0" applyFont="0" applyFill="0" applyBorder="0" applyAlignment="0" applyProtection="0"/>
    <xf numFmtId="0" fontId="47" fillId="0" borderId="0"/>
    <xf numFmtId="0" fontId="54" fillId="0" borderId="0"/>
    <xf numFmtId="0" fontId="5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55" fillId="0" borderId="0"/>
    <xf numFmtId="0" fontId="47" fillId="0" borderId="0"/>
    <xf numFmtId="0" fontId="14" fillId="0" borderId="0"/>
    <xf numFmtId="0" fontId="47" fillId="0" borderId="0"/>
    <xf numFmtId="0" fontId="47" fillId="0" borderId="0"/>
    <xf numFmtId="0" fontId="38" fillId="0" borderId="0"/>
    <xf numFmtId="0" fontId="54" fillId="0" borderId="0" applyFont="0" applyFill="0" applyBorder="0" applyAlignment="0" applyProtection="0"/>
    <xf numFmtId="0" fontId="54" fillId="0" borderId="0"/>
    <xf numFmtId="0" fontId="47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47" fillId="0" borderId="0"/>
    <xf numFmtId="0" fontId="55" fillId="0" borderId="0"/>
    <xf numFmtId="0" fontId="47" fillId="0" borderId="0"/>
    <xf numFmtId="0" fontId="47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/>
    <xf numFmtId="0" fontId="47" fillId="0" borderId="0"/>
    <xf numFmtId="0" fontId="29" fillId="0" borderId="0"/>
    <xf numFmtId="0" fontId="54" fillId="0" borderId="0"/>
    <xf numFmtId="0" fontId="54" fillId="0" borderId="0"/>
    <xf numFmtId="0" fontId="47" fillId="0" borderId="0"/>
    <xf numFmtId="0" fontId="54" fillId="0" borderId="0" applyFont="0" applyFill="0" applyBorder="0" applyAlignment="0" applyProtection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4" fillId="0" borderId="0" applyFont="0" applyFill="0" applyBorder="0" applyAlignment="0" applyProtection="0"/>
    <xf numFmtId="0" fontId="47" fillId="0" borderId="0"/>
    <xf numFmtId="0" fontId="54" fillId="0" borderId="0"/>
    <xf numFmtId="0" fontId="61" fillId="0" borderId="0"/>
    <xf numFmtId="0" fontId="59" fillId="0" borderId="0">
      <protection locked="0"/>
    </xf>
    <xf numFmtId="0" fontId="59" fillId="0" borderId="0"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2" fillId="0" borderId="0"/>
    <xf numFmtId="204" fontId="41" fillId="0" borderId="0" applyFont="0" applyFill="0" applyBorder="0" applyProtection="0">
      <alignment vertical="center"/>
    </xf>
    <xf numFmtId="205" fontId="41" fillId="0" borderId="0">
      <alignment vertical="center"/>
    </xf>
    <xf numFmtId="206" fontId="41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207" fontId="8" fillId="0" borderId="0">
      <protection locked="0"/>
    </xf>
    <xf numFmtId="208" fontId="59" fillId="0" borderId="0">
      <protection locked="0"/>
    </xf>
    <xf numFmtId="209" fontId="63" fillId="0" borderId="0">
      <protection locked="0"/>
    </xf>
    <xf numFmtId="0" fontId="59" fillId="0" borderId="0">
      <protection locked="0"/>
    </xf>
    <xf numFmtId="0" fontId="64" fillId="0" borderId="0">
      <protection locked="0"/>
    </xf>
    <xf numFmtId="0" fontId="59" fillId="0" borderId="0">
      <protection locked="0"/>
    </xf>
    <xf numFmtId="0" fontId="64" fillId="0" borderId="0">
      <protection locked="0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7" fillId="0" borderId="0" applyFont="0" applyFill="0" applyBorder="0" applyAlignment="0" applyProtection="0"/>
    <xf numFmtId="201" fontId="59" fillId="0" borderId="0">
      <protection locked="0"/>
    </xf>
    <xf numFmtId="201" fontId="59" fillId="0" borderId="0">
      <protection locked="0"/>
    </xf>
    <xf numFmtId="201" fontId="59" fillId="0" borderId="0">
      <protection locked="0"/>
    </xf>
    <xf numFmtId="201" fontId="59" fillId="0" borderId="0">
      <protection locked="0"/>
    </xf>
    <xf numFmtId="201" fontId="59" fillId="0" borderId="0">
      <protection locked="0"/>
    </xf>
    <xf numFmtId="201" fontId="59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181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212" fontId="47" fillId="0" borderId="0" applyFont="0" applyFill="0" applyBorder="0" applyAlignment="0" applyProtection="0"/>
    <xf numFmtId="0" fontId="38" fillId="0" borderId="0"/>
    <xf numFmtId="181" fontId="66" fillId="0" borderId="1">
      <alignment vertical="center"/>
    </xf>
    <xf numFmtId="9" fontId="36" fillId="0" borderId="0">
      <alignment vertical="center"/>
    </xf>
    <xf numFmtId="186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3" fontId="40" fillId="0" borderId="1"/>
    <xf numFmtId="0" fontId="36" fillId="0" borderId="0">
      <alignment vertical="center"/>
    </xf>
    <xf numFmtId="3" fontId="40" fillId="0" borderId="1"/>
    <xf numFmtId="10" fontId="36" fillId="0" borderId="0">
      <alignment vertical="center"/>
    </xf>
    <xf numFmtId="0" fontId="36" fillId="0" borderId="0">
      <alignment vertical="center"/>
    </xf>
    <xf numFmtId="213" fontId="8" fillId="0" borderId="0">
      <alignment vertical="center"/>
    </xf>
    <xf numFmtId="214" fontId="60" fillId="0" borderId="0" applyFont="0" applyFill="0" applyBorder="0" applyAlignment="0" applyProtection="0"/>
    <xf numFmtId="181" fontId="67" fillId="0" borderId="22" applyBorder="0">
      <alignment vertical="center"/>
    </xf>
    <xf numFmtId="215" fontId="68" fillId="0" borderId="0">
      <alignment vertical="center"/>
    </xf>
    <xf numFmtId="3" fontId="69" fillId="0" borderId="23">
      <alignment horizontal="right" vertical="center"/>
    </xf>
    <xf numFmtId="186" fontId="47" fillId="0" borderId="0" applyFont="0" applyFill="0" applyBorder="0" applyAlignment="0" applyProtection="0"/>
    <xf numFmtId="216" fontId="47" fillId="0" borderId="0" applyFont="0" applyFill="0" applyBorder="0" applyAlignment="0" applyProtection="0"/>
    <xf numFmtId="217" fontId="47" fillId="0" borderId="18" applyFont="0" applyFill="0" applyBorder="0" applyAlignment="0" applyProtection="0">
      <alignment horizontal="center"/>
    </xf>
    <xf numFmtId="0" fontId="37" fillId="0" borderId="0"/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218" fontId="70" fillId="0" borderId="0">
      <alignment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19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220" fontId="8" fillId="0" borderId="0">
      <alignment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0" fontId="37" fillId="0" borderId="0"/>
    <xf numFmtId="3" fontId="69" fillId="0" borderId="23">
      <alignment horizontal="right" vertical="center"/>
    </xf>
    <xf numFmtId="0" fontId="37" fillId="0" borderId="0"/>
    <xf numFmtId="3" fontId="69" fillId="0" borderId="23">
      <alignment horizontal="right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218" fontId="70" fillId="0" borderId="0">
      <alignment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37" fillId="0" borderId="0"/>
    <xf numFmtId="0" fontId="37" fillId="0" borderId="0"/>
    <xf numFmtId="3" fontId="69" fillId="0" borderId="23">
      <alignment horizontal="right" vertical="center"/>
    </xf>
    <xf numFmtId="0" fontId="37" fillId="0" borderId="0"/>
    <xf numFmtId="0" fontId="52" fillId="0" borderId="0">
      <alignment horizontal="center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37" fillId="0" borderId="0"/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37" fillId="0" borderId="0"/>
    <xf numFmtId="3" fontId="69" fillId="0" borderId="23">
      <alignment horizontal="right" vertical="center"/>
    </xf>
    <xf numFmtId="221" fontId="14" fillId="0" borderId="0">
      <alignment horizontal="center" vertical="center"/>
    </xf>
    <xf numFmtId="222" fontId="14" fillId="0" borderId="0">
      <alignment horizontal="center" vertical="center"/>
    </xf>
    <xf numFmtId="221" fontId="14" fillId="0" borderId="0">
      <alignment horizontal="center" vertical="center"/>
    </xf>
    <xf numFmtId="222" fontId="14" fillId="0" borderId="0">
      <alignment horizontal="center" vertical="center"/>
    </xf>
    <xf numFmtId="221" fontId="14" fillId="0" borderId="0">
      <alignment horizontal="center" vertical="center"/>
    </xf>
    <xf numFmtId="221" fontId="14" fillId="0" borderId="0">
      <alignment horizontal="center" vertical="center"/>
    </xf>
    <xf numFmtId="41" fontId="14" fillId="0" borderId="0">
      <alignment horizontal="center" vertical="center"/>
    </xf>
    <xf numFmtId="221" fontId="14" fillId="0" borderId="0">
      <alignment horizontal="center" vertical="center"/>
    </xf>
    <xf numFmtId="221" fontId="14" fillId="0" borderId="0">
      <alignment horizontal="center" vertical="center"/>
    </xf>
    <xf numFmtId="221" fontId="14" fillId="0" borderId="0">
      <alignment horizontal="center" vertical="center"/>
    </xf>
    <xf numFmtId="41" fontId="14" fillId="0" borderId="0">
      <alignment horizontal="center" vertical="center"/>
    </xf>
    <xf numFmtId="221" fontId="14" fillId="0" borderId="0">
      <alignment horizontal="center" vertical="center"/>
    </xf>
    <xf numFmtId="221" fontId="14" fillId="0" borderId="0">
      <alignment horizontal="center" vertical="center"/>
    </xf>
    <xf numFmtId="41" fontId="14" fillId="0" borderId="0">
      <alignment horizontal="center" vertical="center"/>
    </xf>
    <xf numFmtId="221" fontId="14" fillId="0" borderId="0">
      <alignment horizontal="center" vertical="center"/>
    </xf>
    <xf numFmtId="221" fontId="14" fillId="0" borderId="0">
      <alignment horizontal="center" vertical="center"/>
    </xf>
    <xf numFmtId="223" fontId="71" fillId="0" borderId="0">
      <alignment horizontal="center" vertical="center"/>
    </xf>
    <xf numFmtId="221" fontId="14" fillId="0" borderId="0">
      <alignment horizontal="center" vertical="center"/>
    </xf>
    <xf numFmtId="41" fontId="14" fillId="0" borderId="0">
      <alignment horizontal="center" vertical="center"/>
    </xf>
    <xf numFmtId="0" fontId="37" fillId="0" borderId="0"/>
    <xf numFmtId="0" fontId="52" fillId="0" borderId="0">
      <alignment horizontal="center" vertical="center"/>
    </xf>
    <xf numFmtId="0" fontId="37" fillId="0" borderId="0"/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37" fillId="0" borderId="0"/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37" fillId="0" borderId="0"/>
    <xf numFmtId="0" fontId="37" fillId="0" borderId="0"/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37" fillId="0" borderId="0"/>
    <xf numFmtId="0" fontId="52" fillId="0" borderId="0">
      <alignment horizontal="center" vertical="center"/>
    </xf>
    <xf numFmtId="218" fontId="70" fillId="0" borderId="0">
      <alignment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37" fillId="0" borderId="0"/>
    <xf numFmtId="218" fontId="70" fillId="0" borderId="0">
      <alignment vertical="center"/>
    </xf>
    <xf numFmtId="0" fontId="37" fillId="0" borderId="0"/>
    <xf numFmtId="0" fontId="52" fillId="0" borderId="0">
      <alignment horizontal="center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3" fontId="69" fillId="0" borderId="23">
      <alignment horizontal="right" vertical="center"/>
    </xf>
    <xf numFmtId="0" fontId="37" fillId="0" borderId="0"/>
    <xf numFmtId="3" fontId="69" fillId="0" borderId="23">
      <alignment horizontal="right" vertical="center"/>
    </xf>
    <xf numFmtId="0" fontId="52" fillId="0" borderId="0">
      <alignment horizontal="center" vertical="center"/>
    </xf>
    <xf numFmtId="3" fontId="69" fillId="0" borderId="23">
      <alignment horizontal="right" vertical="center"/>
    </xf>
    <xf numFmtId="218" fontId="70" fillId="0" borderId="0">
      <alignment vertical="center"/>
    </xf>
    <xf numFmtId="0" fontId="37" fillId="0" borderId="0"/>
    <xf numFmtId="0" fontId="37" fillId="0" borderId="0"/>
    <xf numFmtId="0" fontId="38" fillId="0" borderId="19"/>
    <xf numFmtId="224" fontId="36" fillId="0" borderId="6" applyBorder="0">
      <alignment vertical="center" wrapText="1"/>
    </xf>
    <xf numFmtId="225" fontId="41" fillId="0" borderId="0">
      <alignment vertical="center"/>
    </xf>
    <xf numFmtId="0" fontId="8" fillId="0" borderId="0"/>
    <xf numFmtId="4" fontId="72" fillId="0" borderId="24">
      <alignment vertical="center"/>
    </xf>
    <xf numFmtId="38" fontId="30" fillId="0" borderId="25">
      <alignment horizontal="right" vertical="center"/>
      <protection locked="0"/>
    </xf>
    <xf numFmtId="0" fontId="47" fillId="0" borderId="0" applyNumberFormat="0" applyFill="0" applyBorder="0" applyAlignment="0" applyProtection="0"/>
    <xf numFmtId="226" fontId="8" fillId="0" borderId="0">
      <protection locked="0"/>
    </xf>
    <xf numFmtId="227" fontId="73" fillId="0" borderId="0">
      <protection locked="0"/>
    </xf>
    <xf numFmtId="210" fontId="8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9" fontId="76" fillId="5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2" fontId="69" fillId="0" borderId="23">
      <alignment horizontal="right" vertical="center"/>
    </xf>
    <xf numFmtId="0" fontId="14" fillId="0" borderId="0"/>
    <xf numFmtId="0" fontId="14" fillId="0" borderId="26">
      <alignment horizont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" fontId="69" fillId="0" borderId="23">
      <alignment horizontal="right" vertical="center"/>
    </xf>
    <xf numFmtId="225" fontId="41" fillId="0" borderId="0">
      <alignment vertical="center"/>
    </xf>
    <xf numFmtId="0" fontId="59" fillId="0" borderId="0">
      <protection locked="0"/>
    </xf>
    <xf numFmtId="0" fontId="59" fillId="0" borderId="0">
      <protection locked="0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54" fillId="0" borderId="0">
      <alignment vertical="center"/>
    </xf>
    <xf numFmtId="181" fontId="81" fillId="0" borderId="15">
      <alignment horizontal="centerContinuous"/>
    </xf>
    <xf numFmtId="9" fontId="14" fillId="0" borderId="0">
      <protection locked="0"/>
    </xf>
    <xf numFmtId="0" fontId="14" fillId="0" borderId="0"/>
    <xf numFmtId="0" fontId="82" fillId="0" borderId="0"/>
    <xf numFmtId="0" fontId="81" fillId="0" borderId="27">
      <alignment horizontal="center" vertical="center"/>
    </xf>
    <xf numFmtId="229" fontId="36" fillId="0" borderId="1">
      <alignment vertical="center"/>
    </xf>
    <xf numFmtId="230" fontId="47" fillId="0" borderId="0" applyFont="0" applyFill="0" applyBorder="0" applyAlignment="0" applyProtection="0"/>
    <xf numFmtId="0" fontId="82" fillId="0" borderId="0"/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15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5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5" fillId="0" borderId="0" applyFont="0" applyFill="0" applyBorder="0" applyAlignment="0" applyProtection="0"/>
    <xf numFmtId="43" fontId="86" fillId="0" borderId="0" applyFont="0" applyFill="0" applyBorder="0" applyAlignment="0" applyProtection="0"/>
    <xf numFmtId="181" fontId="52" fillId="0" borderId="28">
      <alignment horizontal="center" vertical="center"/>
    </xf>
    <xf numFmtId="0" fontId="52" fillId="0" borderId="25" applyProtection="0">
      <alignment horizontal="left" vertical="center" wrapText="1"/>
    </xf>
    <xf numFmtId="0" fontId="14" fillId="0" borderId="0" applyFont="0" applyFill="0" applyBorder="0" applyAlignment="0" applyProtection="0"/>
    <xf numFmtId="226" fontId="8" fillId="0" borderId="0">
      <protection locked="0"/>
    </xf>
    <xf numFmtId="201" fontId="59" fillId="0" borderId="0">
      <protection locked="0"/>
    </xf>
    <xf numFmtId="233" fontId="37" fillId="6" borderId="29">
      <alignment horizontal="center" vertical="center"/>
    </xf>
    <xf numFmtId="226" fontId="8" fillId="0" borderId="0">
      <protection locked="0"/>
    </xf>
    <xf numFmtId="210" fontId="8" fillId="0" borderId="0">
      <protection locked="0"/>
    </xf>
    <xf numFmtId="201" fontId="59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0" fontId="59" fillId="0" borderId="0">
      <protection locked="0"/>
    </xf>
    <xf numFmtId="227" fontId="73" fillId="0" borderId="0">
      <protection locked="0"/>
    </xf>
    <xf numFmtId="210" fontId="8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234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235" fontId="3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77" fillId="0" borderId="0" applyFont="0" applyFill="0" applyBorder="0" applyAlignment="0" applyProtection="0"/>
    <xf numFmtId="223" fontId="63" fillId="0" borderId="0" applyFont="0" applyFill="0" applyBorder="0" applyAlignment="0" applyProtection="0"/>
    <xf numFmtId="182" fontId="90" fillId="0" borderId="0" applyFont="0" applyFill="0" applyBorder="0" applyAlignment="0" applyProtection="0"/>
    <xf numFmtId="0" fontId="78" fillId="0" borderId="0" applyFont="0" applyFill="0" applyBorder="0" applyAlignment="0" applyProtection="0"/>
    <xf numFmtId="42" fontId="9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90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90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90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77" fillId="0" borderId="0" applyFont="0" applyFill="0" applyBorder="0" applyAlignment="0" applyProtection="0"/>
    <xf numFmtId="37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236" fontId="8" fillId="0" borderId="0" applyFont="0" applyFill="0" applyBorder="0" applyAlignment="0" applyProtection="0"/>
    <xf numFmtId="233" fontId="14" fillId="0" borderId="0" applyFont="0" applyFill="0" applyBorder="0" applyAlignment="0" applyProtection="0"/>
    <xf numFmtId="0" fontId="59" fillId="0" borderId="0">
      <protection locked="0"/>
    </xf>
    <xf numFmtId="0" fontId="92" fillId="0" borderId="0" applyFont="0" applyFill="0" applyBorder="0" applyAlignment="0" applyProtection="0"/>
    <xf numFmtId="201" fontId="74" fillId="0" borderId="0">
      <protection locked="0"/>
    </xf>
    <xf numFmtId="235" fontId="3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77" fillId="0" borderId="0" applyFont="0" applyFill="0" applyBorder="0" applyAlignment="0" applyProtection="0"/>
    <xf numFmtId="237" fontId="63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78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8" fontId="60" fillId="0" borderId="0" applyFont="0" applyFill="0" applyBorder="0" applyAlignment="0" applyProtection="0"/>
    <xf numFmtId="239" fontId="78" fillId="0" borderId="0" applyFont="0" applyFill="0" applyBorder="0" applyAlignment="0" applyProtection="0"/>
    <xf numFmtId="239" fontId="90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78" fillId="0" borderId="0" applyFont="0" applyFill="0" applyBorder="0" applyAlignment="0" applyProtection="0"/>
    <xf numFmtId="239" fontId="90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78" fillId="0" borderId="0" applyFont="0" applyFill="0" applyBorder="0" applyAlignment="0" applyProtection="0"/>
    <xf numFmtId="239" fontId="90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239" fontId="63" fillId="0" borderId="0" applyFont="0" applyFill="0" applyBorder="0" applyAlignment="0" applyProtection="0"/>
    <xf numFmtId="239" fontId="77" fillId="0" borderId="0" applyFont="0" applyFill="0" applyBorder="0" applyAlignment="0" applyProtection="0"/>
    <xf numFmtId="37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93" fillId="0" borderId="0" applyFont="0" applyFill="0" applyBorder="0" applyAlignment="0" applyProtection="0"/>
    <xf numFmtId="226" fontId="8" fillId="0" borderId="0">
      <protection locked="0"/>
    </xf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201" fontId="59" fillId="0" borderId="0">
      <protection locked="0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2" fontId="59" fillId="0" borderId="0">
      <protection locked="0"/>
    </xf>
    <xf numFmtId="243" fontId="8" fillId="0" borderId="0">
      <protection locked="0"/>
    </xf>
    <xf numFmtId="203" fontId="63" fillId="0" borderId="0">
      <protection locked="0"/>
    </xf>
    <xf numFmtId="0" fontId="38" fillId="0" borderId="0"/>
    <xf numFmtId="244" fontId="43" fillId="0" borderId="1" applyFont="0" applyFill="0" applyBorder="0">
      <alignment horizontal="right" vertical="center"/>
    </xf>
    <xf numFmtId="4" fontId="94" fillId="0" borderId="19"/>
    <xf numFmtId="0" fontId="78" fillId="0" borderId="0"/>
    <xf numFmtId="0" fontId="63" fillId="0" borderId="0"/>
    <xf numFmtId="0" fontId="95" fillId="0" borderId="0">
      <alignment horizontal="center" wrapText="1"/>
      <protection locked="0"/>
    </xf>
    <xf numFmtId="227" fontId="73" fillId="0" borderId="0">
      <protection locked="0"/>
    </xf>
    <xf numFmtId="210" fontId="8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26" fontId="8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10" fontId="8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215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245" fontId="8" fillId="0" borderId="0" applyFont="0" applyFill="0" applyBorder="0" applyAlignment="0" applyProtection="0"/>
    <xf numFmtId="181" fontId="90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78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77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8" fontId="37" fillId="0" borderId="0" applyFont="0" applyFill="0" applyBorder="0" applyAlignment="0" applyProtection="0"/>
    <xf numFmtId="0" fontId="89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7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249" fontId="76" fillId="5" borderId="0" applyFill="0" applyBorder="0" applyProtection="0">
      <alignment horizontal="right"/>
    </xf>
    <xf numFmtId="0" fontId="92" fillId="0" borderId="0" applyFont="0" applyFill="0" applyBorder="0" applyAlignment="0" applyProtection="0"/>
    <xf numFmtId="201" fontId="74" fillId="0" borderId="0">
      <protection locked="0"/>
    </xf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77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7" fillId="0" borderId="0" applyFont="0" applyFill="0" applyBorder="0" applyAlignment="0" applyProtection="0"/>
    <xf numFmtId="250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25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50" fontId="7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7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7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250" fontId="63" fillId="0" borderId="0" applyFont="0" applyFill="0" applyBorder="0" applyAlignment="0" applyProtection="0"/>
    <xf numFmtId="250" fontId="77" fillId="0" borderId="0" applyFont="0" applyFill="0" applyBorder="0" applyAlignment="0" applyProtection="0"/>
    <xf numFmtId="37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4" fontId="59" fillId="0" borderId="0">
      <protection locked="0"/>
    </xf>
    <xf numFmtId="251" fontId="59" fillId="0" borderId="0">
      <protection locked="0"/>
    </xf>
    <xf numFmtId="4" fontId="59" fillId="0" borderId="0">
      <protection locked="0"/>
    </xf>
    <xf numFmtId="249" fontId="8" fillId="0" borderId="0">
      <protection locked="0"/>
    </xf>
    <xf numFmtId="252" fontId="63" fillId="0" borderId="0">
      <protection locked="0"/>
    </xf>
    <xf numFmtId="0" fontId="47" fillId="7" borderId="0"/>
    <xf numFmtId="0" fontId="8" fillId="0" borderId="0" applyFont="0" applyFill="0" applyBorder="0" applyAlignment="0" applyProtection="0"/>
    <xf numFmtId="0" fontId="97" fillId="0" borderId="0"/>
    <xf numFmtId="0" fontId="47" fillId="0" borderId="0"/>
    <xf numFmtId="0" fontId="47" fillId="0" borderId="0"/>
    <xf numFmtId="253" fontId="8" fillId="0" borderId="0" applyFont="0" applyFill="0" applyBorder="0" applyAlignment="0" applyProtection="0">
      <alignment horizontal="right"/>
    </xf>
    <xf numFmtId="0" fontId="98" fillId="0" borderId="0"/>
    <xf numFmtId="0" fontId="99" fillId="8" borderId="0">
      <alignment horizontal="left"/>
    </xf>
    <xf numFmtId="0" fontId="100" fillId="0" borderId="0" applyNumberFormat="0" applyFill="0" applyBorder="0" applyAlignment="0" applyProtection="0"/>
    <xf numFmtId="254" fontId="101" fillId="0" borderId="9" applyAlignment="0" applyProtection="0"/>
    <xf numFmtId="0" fontId="47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97" fillId="0" borderId="0"/>
    <xf numFmtId="2" fontId="38" fillId="0" borderId="0" applyFont="0" applyFill="0" applyBorder="0" applyAlignment="0"/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201" fontId="59" fillId="0" borderId="0">
      <protection locked="0"/>
    </xf>
    <xf numFmtId="0" fontId="102" fillId="0" borderId="0"/>
    <xf numFmtId="0" fontId="8" fillId="0" borderId="0"/>
    <xf numFmtId="0" fontId="103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" fillId="0" borderId="0"/>
    <xf numFmtId="0" fontId="104" fillId="0" borderId="0"/>
    <xf numFmtId="0" fontId="61" fillId="0" borderId="0"/>
    <xf numFmtId="0" fontId="85" fillId="0" borderId="0"/>
    <xf numFmtId="0" fontId="84" fillId="0" borderId="0"/>
    <xf numFmtId="0" fontId="105" fillId="0" borderId="0"/>
    <xf numFmtId="0" fontId="8" fillId="0" borderId="0"/>
    <xf numFmtId="227" fontId="73" fillId="0" borderId="0">
      <protection locked="0"/>
    </xf>
    <xf numFmtId="210" fontId="8" fillId="0" borderId="0">
      <protection locked="0"/>
    </xf>
    <xf numFmtId="201" fontId="74" fillId="0" borderId="0">
      <protection locked="0"/>
    </xf>
    <xf numFmtId="227" fontId="73" fillId="0" borderId="0">
      <protection locked="0"/>
    </xf>
    <xf numFmtId="227" fontId="73" fillId="0" borderId="0">
      <protection locked="0"/>
    </xf>
    <xf numFmtId="201" fontId="75" fillId="0" borderId="0">
      <protection locked="0"/>
    </xf>
    <xf numFmtId="201" fontId="74" fillId="0" borderId="0">
      <protection locked="0"/>
    </xf>
    <xf numFmtId="0" fontId="106" fillId="0" borderId="0"/>
    <xf numFmtId="0" fontId="77" fillId="0" borderId="0"/>
    <xf numFmtId="0" fontId="78" fillId="0" borderId="0"/>
    <xf numFmtId="0" fontId="77" fillId="0" borderId="0"/>
    <xf numFmtId="0" fontId="96" fillId="0" borderId="0"/>
    <xf numFmtId="0" fontId="77" fillId="0" borderId="0"/>
    <xf numFmtId="0" fontId="78" fillId="0" borderId="0"/>
    <xf numFmtId="0" fontId="97" fillId="0" borderId="0"/>
    <xf numFmtId="0" fontId="97" fillId="0" borderId="0"/>
    <xf numFmtId="0" fontId="107" fillId="0" borderId="0"/>
    <xf numFmtId="0" fontId="63" fillId="0" borderId="0"/>
    <xf numFmtId="0" fontId="77" fillId="0" borderId="0"/>
    <xf numFmtId="0" fontId="108" fillId="0" borderId="0"/>
    <xf numFmtId="0" fontId="109" fillId="0" borderId="0"/>
    <xf numFmtId="0" fontId="63" fillId="0" borderId="0"/>
    <xf numFmtId="0" fontId="77" fillId="0" borderId="0"/>
    <xf numFmtId="0" fontId="108" fillId="0" borderId="0"/>
    <xf numFmtId="0" fontId="77" fillId="0" borderId="0"/>
    <xf numFmtId="0" fontId="63" fillId="0" borderId="0"/>
    <xf numFmtId="0" fontId="77" fillId="0" borderId="0"/>
    <xf numFmtId="0" fontId="108" fillId="0" borderId="0"/>
    <xf numFmtId="0" fontId="109" fillId="0" borderId="0"/>
    <xf numFmtId="0" fontId="63" fillId="0" borderId="0"/>
    <xf numFmtId="0" fontId="77" fillId="0" borderId="0"/>
    <xf numFmtId="0" fontId="108" fillId="0" borderId="0"/>
    <xf numFmtId="0" fontId="77" fillId="0" borderId="0"/>
    <xf numFmtId="0" fontId="108" fillId="0" borderId="0"/>
    <xf numFmtId="0" fontId="109" fillId="0" borderId="0"/>
    <xf numFmtId="0" fontId="63" fillId="0" borderId="0"/>
    <xf numFmtId="0" fontId="77" fillId="0" borderId="0"/>
    <xf numFmtId="0" fontId="108" fillId="0" borderId="0"/>
    <xf numFmtId="0" fontId="77" fillId="0" borderId="0"/>
    <xf numFmtId="0" fontId="63" fillId="0" borderId="0"/>
    <xf numFmtId="0" fontId="77" fillId="0" borderId="0"/>
    <xf numFmtId="0" fontId="110" fillId="0" borderId="0"/>
    <xf numFmtId="0" fontId="77" fillId="0" borderId="0"/>
    <xf numFmtId="0" fontId="78" fillId="0" borderId="0"/>
    <xf numFmtId="0" fontId="77" fillId="0" borderId="0"/>
    <xf numFmtId="49" fontId="78" fillId="0" borderId="0" applyBorder="0"/>
    <xf numFmtId="0" fontId="91" fillId="0" borderId="0"/>
    <xf numFmtId="0" fontId="78" fillId="0" borderId="0"/>
    <xf numFmtId="0" fontId="89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63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0" borderId="0"/>
    <xf numFmtId="0" fontId="47" fillId="0" borderId="0"/>
    <xf numFmtId="255" fontId="76" fillId="0" borderId="0" applyFill="0" applyBorder="0" applyAlignment="0"/>
    <xf numFmtId="256" fontId="93" fillId="0" borderId="0" applyFill="0" applyBorder="0" applyAlignment="0"/>
    <xf numFmtId="223" fontId="111" fillId="0" borderId="0" applyFill="0" applyBorder="0" applyAlignment="0"/>
    <xf numFmtId="257" fontId="8" fillId="0" borderId="0" applyFill="0" applyBorder="0" applyAlignment="0"/>
    <xf numFmtId="258" fontId="8" fillId="0" borderId="0" applyFill="0" applyBorder="0" applyAlignment="0"/>
    <xf numFmtId="259" fontId="8" fillId="0" borderId="0" applyFill="0" applyBorder="0" applyAlignment="0"/>
    <xf numFmtId="260" fontId="8" fillId="0" borderId="0" applyFill="0" applyBorder="0" applyAlignment="0"/>
    <xf numFmtId="256" fontId="93" fillId="0" borderId="0" applyFill="0" applyBorder="0" applyAlignment="0"/>
    <xf numFmtId="0" fontId="112" fillId="0" borderId="0"/>
    <xf numFmtId="0" fontId="47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261" fontId="114" fillId="0" borderId="1" applyFont="0" applyFill="0" applyBorder="0">
      <alignment horizontal="right" vertical="center"/>
    </xf>
    <xf numFmtId="262" fontId="43" fillId="0" borderId="1" applyFill="0" applyBorder="0" applyProtection="0">
      <alignment horizontal="right" vertical="center"/>
    </xf>
    <xf numFmtId="263" fontId="14" fillId="0" borderId="0" applyFont="0" applyFill="0" applyBorder="0" applyAlignment="0" applyProtection="0"/>
    <xf numFmtId="226" fontId="8" fillId="0" borderId="0">
      <protection locked="0"/>
    </xf>
    <xf numFmtId="0" fontId="59" fillId="0" borderId="30">
      <protection locked="0"/>
    </xf>
    <xf numFmtId="0" fontId="59" fillId="0" borderId="30">
      <protection locked="0"/>
    </xf>
    <xf numFmtId="201" fontId="59" fillId="0" borderId="0">
      <protection locked="0"/>
    </xf>
    <xf numFmtId="0" fontId="115" fillId="9" borderId="20">
      <alignment horizontal="center" wrapText="1"/>
    </xf>
    <xf numFmtId="0" fontId="116" fillId="0" borderId="2">
      <alignment horizontal="center"/>
    </xf>
    <xf numFmtId="181" fontId="79" fillId="0" borderId="0" applyFont="0" applyFill="0" applyBorder="0" applyAlignment="0" applyProtection="0"/>
    <xf numFmtId="201" fontId="117" fillId="0" borderId="0">
      <protection locked="0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59" fontId="8" fillId="0" borderId="0" applyFon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264" fontId="8" fillId="0" borderId="0"/>
    <xf numFmtId="265" fontId="8" fillId="0" borderId="0"/>
    <xf numFmtId="266" fontId="29" fillId="0" borderId="0"/>
    <xf numFmtId="266" fontId="29" fillId="0" borderId="0"/>
    <xf numFmtId="266" fontId="29" fillId="0" borderId="0"/>
    <xf numFmtId="265" fontId="8" fillId="0" borderId="0"/>
    <xf numFmtId="265" fontId="8" fillId="0" borderId="0"/>
    <xf numFmtId="266" fontId="29" fillId="0" borderId="0"/>
    <xf numFmtId="38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19" fillId="5" borderId="0">
      <alignment horizontal="left"/>
    </xf>
    <xf numFmtId="0" fontId="120" fillId="5" borderId="0">
      <alignment horizontal="left"/>
    </xf>
    <xf numFmtId="0" fontId="121" fillId="5" borderId="0">
      <alignment horizontal="center"/>
    </xf>
    <xf numFmtId="0" fontId="99" fillId="5" borderId="0">
      <alignment horizontal="right"/>
    </xf>
    <xf numFmtId="0" fontId="122" fillId="5" borderId="0">
      <alignment horizontal="right"/>
    </xf>
    <xf numFmtId="0" fontId="119" fillId="5" borderId="0">
      <alignment horizontal="left"/>
    </xf>
    <xf numFmtId="0" fontId="123" fillId="0" borderId="0" applyNumberFormat="0" applyAlignment="0">
      <alignment horizontal="left"/>
    </xf>
    <xf numFmtId="0" fontId="124" fillId="0" borderId="0" applyNumberFormat="0" applyAlignment="0"/>
    <xf numFmtId="2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201" fontId="117" fillId="0" borderId="0"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7" fillId="0" borderId="0" applyFont="0" applyFill="0" applyBorder="0" applyAlignment="0" applyProtection="0"/>
    <xf numFmtId="256" fontId="93" fillId="0" borderId="0" applyFon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268" fontId="125" fillId="0" borderId="1" applyFill="0" applyBorder="0" applyAlignment="0"/>
    <xf numFmtId="0" fontId="14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70" fontId="8" fillId="0" borderId="0"/>
    <xf numFmtId="271" fontId="8" fillId="0" borderId="0"/>
    <xf numFmtId="272" fontId="47" fillId="0" borderId="0"/>
    <xf numFmtId="272" fontId="47" fillId="0" borderId="0"/>
    <xf numFmtId="272" fontId="47" fillId="0" borderId="0"/>
    <xf numFmtId="271" fontId="8" fillId="0" borderId="0"/>
    <xf numFmtId="271" fontId="8" fillId="0" borderId="0"/>
    <xf numFmtId="272" fontId="47" fillId="0" borderId="0"/>
    <xf numFmtId="0" fontId="14" fillId="0" borderId="0" applyFont="0" applyFill="0" applyBorder="0" applyAlignment="0" applyProtection="0"/>
    <xf numFmtId="201" fontId="117" fillId="0" borderId="0">
      <protection locked="0"/>
    </xf>
    <xf numFmtId="273" fontId="47" fillId="0" borderId="0">
      <protection locked="0"/>
    </xf>
    <xf numFmtId="14" fontId="56" fillId="0" borderId="0" applyFill="0" applyBorder="0" applyAlignment="0"/>
    <xf numFmtId="274" fontId="14" fillId="0" borderId="0">
      <protection locked="0"/>
    </xf>
    <xf numFmtId="37" fontId="36" fillId="0" borderId="1">
      <alignment horizontal="center" vertical="distributed"/>
    </xf>
    <xf numFmtId="275" fontId="47" fillId="0" borderId="31">
      <alignment vertical="center"/>
    </xf>
    <xf numFmtId="0" fontId="126" fillId="10" borderId="0">
      <alignment horizontal="right" vertical="center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276" fontId="8" fillId="0" borderId="0"/>
    <xf numFmtId="220" fontId="14" fillId="0" borderId="0"/>
    <xf numFmtId="277" fontId="47" fillId="0" borderId="0"/>
    <xf numFmtId="277" fontId="47" fillId="0" borderId="0"/>
    <xf numFmtId="277" fontId="47" fillId="0" borderId="0"/>
    <xf numFmtId="220" fontId="14" fillId="0" borderId="0"/>
    <xf numFmtId="220" fontId="14" fillId="0" borderId="0"/>
    <xf numFmtId="277" fontId="47" fillId="0" borderId="0"/>
    <xf numFmtId="278" fontId="36" fillId="0" borderId="1">
      <alignment vertical="center"/>
    </xf>
    <xf numFmtId="279" fontId="8" fillId="0" borderId="0">
      <protection locked="0"/>
    </xf>
    <xf numFmtId="280" fontId="59" fillId="0" borderId="0">
      <protection locked="0"/>
    </xf>
    <xf numFmtId="281" fontId="63" fillId="0" borderId="0">
      <protection locked="0"/>
    </xf>
    <xf numFmtId="282" fontId="8" fillId="0" borderId="0">
      <protection locked="0"/>
    </xf>
    <xf numFmtId="283" fontId="59" fillId="0" borderId="0">
      <protection locked="0"/>
    </xf>
    <xf numFmtId="284" fontId="63" fillId="0" borderId="0">
      <protection locked="0"/>
    </xf>
    <xf numFmtId="0" fontId="47" fillId="0" borderId="0" applyFont="0" applyFill="0" applyBorder="0" applyAlignment="0" applyProtection="0"/>
    <xf numFmtId="259" fontId="8" fillId="0" borderId="0" applyFill="0" applyBorder="0" applyAlignment="0"/>
    <xf numFmtId="256" fontId="93" fillId="0" borderId="0" applyFill="0" applyBorder="0" applyAlignment="0"/>
    <xf numFmtId="259" fontId="8" fillId="0" borderId="0" applyFill="0" applyBorder="0" applyAlignment="0"/>
    <xf numFmtId="260" fontId="8" fillId="0" borderId="0" applyFill="0" applyBorder="0" applyAlignment="0"/>
    <xf numFmtId="256" fontId="93" fillId="0" borderId="0" applyFill="0" applyBorder="0" applyAlignment="0"/>
    <xf numFmtId="0" fontId="127" fillId="0" borderId="0" applyNumberFormat="0" applyAlignment="0">
      <alignment horizontal="left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285" fontId="52" fillId="0" borderId="0" applyFont="0" applyFill="0" applyBorder="0" applyAlignment="0" applyProtection="0"/>
    <xf numFmtId="286" fontId="8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30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30" fillId="0" borderId="0">
      <protection locked="0"/>
    </xf>
    <xf numFmtId="3" fontId="131" fillId="0" borderId="0" applyFont="0" applyFill="0" applyBorder="0" applyAlignment="0" applyProtection="0"/>
    <xf numFmtId="201" fontId="117" fillId="0" borderId="0">
      <protection locked="0"/>
    </xf>
    <xf numFmtId="221" fontId="47" fillId="0" borderId="0"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26" fillId="0" borderId="32">
      <alignment horizontal="centerContinuous"/>
    </xf>
    <xf numFmtId="0" fontId="14" fillId="0" borderId="0"/>
    <xf numFmtId="2" fontId="60" fillId="0" borderId="0">
      <alignment horizontal="left"/>
    </xf>
    <xf numFmtId="181" fontId="14" fillId="0" borderId="0" applyFont="0" applyFill="0" applyBorder="0" applyAlignment="0" applyProtection="0"/>
    <xf numFmtId="38" fontId="134" fillId="11" borderId="0" applyNumberFormat="0" applyBorder="0" applyAlignment="0" applyProtection="0"/>
    <xf numFmtId="38" fontId="134" fillId="5" borderId="0" applyNumberFormat="0" applyBorder="0" applyAlignment="0" applyProtection="0"/>
    <xf numFmtId="38" fontId="134" fillId="5" borderId="0" applyNumberFormat="0" applyBorder="0" applyAlignment="0" applyProtection="0"/>
    <xf numFmtId="38" fontId="134" fillId="5" borderId="0" applyNumberFormat="0" applyBorder="0" applyAlignment="0" applyProtection="0"/>
    <xf numFmtId="38" fontId="134" fillId="5" borderId="0" applyNumberFormat="0" applyBorder="0" applyAlignment="0" applyProtection="0"/>
    <xf numFmtId="3" fontId="36" fillId="0" borderId="33">
      <alignment horizontal="right" vertical="center"/>
    </xf>
    <xf numFmtId="4" fontId="36" fillId="0" borderId="33">
      <alignment horizontal="right" vertical="center"/>
    </xf>
    <xf numFmtId="0" fontId="135" fillId="0" borderId="0" applyAlignment="0">
      <alignment horizontal="right"/>
    </xf>
    <xf numFmtId="0" fontId="136" fillId="0" borderId="0"/>
    <xf numFmtId="0" fontId="137" fillId="0" borderId="0"/>
    <xf numFmtId="0" fontId="138" fillId="0" borderId="0">
      <alignment horizontal="left"/>
    </xf>
    <xf numFmtId="0" fontId="139" fillId="0" borderId="34" applyNumberFormat="0" applyAlignment="0" applyProtection="0">
      <alignment horizontal="left" vertical="center"/>
    </xf>
    <xf numFmtId="0" fontId="139" fillId="0" borderId="35">
      <alignment horizontal="left" vertical="center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201" fontId="141" fillId="0" borderId="0">
      <protection locked="0"/>
    </xf>
    <xf numFmtId="238" fontId="47" fillId="0" borderId="0">
      <protection locked="0"/>
    </xf>
    <xf numFmtId="201" fontId="141" fillId="0" borderId="0">
      <protection locked="0"/>
    </xf>
    <xf numFmtId="238" fontId="47" fillId="0" borderId="0">
      <protection locked="0"/>
    </xf>
    <xf numFmtId="0" fontId="142" fillId="0" borderId="36">
      <alignment horizontal="center"/>
    </xf>
    <xf numFmtId="0" fontId="142" fillId="0" borderId="0">
      <alignment horizontal="center"/>
    </xf>
    <xf numFmtId="182" fontId="14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37" applyNumberFormat="0" applyFill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186" fontId="29" fillId="0" borderId="0" applyFont="0" applyFill="0" applyBorder="0" applyAlignment="0" applyProtection="0"/>
    <xf numFmtId="0" fontId="147" fillId="5" borderId="16">
      <alignment horizontal="left"/>
      <protection locked="0"/>
    </xf>
    <xf numFmtId="10" fontId="134" fillId="9" borderId="1" applyNumberFormat="0" applyBorder="0" applyAlignment="0" applyProtection="0"/>
    <xf numFmtId="10" fontId="134" fillId="5" borderId="1" applyNumberFormat="0" applyBorder="0" applyAlignment="0" applyProtection="0"/>
    <xf numFmtId="10" fontId="134" fillId="5" borderId="1" applyNumberFormat="0" applyBorder="0" applyAlignment="0" applyProtection="0"/>
    <xf numFmtId="10" fontId="134" fillId="5" borderId="1" applyNumberFormat="0" applyBorder="0" applyAlignment="0" applyProtection="0"/>
    <xf numFmtId="10" fontId="134" fillId="5" borderId="1" applyNumberFormat="0" applyBorder="0" applyAlignment="0" applyProtection="0"/>
    <xf numFmtId="287" fontId="148" fillId="12" borderId="0"/>
    <xf numFmtId="0" fontId="149" fillId="0" borderId="9">
      <alignment horizontal="centerContinuous" vertical="center"/>
    </xf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288" fontId="37" fillId="0" borderId="38" applyFont="0" applyFill="0" applyBorder="0">
      <alignment horizontal="right" vertical="center"/>
    </xf>
    <xf numFmtId="289" fontId="36" fillId="0" borderId="1">
      <alignment vertical="center"/>
    </xf>
    <xf numFmtId="290" fontId="43" fillId="0" borderId="1" applyFill="0" applyBorder="0" applyProtection="0">
      <alignment horizontal="right" vertical="center"/>
    </xf>
    <xf numFmtId="291" fontId="43" fillId="0" borderId="1" applyFont="0" applyFill="0" applyBorder="0">
      <alignment horizontal="right" vertical="center"/>
    </xf>
    <xf numFmtId="292" fontId="37" fillId="0" borderId="1" applyFill="0" applyBorder="0" applyProtection="0">
      <alignment horizontal="right" vertical="center"/>
    </xf>
    <xf numFmtId="293" fontId="114" fillId="0" borderId="1" applyFont="0" applyFill="0" applyBorder="0">
      <alignment horizontal="right" vertical="center"/>
    </xf>
    <xf numFmtId="294" fontId="36" fillId="0" borderId="1">
      <alignment vertical="center"/>
    </xf>
    <xf numFmtId="0" fontId="8" fillId="0" borderId="36">
      <protection locked="0"/>
    </xf>
    <xf numFmtId="259" fontId="8" fillId="0" borderId="0" applyFill="0" applyBorder="0" applyAlignment="0"/>
    <xf numFmtId="256" fontId="93" fillId="0" borderId="0" applyFill="0" applyBorder="0" applyAlignment="0"/>
    <xf numFmtId="259" fontId="8" fillId="0" borderId="0" applyFill="0" applyBorder="0" applyAlignment="0"/>
    <xf numFmtId="260" fontId="8" fillId="0" borderId="0" applyFill="0" applyBorder="0" applyAlignment="0"/>
    <xf numFmtId="256" fontId="93" fillId="0" borderId="0" applyFill="0" applyBorder="0" applyAlignment="0"/>
    <xf numFmtId="287" fontId="150" fillId="13" borderId="0"/>
    <xf numFmtId="0" fontId="151" fillId="0" borderId="39" applyFont="0" applyBorder="0" applyAlignment="0">
      <alignment horizontal="center" vertical="center"/>
    </xf>
    <xf numFmtId="0" fontId="37" fillId="0" borderId="0" applyFont="0" applyFill="0" applyBorder="0" applyAlignment="0" applyProtection="0"/>
    <xf numFmtId="0" fontId="47" fillId="0" borderId="0" applyFont="0" applyFill="0" applyBorder="0" applyAlignment="0" applyProtection="0"/>
    <xf numFmtId="295" fontId="14" fillId="0" borderId="0" applyFont="0" applyFill="0" applyBorder="0" applyAlignment="0" applyProtection="0"/>
    <xf numFmtId="0" fontId="152" fillId="0" borderId="40">
      <alignment horizontal="left"/>
    </xf>
    <xf numFmtId="0" fontId="152" fillId="0" borderId="40">
      <alignment horizontal="left"/>
    </xf>
    <xf numFmtId="296" fontId="153" fillId="0" borderId="0" applyFill="0" applyBorder="0" applyProtection="0">
      <alignment vertical="center"/>
    </xf>
    <xf numFmtId="297" fontId="36" fillId="0" borderId="1">
      <alignment horizontal="right" vertical="center"/>
    </xf>
    <xf numFmtId="298" fontId="36" fillId="0" borderId="1">
      <alignment vertical="center"/>
    </xf>
    <xf numFmtId="299" fontId="36" fillId="0" borderId="1">
      <alignment vertical="center"/>
    </xf>
    <xf numFmtId="300" fontId="43" fillId="0" borderId="1" applyFont="0" applyFill="0" applyBorder="0">
      <alignment horizontal="right" vertical="center"/>
    </xf>
    <xf numFmtId="176" fontId="154" fillId="0" borderId="3" applyNumberFormat="0" applyFill="0" applyBorder="0" applyAlignment="0" applyProtection="0">
      <alignment horizontal="center"/>
    </xf>
    <xf numFmtId="301" fontId="47" fillId="0" borderId="0" applyFont="0" applyFill="0" applyBorder="0" applyAlignment="0" applyProtection="0"/>
    <xf numFmtId="302" fontId="155" fillId="0" borderId="0">
      <alignment horizontal="left"/>
    </xf>
    <xf numFmtId="0" fontId="156" fillId="0" borderId="0"/>
    <xf numFmtId="0" fontId="148" fillId="0" borderId="0"/>
    <xf numFmtId="0" fontId="156" fillId="0" borderId="0"/>
    <xf numFmtId="0" fontId="148" fillId="0" borderId="0"/>
    <xf numFmtId="0" fontId="157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0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7" fillId="0" borderId="0" applyFont="0" applyFill="0" applyBorder="0">
      <alignment vertical="center"/>
    </xf>
    <xf numFmtId="0" fontId="158" fillId="0" borderId="36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59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160" fillId="11" borderId="0" applyNumberFormat="0" applyFont="0" applyFill="0" applyBorder="0" applyAlignment="0">
      <alignment vertical="center"/>
    </xf>
    <xf numFmtId="1" fontId="40" fillId="0" borderId="0" applyNumberFormat="0" applyFont="0" applyFill="0" applyBorder="0" applyAlignment="0">
      <alignment vertical="center"/>
    </xf>
    <xf numFmtId="37" fontId="161" fillId="0" borderId="0"/>
    <xf numFmtId="0" fontId="40" fillId="0" borderId="40" applyNumberFormat="0" applyFont="0" applyBorder="0" applyProtection="0">
      <alignment horizontal="center" vertical="center"/>
    </xf>
    <xf numFmtId="0" fontId="55" fillId="0" borderId="0"/>
    <xf numFmtId="0" fontId="47" fillId="0" borderId="0" applyNumberFormat="0" applyFill="0" applyBorder="0" applyAlignment="0" applyProtection="0"/>
    <xf numFmtId="0" fontId="90" fillId="0" borderId="0"/>
    <xf numFmtId="0" fontId="77" fillId="0" borderId="0"/>
    <xf numFmtId="0" fontId="156" fillId="0" borderId="0"/>
    <xf numFmtId="0" fontId="148" fillId="0" borderId="0"/>
    <xf numFmtId="0" fontId="148" fillId="0" borderId="0"/>
    <xf numFmtId="304" fontId="8" fillId="0" borderId="0"/>
    <xf numFmtId="305" fontId="8" fillId="0" borderId="0"/>
    <xf numFmtId="306" fontId="162" fillId="0" borderId="0"/>
    <xf numFmtId="306" fontId="162" fillId="0" borderId="0"/>
    <xf numFmtId="306" fontId="162" fillId="0" borderId="0"/>
    <xf numFmtId="305" fontId="8" fillId="0" borderId="0"/>
    <xf numFmtId="305" fontId="8" fillId="0" borderId="0"/>
    <xf numFmtId="306" fontId="162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" fillId="0" borderId="0"/>
    <xf numFmtId="0" fontId="47" fillId="0" borderId="0"/>
    <xf numFmtId="0" fontId="29" fillId="0" borderId="0" applyFont="0" applyFill="0" applyBorder="0" applyAlignment="0" applyProtection="0">
      <alignment horizontal="centerContinuous"/>
    </xf>
    <xf numFmtId="0" fontId="29" fillId="0" borderId="0" applyFont="0" applyFill="0" applyBorder="0" applyAlignment="0" applyProtection="0">
      <alignment horizontal="centerContinuous"/>
    </xf>
    <xf numFmtId="0" fontId="38" fillId="0" borderId="0"/>
    <xf numFmtId="0" fontId="47" fillId="0" borderId="0"/>
    <xf numFmtId="0" fontId="47" fillId="0" borderId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/>
    <xf numFmtId="250" fontId="41" fillId="0" borderId="0">
      <alignment vertical="center"/>
    </xf>
    <xf numFmtId="0" fontId="47" fillId="0" borderId="0" applyFont="0" applyFill="0" applyBorder="0" applyAlignment="0" applyProtection="0"/>
    <xf numFmtId="0" fontId="29" fillId="0" borderId="0"/>
    <xf numFmtId="0" fontId="163" fillId="5" borderId="0"/>
    <xf numFmtId="14" fontId="95" fillId="0" borderId="0">
      <alignment horizontal="center" wrapText="1"/>
      <protection locked="0"/>
    </xf>
    <xf numFmtId="201" fontId="117" fillId="0" borderId="0">
      <protection locked="0"/>
    </xf>
    <xf numFmtId="307" fontId="47" fillId="0" borderId="0" applyFont="0" applyFill="0" applyBorder="0" applyAlignment="0" applyProtection="0"/>
    <xf numFmtId="258" fontId="8" fillId="0" borderId="0" applyFont="0" applyFill="0" applyBorder="0" applyAlignment="0" applyProtection="0"/>
    <xf numFmtId="308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309" fontId="8" fillId="0" borderId="0">
      <protection locked="0"/>
    </xf>
    <xf numFmtId="10" fontId="131" fillId="0" borderId="0" applyFont="0" applyFill="0" applyBorder="0" applyAlignment="0" applyProtection="0"/>
    <xf numFmtId="259" fontId="8" fillId="0" borderId="0" applyFill="0" applyBorder="0" applyAlignment="0"/>
    <xf numFmtId="256" fontId="93" fillId="0" borderId="0" applyFill="0" applyBorder="0" applyAlignment="0"/>
    <xf numFmtId="259" fontId="8" fillId="0" borderId="0" applyFill="0" applyBorder="0" applyAlignment="0"/>
    <xf numFmtId="260" fontId="8" fillId="0" borderId="0" applyFill="0" applyBorder="0" applyAlignment="0"/>
    <xf numFmtId="256" fontId="93" fillId="0" borderId="0" applyFill="0" applyBorder="0" applyAlignment="0"/>
    <xf numFmtId="4" fontId="111" fillId="0" borderId="0">
      <alignment horizontal="right"/>
    </xf>
    <xf numFmtId="0" fontId="164" fillId="11" borderId="0" applyNumberFormat="0">
      <alignment vertical="center"/>
    </xf>
    <xf numFmtId="310" fontId="165" fillId="0" borderId="0"/>
    <xf numFmtId="0" fontId="38" fillId="0" borderId="0" applyNumberFormat="0" applyFont="0" applyFill="0" applyBorder="0" applyAlignment="0" applyProtection="0">
      <alignment horizontal="left"/>
    </xf>
    <xf numFmtId="311" fontId="47" fillId="0" borderId="1">
      <alignment horizontal="center" vertical="center"/>
    </xf>
    <xf numFmtId="0" fontId="166" fillId="0" borderId="41" applyBorder="0">
      <alignment vertical="top"/>
      <protection locked="0"/>
    </xf>
    <xf numFmtId="0" fontId="167" fillId="14" borderId="0" applyNumberFormat="0" applyFont="0" applyBorder="0" applyAlignment="0">
      <alignment horizontal="center"/>
    </xf>
    <xf numFmtId="30" fontId="168" fillId="0" borderId="0" applyNumberFormat="0" applyFill="0" applyBorder="0" applyAlignment="0" applyProtection="0">
      <alignment horizontal="left"/>
    </xf>
    <xf numFmtId="38" fontId="38" fillId="0" borderId="0" applyFont="0" applyFill="0" applyBorder="0" applyAlignment="0" applyProtection="0"/>
    <xf numFmtId="0" fontId="14" fillId="0" borderId="0"/>
    <xf numFmtId="0" fontId="137" fillId="0" borderId="0">
      <alignment horizontal="left"/>
    </xf>
    <xf numFmtId="210" fontId="41" fillId="0" borderId="0">
      <alignment vertical="center"/>
    </xf>
    <xf numFmtId="0" fontId="167" fillId="1" borderId="35" applyNumberFormat="0" applyFont="0" applyAlignment="0">
      <alignment horizontal="center"/>
    </xf>
    <xf numFmtId="0" fontId="169" fillId="0" borderId="0" applyNumberFormat="0" applyFill="0" applyBorder="0" applyAlignment="0">
      <alignment horizontal="center"/>
    </xf>
    <xf numFmtId="1" fontId="29" fillId="0" borderId="0" applyBorder="0">
      <alignment horizontal="left" vertical="top" wrapText="1"/>
    </xf>
    <xf numFmtId="210" fontId="41" fillId="0" borderId="0">
      <alignment vertical="distributed"/>
    </xf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312" fontId="30" fillId="0" borderId="0">
      <alignment horizontal="center"/>
    </xf>
    <xf numFmtId="0" fontId="170" fillId="0" borderId="0">
      <alignment horizontal="center" vertical="center"/>
    </xf>
    <xf numFmtId="0" fontId="171" fillId="0" borderId="0"/>
    <xf numFmtId="0" fontId="158" fillId="0" borderId="0"/>
    <xf numFmtId="40" fontId="172" fillId="0" borderId="0" applyBorder="0">
      <alignment horizontal="right"/>
    </xf>
    <xf numFmtId="176" fontId="173" fillId="0" borderId="3" applyNumberFormat="0" applyFill="0" applyBorder="0" applyAlignment="0" applyProtection="0">
      <alignment horizontal="center"/>
    </xf>
    <xf numFmtId="0" fontId="14" fillId="0" borderId="0"/>
    <xf numFmtId="42" fontId="8" fillId="0" borderId="0" applyFont="0" applyFill="0" applyBorder="0" applyAlignment="0" applyProtection="0"/>
    <xf numFmtId="313" fontId="174" fillId="0" borderId="0">
      <alignment horizontal="center"/>
    </xf>
    <xf numFmtId="49" fontId="56" fillId="0" borderId="0" applyFill="0" applyBorder="0" applyAlignment="0"/>
    <xf numFmtId="314" fontId="8" fillId="0" borderId="0" applyFill="0" applyBorder="0" applyAlignment="0"/>
    <xf numFmtId="315" fontId="8" fillId="0" borderId="0" applyFill="0" applyBorder="0" applyAlignment="0"/>
    <xf numFmtId="0" fontId="47" fillId="0" borderId="0"/>
    <xf numFmtId="0" fontId="47" fillId="0" borderId="0"/>
    <xf numFmtId="0" fontId="175" fillId="11" borderId="0">
      <alignment horizontal="centerContinuous"/>
    </xf>
    <xf numFmtId="0" fontId="176" fillId="0" borderId="0" applyFill="0" applyBorder="0" applyProtection="0">
      <alignment horizontal="centerContinuous" vertical="center"/>
    </xf>
    <xf numFmtId="0" fontId="37" fillId="5" borderId="0" applyFill="0" applyBorder="0" applyProtection="0">
      <alignment horizontal="center" vertical="center"/>
    </xf>
    <xf numFmtId="0" fontId="177" fillId="11" borderId="35">
      <alignment vertical="center"/>
    </xf>
    <xf numFmtId="0" fontId="177" fillId="11" borderId="35">
      <alignment vertical="center"/>
    </xf>
    <xf numFmtId="0" fontId="177" fillId="11" borderId="35">
      <alignment vertical="center"/>
    </xf>
    <xf numFmtId="0" fontId="177" fillId="11" borderId="35">
      <alignment vertical="center"/>
    </xf>
    <xf numFmtId="0" fontId="177" fillId="11" borderId="35">
      <alignment vertical="center"/>
    </xf>
    <xf numFmtId="0" fontId="177" fillId="11" borderId="35">
      <alignment vertical="center"/>
    </xf>
    <xf numFmtId="0" fontId="177" fillId="11" borderId="35">
      <alignment vertical="center"/>
    </xf>
    <xf numFmtId="0" fontId="175" fillId="11" borderId="0">
      <alignment horizontal="centerContinuous"/>
    </xf>
    <xf numFmtId="0" fontId="178" fillId="0" borderId="0"/>
    <xf numFmtId="316" fontId="43" fillId="0" borderId="1" applyFont="0" applyFill="0" applyBorder="0">
      <alignment horizontal="right" vertical="center"/>
    </xf>
    <xf numFmtId="317" fontId="14" fillId="0" borderId="0" applyFill="0" applyBorder="0" applyProtection="0"/>
    <xf numFmtId="318" fontId="14" fillId="0" borderId="1" applyFont="0" applyFill="0" applyBorder="0" applyProtection="0">
      <alignment horizontal="right" vertical="center"/>
    </xf>
    <xf numFmtId="319" fontId="14" fillId="0" borderId="1" applyFont="0" applyFill="0" applyBorder="0">
      <alignment horizontal="right" vertical="center"/>
    </xf>
    <xf numFmtId="316" fontId="37" fillId="0" borderId="38" applyFill="0" applyBorder="0">
      <alignment horizontal="right" vertical="center"/>
    </xf>
    <xf numFmtId="201" fontId="117" fillId="0" borderId="42">
      <protection locked="0"/>
    </xf>
    <xf numFmtId="238" fontId="47" fillId="0" borderId="42">
      <protection locked="0"/>
    </xf>
    <xf numFmtId="320" fontId="43" fillId="0" borderId="1" applyFont="0" applyFill="0" applyBorder="0">
      <alignment horizontal="right" vertical="center"/>
    </xf>
    <xf numFmtId="0" fontId="179" fillId="0" borderId="26">
      <alignment horizontal="left"/>
    </xf>
    <xf numFmtId="37" fontId="134" fillId="15" borderId="0" applyNumberFormat="0" applyBorder="0" applyAlignment="0" applyProtection="0"/>
    <xf numFmtId="37" fontId="134" fillId="0" borderId="0"/>
    <xf numFmtId="3" fontId="180" fillId="0" borderId="37" applyProtection="0"/>
    <xf numFmtId="321" fontId="47" fillId="0" borderId="0" applyFont="0" applyFill="0" applyBorder="0" applyAlignment="0" applyProtection="0"/>
    <xf numFmtId="322" fontId="47" fillId="0" borderId="0" applyFont="0" applyFill="0" applyBorder="0" applyAlignment="0" applyProtection="0"/>
    <xf numFmtId="2" fontId="131" fillId="0" borderId="0" applyFont="0" applyFill="0" applyBorder="0" applyAlignment="0" applyProtection="0"/>
    <xf numFmtId="323" fontId="38" fillId="0" borderId="0" applyFont="0" applyFill="0" applyBorder="0" applyAlignment="0" applyProtection="0"/>
    <xf numFmtId="324" fontId="3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9" fontId="182" fillId="0" borderId="0" applyFont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203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84" fillId="0" borderId="0">
      <protection locked="0"/>
    </xf>
    <xf numFmtId="182" fontId="14" fillId="0" borderId="0" applyFont="0" applyFill="0" applyBorder="0" applyAlignment="0" applyProtection="0"/>
    <xf numFmtId="49" fontId="36" fillId="0" borderId="1">
      <alignment horizontal="center" vertical="center"/>
    </xf>
    <xf numFmtId="325" fontId="36" fillId="0" borderId="1">
      <alignment vertical="center"/>
    </xf>
    <xf numFmtId="326" fontId="36" fillId="0" borderId="1">
      <alignment vertical="center"/>
    </xf>
    <xf numFmtId="326" fontId="36" fillId="0" borderId="1">
      <alignment vertical="center"/>
    </xf>
    <xf numFmtId="327" fontId="36" fillId="0" borderId="1">
      <alignment vertical="center"/>
    </xf>
    <xf numFmtId="328" fontId="37" fillId="0" borderId="43">
      <alignment horizontal="right" vertical="center"/>
    </xf>
    <xf numFmtId="0" fontId="37" fillId="0" borderId="0"/>
    <xf numFmtId="193" fontId="8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185" fillId="0" borderId="0"/>
    <xf numFmtId="0" fontId="41" fillId="0" borderId="0">
      <alignment vertical="center"/>
    </xf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302" fontId="186" fillId="0" borderId="0"/>
    <xf numFmtId="0" fontId="52" fillId="0" borderId="0"/>
    <xf numFmtId="270" fontId="8" fillId="0" borderId="0" applyNumberFormat="0" applyFill="0" applyBorder="0" applyAlignment="0">
      <alignment horizontal="left"/>
    </xf>
    <xf numFmtId="37" fontId="43" fillId="0" borderId="1" applyFont="0" applyFill="0" applyBorder="0">
      <alignment vertical="center"/>
    </xf>
    <xf numFmtId="329" fontId="14" fillId="0" borderId="25">
      <alignment horizontal="right" vertical="center"/>
    </xf>
    <xf numFmtId="330" fontId="41" fillId="0" borderId="1">
      <alignment vertical="center"/>
    </xf>
    <xf numFmtId="0" fontId="52" fillId="0" borderId="0"/>
    <xf numFmtId="41" fontId="187" fillId="0" borderId="25">
      <alignment horizontal="center" vertical="center"/>
    </xf>
    <xf numFmtId="205" fontId="54" fillId="0" borderId="3" applyFont="0" applyFill="0" applyBorder="0" applyAlignment="0">
      <alignment horizontal="left" vertical="center"/>
    </xf>
    <xf numFmtId="0" fontId="188" fillId="0" borderId="0" applyFont="0" applyBorder="0" applyAlignment="0">
      <alignment horizontal="left" vertical="center"/>
    </xf>
    <xf numFmtId="0" fontId="189" fillId="0" borderId="2" applyFill="0"/>
    <xf numFmtId="0" fontId="8" fillId="0" borderId="0">
      <protection locked="0"/>
    </xf>
    <xf numFmtId="0" fontId="59" fillId="0" borderId="0">
      <protection locked="0"/>
    </xf>
    <xf numFmtId="0" fontId="190" fillId="0" borderId="0">
      <alignment vertical="center"/>
    </xf>
    <xf numFmtId="3" fontId="38" fillId="0" borderId="44">
      <alignment horizontal="center"/>
    </xf>
    <xf numFmtId="0" fontId="191" fillId="0" borderId="16">
      <alignment vertical="center"/>
    </xf>
    <xf numFmtId="0" fontId="16" fillId="0" borderId="25">
      <alignment horizontal="center" vertical="center"/>
    </xf>
    <xf numFmtId="0" fontId="14" fillId="10" borderId="0">
      <alignment horizontal="left"/>
    </xf>
    <xf numFmtId="0" fontId="16" fillId="0" borderId="25">
      <alignment horizontal="center" vertical="center"/>
    </xf>
    <xf numFmtId="0" fontId="59" fillId="0" borderId="0">
      <protection locked="0"/>
    </xf>
    <xf numFmtId="0" fontId="66" fillId="0" borderId="0" applyFont="0"/>
    <xf numFmtId="0" fontId="44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3" fillId="16" borderId="0" applyNumberFormat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3" fillId="16" borderId="0" applyNumberFormat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top"/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3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3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8" fontId="47" fillId="0" borderId="0" applyFont="0" applyFill="0" applyBorder="0" applyAlignment="0" applyProtection="0"/>
    <xf numFmtId="181" fontId="54" fillId="0" borderId="33">
      <alignment vertical="center"/>
    </xf>
    <xf numFmtId="0" fontId="14" fillId="0" borderId="0"/>
    <xf numFmtId="333" fontId="36" fillId="0" borderId="0">
      <alignment vertical="center"/>
    </xf>
    <xf numFmtId="333" fontId="36" fillId="0" borderId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39" fontId="43" fillId="0" borderId="1" applyFont="0" applyFill="0" applyBorder="0">
      <alignment horizontal="right"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86" fillId="0" borderId="0"/>
    <xf numFmtId="41" fontId="41" fillId="0" borderId="1" applyNumberFormat="0" applyFont="0" applyFill="0" applyBorder="0" applyProtection="0">
      <alignment horizontal="distributed"/>
    </xf>
    <xf numFmtId="201" fontId="74" fillId="0" borderId="0">
      <protection locked="0"/>
    </xf>
    <xf numFmtId="37" fontId="59" fillId="0" borderId="0">
      <protection locked="0"/>
    </xf>
    <xf numFmtId="194" fontId="8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0" fontId="67" fillId="0" borderId="0">
      <alignment vertical="center"/>
    </xf>
    <xf numFmtId="231" fontId="83" fillId="0" borderId="0">
      <protection locked="0"/>
    </xf>
    <xf numFmtId="10" fontId="67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201" fontId="74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0" fontId="67" fillId="0" borderId="0">
      <alignment vertical="center"/>
    </xf>
    <xf numFmtId="201" fontId="74" fillId="0" borderId="0">
      <protection locked="0"/>
    </xf>
    <xf numFmtId="334" fontId="41" fillId="0" borderId="0" applyFont="0" applyFill="0" applyBorder="0" applyProtection="0">
      <alignment horizontal="center" vertical="center"/>
    </xf>
    <xf numFmtId="335" fontId="41" fillId="0" borderId="0" applyFont="0" applyFill="0" applyBorder="0" applyProtection="0">
      <alignment horizontal="center" vertical="center"/>
    </xf>
    <xf numFmtId="9" fontId="52" fillId="5" borderId="0" applyFill="0" applyBorder="0" applyProtection="0">
      <alignment horizontal="right"/>
    </xf>
    <xf numFmtId="10" fontId="52" fillId="0" borderId="0" applyFill="0" applyBorder="0" applyProtection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33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95" fillId="0" borderId="0"/>
    <xf numFmtId="0" fontId="196" fillId="0" borderId="0" applyFont="0" applyFill="0" applyBorder="0" applyProtection="0">
      <alignment horizontal="center" vertical="center"/>
    </xf>
    <xf numFmtId="0" fontId="196" fillId="0" borderId="0" applyFont="0" applyFill="0" applyBorder="0" applyProtection="0">
      <alignment horizontal="center" vertical="center"/>
    </xf>
    <xf numFmtId="0" fontId="197" fillId="0" borderId="1">
      <alignment vertical="center" wrapText="1"/>
    </xf>
    <xf numFmtId="337" fontId="8" fillId="0" borderId="17" applyFont="0" applyFill="0" applyAlignment="0" applyProtection="0">
      <alignment horizontal="center" vertical="center"/>
    </xf>
    <xf numFmtId="0" fontId="198" fillId="0" borderId="0"/>
    <xf numFmtId="181" fontId="199" fillId="0" borderId="3">
      <alignment vertical="center"/>
    </xf>
    <xf numFmtId="237" fontId="14" fillId="0" borderId="4" applyBorder="0"/>
    <xf numFmtId="0" fontId="8" fillId="0" borderId="0"/>
    <xf numFmtId="0" fontId="81" fillId="0" borderId="0" applyNumberFormat="0" applyFont="0" applyFill="0" applyBorder="0" applyProtection="0">
      <alignment horizontal="centerContinuous" vertical="center"/>
    </xf>
    <xf numFmtId="0" fontId="81" fillId="0" borderId="0" applyNumberFormat="0" applyFont="0" applyFill="0" applyBorder="0" applyProtection="0">
      <alignment horizontal="centerContinuous" vertical="center"/>
    </xf>
    <xf numFmtId="336" fontId="8" fillId="0" borderId="0" applyNumberFormat="0" applyFont="0" applyFill="0" applyBorder="0" applyProtection="0">
      <alignment horizontal="centerContinuous"/>
    </xf>
    <xf numFmtId="275" fontId="81" fillId="0" borderId="0" applyNumberFormat="0" applyFont="0" applyFill="0" applyBorder="0" applyProtection="0">
      <alignment horizontal="centerContinuous" vertical="center"/>
    </xf>
    <xf numFmtId="38" fontId="66" fillId="0" borderId="0">
      <alignment vertical="center" wrapText="1"/>
    </xf>
    <xf numFmtId="3" fontId="41" fillId="0" borderId="1"/>
    <xf numFmtId="0" fontId="41" fillId="0" borderId="1"/>
    <xf numFmtId="3" fontId="41" fillId="0" borderId="45"/>
    <xf numFmtId="3" fontId="41" fillId="0" borderId="46"/>
    <xf numFmtId="0" fontId="200" fillId="0" borderId="1"/>
    <xf numFmtId="0" fontId="201" fillId="0" borderId="0">
      <alignment horizontal="center"/>
    </xf>
    <xf numFmtId="0" fontId="79" fillId="0" borderId="32">
      <alignment horizontal="center"/>
    </xf>
    <xf numFmtId="49" fontId="37" fillId="0" borderId="0">
      <alignment horizontal="distributed" vertical="center" wrapText="1"/>
    </xf>
    <xf numFmtId="0" fontId="185" fillId="0" borderId="13"/>
    <xf numFmtId="4" fontId="185" fillId="0" borderId="4"/>
    <xf numFmtId="338" fontId="8" fillId="0" borderId="4"/>
    <xf numFmtId="0" fontId="8" fillId="0" borderId="4"/>
    <xf numFmtId="339" fontId="54" fillId="0" borderId="0">
      <alignment horizontal="center" vertical="center"/>
      <protection locked="0"/>
    </xf>
    <xf numFmtId="3" fontId="202" fillId="0" borderId="0">
      <alignment vertical="center" wrapText="1"/>
    </xf>
    <xf numFmtId="3" fontId="203" fillId="0" borderId="0">
      <alignment vertical="center" wrapText="1"/>
    </xf>
    <xf numFmtId="0" fontId="204" fillId="0" borderId="0">
      <alignment vertical="center"/>
    </xf>
    <xf numFmtId="340" fontId="67" fillId="0" borderId="0">
      <alignment vertical="center"/>
    </xf>
    <xf numFmtId="181" fontId="30" fillId="0" borderId="3">
      <alignment vertical="center"/>
    </xf>
    <xf numFmtId="4" fontId="205" fillId="0" borderId="0" applyNumberFormat="0" applyFill="0" applyBorder="0" applyAlignment="0">
      <alignment horizontal="centerContinuous" vertical="center"/>
    </xf>
    <xf numFmtId="192" fontId="83" fillId="0" borderId="3" applyFont="0" applyAlignment="0" applyProtection="0">
      <alignment vertical="center"/>
    </xf>
    <xf numFmtId="0" fontId="206" fillId="0" borderId="0">
      <alignment vertical="center"/>
    </xf>
    <xf numFmtId="250" fontId="8" fillId="0" borderId="0">
      <alignment vertical="center"/>
    </xf>
    <xf numFmtId="0" fontId="81" fillId="0" borderId="0" applyFont="0" applyFill="0" applyBorder="0" applyProtection="0">
      <alignment horizontal="centerContinuous" vertical="center"/>
    </xf>
    <xf numFmtId="223" fontId="81" fillId="0" borderId="0" applyFont="0" applyFill="0" applyBorder="0" applyProtection="0">
      <alignment horizontal="centerContinuous"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341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341" fontId="14" fillId="0" borderId="0" applyFont="0" applyFill="0" applyBorder="0" applyAlignment="0" applyProtection="0"/>
    <xf numFmtId="3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24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7" fillId="0" borderId="0"/>
    <xf numFmtId="0" fontId="54" fillId="0" borderId="0"/>
    <xf numFmtId="181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3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84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6" fontId="8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42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55" fillId="0" borderId="0"/>
    <xf numFmtId="0" fontId="36" fillId="0" borderId="0"/>
    <xf numFmtId="0" fontId="14" fillId="0" borderId="0"/>
    <xf numFmtId="181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4" fillId="0" borderId="0"/>
    <xf numFmtId="0" fontId="36" fillId="0" borderId="0"/>
    <xf numFmtId="0" fontId="14" fillId="0" borderId="0"/>
    <xf numFmtId="0" fontId="14" fillId="0" borderId="0"/>
    <xf numFmtId="0" fontId="55" fillId="0" borderId="0"/>
    <xf numFmtId="0" fontId="3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7" fillId="0" borderId="35" applyFill="0" applyBorder="0">
      <alignment horizontal="left" vertical="center"/>
    </xf>
    <xf numFmtId="0" fontId="45" fillId="0" borderId="38"/>
    <xf numFmtId="344" fontId="54" fillId="0" borderId="0">
      <alignment horizontal="left" vertical="center"/>
    </xf>
    <xf numFmtId="345" fontId="54" fillId="0" borderId="0">
      <alignment horizontal="left" vertical="center"/>
    </xf>
    <xf numFmtId="346" fontId="54" fillId="0" borderId="0">
      <alignment horizontal="left" vertical="center"/>
    </xf>
    <xf numFmtId="347" fontId="54" fillId="0" borderId="0">
      <alignment horizontal="left" vertical="center"/>
    </xf>
    <xf numFmtId="0" fontId="208" fillId="0" borderId="0" applyNumberFormat="0" applyFill="0" applyBorder="0" applyAlignment="0" applyProtection="0">
      <alignment vertical="top"/>
      <protection locked="0"/>
    </xf>
    <xf numFmtId="0" fontId="209" fillId="0" borderId="1">
      <alignment vertical="center"/>
    </xf>
    <xf numFmtId="0" fontId="36" fillId="0" borderId="0"/>
    <xf numFmtId="0" fontId="36" fillId="0" borderId="16">
      <alignment vertical="center"/>
    </xf>
    <xf numFmtId="348" fontId="36" fillId="0" borderId="1" applyBorder="0">
      <alignment vertical="center"/>
    </xf>
    <xf numFmtId="349" fontId="36" fillId="0" borderId="1" applyBorder="0">
      <alignment horizontal="left" vertical="center"/>
    </xf>
    <xf numFmtId="220" fontId="43" fillId="0" borderId="1" applyFill="0">
      <alignment horizontal="right" vertical="center"/>
    </xf>
    <xf numFmtId="350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270" fontId="8" fillId="0" borderId="0" applyFont="0" applyFill="0" applyBorder="0" applyAlignment="0" applyProtection="0"/>
    <xf numFmtId="353" fontId="210" fillId="0" borderId="0" applyFont="0" applyFill="0" applyBorder="0" applyAlignment="0" applyProtection="0"/>
    <xf numFmtId="233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3" fontId="210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4" fontId="30" fillId="0" borderId="0" applyFont="0" applyFill="0" applyBorder="0" applyAlignment="0" applyProtection="0"/>
    <xf numFmtId="353" fontId="210" fillId="0" borderId="0" applyFont="0" applyFill="0" applyBorder="0" applyAlignment="0" applyProtection="0"/>
    <xf numFmtId="355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2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3" fontId="210" fillId="0" borderId="0" applyFont="0" applyFill="0" applyBorder="0" applyAlignment="0" applyProtection="0"/>
    <xf numFmtId="353" fontId="210" fillId="0" borderId="0" applyFont="0" applyFill="0" applyBorder="0" applyAlignment="0" applyProtection="0"/>
    <xf numFmtId="350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6" fontId="14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0" fontId="210" fillId="0" borderId="0" applyFont="0" applyFill="0" applyBorder="0" applyAlignment="0" applyProtection="0"/>
    <xf numFmtId="351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1" fontId="8" fillId="0" borderId="0" applyFont="0" applyFill="0" applyBorder="0" applyAlignment="0" applyProtection="0"/>
    <xf numFmtId="350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352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353" fontId="210" fillId="0" borderId="0" applyFont="0" applyFill="0" applyBorder="0" applyAlignment="0" applyProtection="0"/>
    <xf numFmtId="0" fontId="211" fillId="0" borderId="0">
      <alignment vertical="center"/>
    </xf>
    <xf numFmtId="0" fontId="212" fillId="0" borderId="0">
      <alignment horizontal="center" vertical="center"/>
    </xf>
    <xf numFmtId="49" fontId="52" fillId="0" borderId="21" applyNumberFormat="0" applyAlignment="0"/>
    <xf numFmtId="3" fontId="8" fillId="0" borderId="1"/>
    <xf numFmtId="0" fontId="213" fillId="0" borderId="0"/>
    <xf numFmtId="0" fontId="81" fillId="0" borderId="0" applyNumberFormat="0" applyFont="0" applyFill="0" applyBorder="0" applyProtection="0">
      <alignment vertical="center"/>
    </xf>
    <xf numFmtId="0" fontId="62" fillId="0" borderId="0"/>
    <xf numFmtId="357" fontId="36" fillId="0" borderId="25" applyFill="0" applyBorder="0" applyProtection="0">
      <alignment vertical="center"/>
    </xf>
    <xf numFmtId="358" fontId="36" fillId="0" borderId="25" applyFill="0" applyBorder="0" applyProtection="0">
      <alignment vertical="center"/>
    </xf>
    <xf numFmtId="359" fontId="36" fillId="0" borderId="25" applyFill="0" applyBorder="0" applyProtection="0">
      <alignment vertical="center"/>
    </xf>
    <xf numFmtId="0" fontId="54" fillId="0" borderId="0" applyNumberFormat="0" applyAlignment="0">
      <alignment horizontal="left" vertical="center"/>
    </xf>
    <xf numFmtId="4" fontId="59" fillId="0" borderId="0">
      <protection locked="0"/>
    </xf>
    <xf numFmtId="0" fontId="185" fillId="0" borderId="0"/>
    <xf numFmtId="4" fontId="214" fillId="0" borderId="0" applyFont="0" applyFill="0" applyBorder="0" applyAlignment="0" applyProtection="0"/>
    <xf numFmtId="336" fontId="8" fillId="0" borderId="0">
      <protection locked="0"/>
    </xf>
    <xf numFmtId="0" fontId="199" fillId="0" borderId="0" applyNumberFormat="0" applyAlignment="0"/>
    <xf numFmtId="360" fontId="54" fillId="0" borderId="18">
      <alignment vertical="center"/>
    </xf>
    <xf numFmtId="228" fontId="54" fillId="0" borderId="18">
      <alignment vertical="center"/>
    </xf>
    <xf numFmtId="361" fontId="54" fillId="0" borderId="18">
      <alignment vertical="center"/>
    </xf>
    <xf numFmtId="0" fontId="14" fillId="0" borderId="47" applyNumberFormat="0"/>
    <xf numFmtId="1" fontId="40" fillId="5" borderId="0" applyNumberFormat="0" applyFont="0" applyFill="0" applyBorder="0" applyAlignment="0">
      <alignment vertical="center"/>
    </xf>
    <xf numFmtId="0" fontId="160" fillId="11" borderId="0" applyNumberFormat="0" applyFont="0" applyFill="0" applyBorder="0" applyAlignment="0">
      <alignment vertical="center"/>
    </xf>
    <xf numFmtId="0" fontId="16" fillId="0" borderId="0" applyNumberFormat="0" applyFont="0" applyBorder="0">
      <alignment vertical="center" shrinkToFit="1"/>
    </xf>
    <xf numFmtId="0" fontId="14" fillId="0" borderId="0">
      <alignment vertical="center"/>
    </xf>
    <xf numFmtId="0" fontId="215" fillId="0" borderId="0">
      <alignment horizontal="centerContinuous" vertical="center"/>
    </xf>
    <xf numFmtId="0" fontId="14" fillId="0" borderId="1">
      <alignment horizontal="distributed" vertical="center"/>
    </xf>
    <xf numFmtId="0" fontId="14" fillId="0" borderId="4">
      <alignment horizontal="distributed" vertical="top"/>
    </xf>
    <xf numFmtId="0" fontId="14" fillId="0" borderId="2">
      <alignment horizontal="distributed"/>
    </xf>
    <xf numFmtId="181" fontId="216" fillId="0" borderId="0">
      <alignment vertical="center"/>
    </xf>
    <xf numFmtId="0" fontId="14" fillId="0" borderId="0"/>
    <xf numFmtId="1" fontId="217" fillId="5" borderId="0" applyNumberFormat="0" applyFont="0" applyFill="0" applyBorder="0" applyAlignment="0">
      <alignment vertical="center"/>
    </xf>
    <xf numFmtId="221" fontId="218" fillId="0" borderId="0" applyFont="0" applyFill="0" applyBorder="0" applyAlignment="0" applyProtection="0"/>
    <xf numFmtId="40" fontId="219" fillId="0" borderId="0" applyFont="0" applyFill="0" applyBorder="0" applyAlignment="0" applyProtection="0"/>
    <xf numFmtId="0" fontId="16" fillId="0" borderId="25" applyFill="0" applyProtection="0">
      <alignment horizontal="center" vertical="center"/>
    </xf>
    <xf numFmtId="37" fontId="59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37" fontId="59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194" fontId="8" fillId="0" borderId="0">
      <protection locked="0"/>
    </xf>
    <xf numFmtId="202" fontId="14" fillId="0" borderId="0">
      <protection locked="0"/>
    </xf>
    <xf numFmtId="201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94" fontId="8" fillId="0" borderId="0">
      <protection locked="0"/>
    </xf>
    <xf numFmtId="194" fontId="8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7" fontId="59" fillId="0" borderId="0">
      <protection locked="0"/>
    </xf>
    <xf numFmtId="239" fontId="8" fillId="0" borderId="0" applyFont="0" applyFill="0" applyBorder="0" applyProtection="0">
      <alignment vertical="center"/>
    </xf>
    <xf numFmtId="38" fontId="41" fillId="0" borderId="0" applyFont="0" applyFill="0" applyBorder="0" applyProtection="0">
      <alignment vertical="center"/>
    </xf>
    <xf numFmtId="37" fontId="59" fillId="0" borderId="0">
      <protection locked="0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3" fillId="0" borderId="48">
      <alignment horizontal="center" vertical="center"/>
    </xf>
    <xf numFmtId="41" fontId="40" fillId="0" borderId="0" applyFont="0" applyFill="0" applyBorder="0" applyAlignment="0" applyProtection="0"/>
    <xf numFmtId="0" fontId="14" fillId="0" borderId="0" applyNumberFormat="0" applyFont="0" applyFill="0" applyBorder="0" applyProtection="0">
      <alignment vertical="center"/>
    </xf>
    <xf numFmtId="0" fontId="47" fillId="0" borderId="1"/>
    <xf numFmtId="239" fontId="14" fillId="5" borderId="0" applyFill="0" applyBorder="0" applyProtection="0">
      <alignment horizontal="right"/>
    </xf>
    <xf numFmtId="9" fontId="81" fillId="0" borderId="0"/>
    <xf numFmtId="38" fontId="41" fillId="0" borderId="0" applyFont="0" applyFill="0" applyBorder="0" applyAlignment="0" applyProtection="0">
      <alignment vertical="center"/>
    </xf>
    <xf numFmtId="362" fontId="8" fillId="0" borderId="0" applyFont="0" applyFill="0" applyBorder="0" applyAlignment="0" applyProtection="0">
      <alignment vertical="center"/>
    </xf>
    <xf numFmtId="227" fontId="8" fillId="0" borderId="0" applyFont="0" applyFill="0" applyBorder="0" applyAlignment="0" applyProtection="0">
      <alignment vertical="center"/>
    </xf>
    <xf numFmtId="340" fontId="196" fillId="0" borderId="0" applyFont="0" applyFill="0" applyBorder="0" applyAlignment="0" applyProtection="0"/>
    <xf numFmtId="40" fontId="14" fillId="0" borderId="17"/>
    <xf numFmtId="363" fontId="38" fillId="0" borderId="0" applyFont="0" applyFill="0" applyBorder="0" applyAlignment="0" applyProtection="0"/>
    <xf numFmtId="364" fontId="8" fillId="0" borderId="0" applyFont="0" applyFill="0" applyBorder="0" applyAlignment="0" applyProtection="0">
      <alignment textRotation="255"/>
    </xf>
    <xf numFmtId="196" fontId="196" fillId="0" borderId="1">
      <alignment vertical="center"/>
    </xf>
    <xf numFmtId="365" fontId="38" fillId="0" borderId="0" applyFont="0" applyFill="0" applyBorder="0" applyAlignment="0" applyProtection="0"/>
    <xf numFmtId="366" fontId="66" fillId="0" borderId="27">
      <alignment horizontal="right"/>
    </xf>
    <xf numFmtId="43" fontId="40" fillId="0" borderId="0" applyFont="0" applyFill="0" applyBorder="0" applyAlignment="0" applyProtection="0"/>
    <xf numFmtId="181" fontId="14" fillId="0" borderId="0" applyFont="0" applyFill="0" applyBorder="0" applyAlignment="0" applyProtection="0"/>
    <xf numFmtId="3" fontId="14" fillId="0" borderId="18"/>
    <xf numFmtId="37" fontId="59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37" fontId="59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337" fontId="18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223" fontId="14" fillId="0" borderId="0" applyFont="0" applyFill="0" applyBorder="0" applyAlignment="0" applyProtection="0"/>
    <xf numFmtId="367" fontId="14" fillId="0" borderId="0" applyFont="0" applyFill="0" applyBorder="0" applyAlignment="0" applyProtection="0"/>
    <xf numFmtId="368" fontId="14" fillId="0" borderId="0" applyFont="0" applyFill="0" applyBorder="0" applyAlignment="0" applyProtection="0"/>
    <xf numFmtId="312" fontId="182" fillId="0" borderId="0" applyFont="0" applyFill="0" applyBorder="0" applyAlignment="0" applyProtection="0"/>
    <xf numFmtId="0" fontId="14" fillId="0" borderId="0">
      <protection locked="0"/>
    </xf>
    <xf numFmtId="37" fontId="59" fillId="0" borderId="0">
      <protection locked="0"/>
    </xf>
    <xf numFmtId="0" fontId="30" fillId="0" borderId="25">
      <alignment horizontal="center" vertical="center"/>
    </xf>
    <xf numFmtId="0" fontId="30" fillId="0" borderId="25">
      <alignment horizontal="left" vertical="center"/>
    </xf>
    <xf numFmtId="0" fontId="30" fillId="0" borderId="25">
      <alignment vertical="center" textRotation="255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201" fontId="74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37" fontId="59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226" fontId="8" fillId="0" borderId="0">
      <protection locked="0"/>
    </xf>
    <xf numFmtId="231" fontId="83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3" fillId="0" borderId="0">
      <protection locked="0"/>
    </xf>
    <xf numFmtId="0" fontId="8" fillId="0" borderId="0">
      <protection locked="0"/>
    </xf>
    <xf numFmtId="37" fontId="59" fillId="0" borderId="0">
      <protection locked="0"/>
    </xf>
    <xf numFmtId="37" fontId="59" fillId="0" borderId="0">
      <protection locked="0"/>
    </xf>
    <xf numFmtId="0" fontId="40" fillId="0" borderId="2">
      <alignment horizontal="distributed" justifyLastLine="1"/>
    </xf>
    <xf numFmtId="0" fontId="40" fillId="0" borderId="49">
      <alignment horizontal="distributed" vertical="center" justifyLastLine="1"/>
    </xf>
    <xf numFmtId="0" fontId="40" fillId="0" borderId="50">
      <alignment horizontal="distributed" vertical="top" justifyLastLine="1"/>
    </xf>
    <xf numFmtId="0" fontId="220" fillId="0" borderId="0" applyNumberFormat="0" applyFill="0" applyBorder="0" applyAlignment="0" applyProtection="0">
      <alignment vertical="top"/>
      <protection locked="0"/>
    </xf>
    <xf numFmtId="1" fontId="186" fillId="0" borderId="3">
      <alignment horizontal="left"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1" fillId="0" borderId="0">
      <alignment vertical="top" wrapText="1"/>
      <protection locked="0"/>
    </xf>
    <xf numFmtId="0" fontId="221" fillId="0" borderId="0">
      <alignment vertical="top" wrapText="1"/>
      <protection locked="0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2" fillId="0" borderId="0">
      <alignment vertical="center"/>
    </xf>
    <xf numFmtId="0" fontId="221" fillId="0" borderId="0">
      <alignment vertical="top" wrapText="1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1" fillId="0" borderId="0">
      <alignment vertical="top" wrapText="1"/>
      <protection locked="0"/>
    </xf>
    <xf numFmtId="0" fontId="221" fillId="0" borderId="0">
      <alignment vertical="top" wrapText="1"/>
      <protection locked="0"/>
    </xf>
    <xf numFmtId="0" fontId="221" fillId="0" borderId="0">
      <alignment vertical="top" wrapText="1"/>
      <protection locked="0"/>
    </xf>
    <xf numFmtId="0" fontId="222" fillId="0" borderId="0"/>
    <xf numFmtId="0" fontId="54" fillId="0" borderId="0"/>
    <xf numFmtId="0" fontId="8" fillId="0" borderId="1" applyNumberFormat="0" applyFill="0" applyProtection="0">
      <alignment vertical="center"/>
    </xf>
    <xf numFmtId="14" fontId="58" fillId="0" borderId="0" applyFont="0" applyFill="0" applyBorder="0" applyAlignment="0" applyProtection="0"/>
    <xf numFmtId="367" fontId="14" fillId="0" borderId="0" applyFont="0" applyFill="0" applyBorder="0" applyAlignment="0" applyProtection="0"/>
    <xf numFmtId="0" fontId="81" fillId="0" borderId="27">
      <alignment horizontal="center" vertical="center"/>
    </xf>
    <xf numFmtId="0" fontId="223" fillId="0" borderId="0"/>
    <xf numFmtId="0" fontId="224" fillId="0" borderId="0" applyNumberFormat="0" applyFill="0" applyBorder="0" applyAlignment="0" applyProtection="0">
      <alignment vertical="top"/>
      <protection locked="0"/>
    </xf>
    <xf numFmtId="0" fontId="54" fillId="0" borderId="25">
      <alignment horizontal="center" vertical="center" wrapText="1"/>
    </xf>
    <xf numFmtId="0" fontId="59" fillId="0" borderId="30">
      <protection locked="0"/>
    </xf>
    <xf numFmtId="3" fontId="225" fillId="0" borderId="0" applyFont="0" applyFill="0" applyBorder="0" applyAlignment="0" applyProtection="0"/>
    <xf numFmtId="181" fontId="47" fillId="0" borderId="0" applyFont="0" applyFill="0" applyBorder="0" applyAlignment="0" applyProtection="0"/>
    <xf numFmtId="41" fontId="36" fillId="0" borderId="25" applyFill="0" applyBorder="0" applyProtection="0">
      <alignment vertical="center"/>
    </xf>
    <xf numFmtId="369" fontId="14" fillId="0" borderId="0">
      <protection locked="0"/>
    </xf>
    <xf numFmtId="3" fontId="52" fillId="0" borderId="51">
      <alignment vertical="center"/>
    </xf>
    <xf numFmtId="186" fontId="218" fillId="0" borderId="0" applyFont="0" applyFill="0" applyBorder="0" applyAlignment="0" applyProtection="0"/>
    <xf numFmtId="214" fontId="219" fillId="0" borderId="0" applyFont="0" applyFill="0" applyBorder="0" applyAlignment="0" applyProtection="0"/>
    <xf numFmtId="214" fontId="219" fillId="0" borderId="0" applyFont="0" applyFill="0" applyBorder="0" applyAlignment="0" applyProtection="0"/>
    <xf numFmtId="0" fontId="14" fillId="0" borderId="0">
      <protection locked="0"/>
    </xf>
    <xf numFmtId="370" fontId="8" fillId="0" borderId="0">
      <protection locked="0"/>
    </xf>
    <xf numFmtId="181" fontId="14" fillId="0" borderId="52"/>
    <xf numFmtId="41" fontId="228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quotePrefix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0" xfId="0" quotePrefix="1" applyFont="1">
      <alignment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8" fillId="0" borderId="0" xfId="3" applyFont="1"/>
    <xf numFmtId="0" fontId="18" fillId="0" borderId="7" xfId="3" applyFont="1" applyBorder="1"/>
    <xf numFmtId="0" fontId="18" fillId="0" borderId="8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11" xfId="3" applyFont="1" applyBorder="1" applyAlignment="1">
      <alignment horizontal="center"/>
    </xf>
    <xf numFmtId="0" fontId="18" fillId="0" borderId="12" xfId="3" applyFont="1" applyBorder="1" applyAlignment="1">
      <alignment horizontal="center"/>
    </xf>
    <xf numFmtId="0" fontId="18" fillId="0" borderId="12" xfId="3" applyFont="1" applyBorder="1"/>
    <xf numFmtId="0" fontId="18" fillId="0" borderId="0" xfId="3" applyFont="1" applyBorder="1"/>
    <xf numFmtId="0" fontId="18" fillId="0" borderId="13" xfId="3" applyFont="1" applyBorder="1"/>
    <xf numFmtId="0" fontId="18" fillId="0" borderId="0" xfId="3" applyFont="1" applyBorder="1" applyAlignment="1">
      <alignment horizontal="centerContinuous"/>
    </xf>
    <xf numFmtId="0" fontId="18" fillId="0" borderId="13" xfId="3" applyFont="1" applyBorder="1" applyAlignment="1">
      <alignment horizontal="centerContinuous"/>
    </xf>
    <xf numFmtId="0" fontId="18" fillId="0" borderId="14" xfId="3" applyFont="1" applyBorder="1"/>
    <xf numFmtId="0" fontId="18" fillId="0" borderId="15" xfId="3" applyFont="1" applyBorder="1"/>
    <xf numFmtId="0" fontId="18" fillId="0" borderId="16" xfId="3" applyFont="1" applyBorder="1"/>
    <xf numFmtId="0" fontId="18" fillId="0" borderId="17" xfId="3" applyFont="1" applyBorder="1"/>
    <xf numFmtId="0" fontId="18" fillId="0" borderId="18" xfId="3" applyFont="1" applyBorder="1"/>
    <xf numFmtId="0" fontId="20" fillId="0" borderId="0" xfId="3" applyFont="1" applyBorder="1" applyAlignment="1">
      <alignment horizontal="right"/>
    </xf>
    <xf numFmtId="0" fontId="20" fillId="0" borderId="13" xfId="3" applyFont="1" applyBorder="1" applyAlignment="1"/>
    <xf numFmtId="0" fontId="13" fillId="0" borderId="18" xfId="3" applyFont="1" applyBorder="1"/>
    <xf numFmtId="0" fontId="13" fillId="0" borderId="0" xfId="3" applyFont="1"/>
    <xf numFmtId="0" fontId="21" fillId="0" borderId="0" xfId="3" applyFont="1" applyBorder="1" applyAlignment="1">
      <alignment horizontal="right"/>
    </xf>
    <xf numFmtId="0" fontId="13" fillId="0" borderId="0" xfId="3" applyFont="1" applyBorder="1"/>
    <xf numFmtId="0" fontId="22" fillId="0" borderId="0" xfId="3" applyFont="1" applyBorder="1" applyAlignment="1">
      <alignment horizontal="right" vertical="top"/>
    </xf>
    <xf numFmtId="0" fontId="22" fillId="0" borderId="13" xfId="3" applyFont="1" applyBorder="1" applyAlignment="1">
      <alignment vertical="top"/>
    </xf>
    <xf numFmtId="0" fontId="23" fillId="0" borderId="18" xfId="3" applyFont="1" applyBorder="1" applyAlignment="1">
      <alignment horizontal="centerContinuous" vertical="center"/>
    </xf>
    <xf numFmtId="0" fontId="24" fillId="0" borderId="0" xfId="3" applyFont="1" applyBorder="1" applyAlignment="1">
      <alignment horizontal="centerContinuous" vertical="center"/>
    </xf>
    <xf numFmtId="0" fontId="24" fillId="0" borderId="13" xfId="3" applyFont="1" applyBorder="1" applyAlignment="1">
      <alignment horizontal="centerContinuous" vertical="center"/>
    </xf>
    <xf numFmtId="0" fontId="25" fillId="0" borderId="0" xfId="3" applyFont="1" applyBorder="1"/>
    <xf numFmtId="0" fontId="26" fillId="0" borderId="0" xfId="3" applyFont="1" applyBorder="1"/>
    <xf numFmtId="0" fontId="27" fillId="0" borderId="18" xfId="3" applyFont="1" applyBorder="1"/>
    <xf numFmtId="0" fontId="27" fillId="0" borderId="0" xfId="3" applyFont="1" applyBorder="1"/>
    <xf numFmtId="0" fontId="27" fillId="0" borderId="0" xfId="3" applyFont="1"/>
    <xf numFmtId="0" fontId="27" fillId="0" borderId="0" xfId="3" applyFont="1" applyBorder="1" applyAlignment="1">
      <alignment horizontal="right"/>
    </xf>
    <xf numFmtId="0" fontId="28" fillId="0" borderId="0" xfId="3" applyFont="1" applyBorder="1"/>
    <xf numFmtId="0" fontId="27" fillId="0" borderId="13" xfId="3" applyFont="1" applyBorder="1"/>
    <xf numFmtId="42" fontId="21" fillId="0" borderId="0" xfId="4" applyFont="1" applyBorder="1" applyAlignment="1">
      <alignment horizontal="right"/>
    </xf>
    <xf numFmtId="0" fontId="28" fillId="0" borderId="0" xfId="3" applyFont="1" applyBorder="1" applyAlignment="1">
      <alignment horizontal="right"/>
    </xf>
    <xf numFmtId="0" fontId="28" fillId="0" borderId="0" xfId="3" applyFont="1" applyBorder="1" applyAlignment="1"/>
    <xf numFmtId="3" fontId="31" fillId="0" borderId="0" xfId="3" applyNumberFormat="1" applyFont="1" applyBorder="1" applyAlignment="1">
      <alignment vertical="top"/>
    </xf>
    <xf numFmtId="0" fontId="32" fillId="0" borderId="0" xfId="3" applyFont="1" applyBorder="1" applyAlignment="1">
      <alignment vertical="top"/>
    </xf>
    <xf numFmtId="0" fontId="27" fillId="0" borderId="0" xfId="3" applyFont="1" applyBorder="1" applyAlignment="1"/>
    <xf numFmtId="0" fontId="27" fillId="0" borderId="13" xfId="3" applyFont="1" applyBorder="1" applyAlignment="1"/>
    <xf numFmtId="0" fontId="33" fillId="0" borderId="0" xfId="3" applyFont="1" applyBorder="1"/>
    <xf numFmtId="3" fontId="21" fillId="0" borderId="0" xfId="3" applyNumberFormat="1" applyFont="1" applyBorder="1"/>
    <xf numFmtId="0" fontId="13" fillId="0" borderId="0" xfId="3" applyFont="1" applyBorder="1" applyAlignment="1"/>
    <xf numFmtId="0" fontId="22" fillId="0" borderId="0" xfId="3" applyFont="1" applyBorder="1"/>
    <xf numFmtId="0" fontId="34" fillId="0" borderId="0" xfId="3" applyFont="1" applyBorder="1" applyAlignment="1">
      <alignment vertical="top"/>
    </xf>
    <xf numFmtId="0" fontId="34" fillId="0" borderId="0" xfId="3" applyFont="1" applyBorder="1"/>
    <xf numFmtId="0" fontId="13" fillId="0" borderId="13" xfId="3" applyFont="1" applyBorder="1"/>
    <xf numFmtId="0" fontId="21" fillId="0" borderId="18" xfId="3" applyFont="1" applyBorder="1"/>
    <xf numFmtId="0" fontId="21" fillId="0" borderId="0" xfId="3" applyFont="1" applyBorder="1"/>
    <xf numFmtId="0" fontId="31" fillId="0" borderId="0" xfId="3" applyFont="1" applyBorder="1" applyAlignment="1">
      <alignment vertical="top"/>
    </xf>
    <xf numFmtId="0" fontId="31" fillId="0" borderId="0" xfId="3" applyFont="1" applyBorder="1"/>
    <xf numFmtId="0" fontId="21" fillId="0" borderId="13" xfId="3" applyFont="1" applyBorder="1"/>
    <xf numFmtId="0" fontId="21" fillId="0" borderId="0" xfId="3" applyFont="1"/>
    <xf numFmtId="0" fontId="21" fillId="0" borderId="0" xfId="3" applyFont="1" applyBorder="1" applyAlignment="1">
      <alignment horizontal="right" vertical="center"/>
    </xf>
    <xf numFmtId="0" fontId="35" fillId="0" borderId="0" xfId="3" applyFont="1" applyBorder="1" applyAlignment="1">
      <alignment horizontal="right" vertical="center"/>
    </xf>
    <xf numFmtId="42" fontId="21" fillId="0" borderId="0" xfId="4" applyFont="1" applyBorder="1" applyAlignment="1">
      <alignment horizontal="left" vertical="center"/>
    </xf>
    <xf numFmtId="42" fontId="34" fillId="0" borderId="0" xfId="4" applyFont="1" applyBorder="1" applyAlignment="1">
      <alignment vertical="top"/>
    </xf>
    <xf numFmtId="0" fontId="18" fillId="0" borderId="19" xfId="3" applyFont="1" applyBorder="1"/>
    <xf numFmtId="181" fontId="18" fillId="0" borderId="16" xfId="3" applyNumberFormat="1" applyFont="1" applyBorder="1"/>
    <xf numFmtId="0" fontId="227" fillId="0" borderId="1" xfId="0" quotePrefix="1" applyFont="1" applyBorder="1" applyAlignment="1">
      <alignment vertical="center"/>
    </xf>
    <xf numFmtId="0" fontId="3" fillId="0" borderId="0" xfId="1" applyFont="1">
      <alignment vertical="center"/>
    </xf>
    <xf numFmtId="0" fontId="4" fillId="0" borderId="1" xfId="1" quotePrefix="1" applyFont="1" applyBorder="1" applyAlignment="1">
      <alignment horizontal="center" vertical="center"/>
    </xf>
    <xf numFmtId="0" fontId="227" fillId="0" borderId="1" xfId="1" applyFont="1" applyBorder="1" applyAlignment="1">
      <alignment vertical="center"/>
    </xf>
    <xf numFmtId="0" fontId="227" fillId="0" borderId="1" xfId="1" quotePrefix="1" applyFont="1" applyBorder="1" applyAlignment="1">
      <alignment vertical="center"/>
    </xf>
    <xf numFmtId="0" fontId="22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vertical="center"/>
    </xf>
    <xf numFmtId="0" fontId="227" fillId="0" borderId="1" xfId="0" applyFont="1" applyBorder="1" applyAlignment="1">
      <alignment vertical="center"/>
    </xf>
    <xf numFmtId="0" fontId="227" fillId="0" borderId="1" xfId="1" applyFont="1" applyBorder="1" applyAlignment="1">
      <alignment vertical="center"/>
    </xf>
    <xf numFmtId="0" fontId="227" fillId="0" borderId="1" xfId="1" quotePrefix="1" applyFont="1" applyBorder="1" applyAlignment="1">
      <alignment vertical="center"/>
    </xf>
    <xf numFmtId="180" fontId="5" fillId="0" borderId="1" xfId="0" quotePrefix="1" applyNumberFormat="1" applyFont="1" applyBorder="1" applyAlignment="1">
      <alignment vertical="center" wrapText="1"/>
    </xf>
    <xf numFmtId="180" fontId="5" fillId="0" borderId="0" xfId="0" applyNumberFormat="1" applyFont="1" applyAlignment="1">
      <alignment vertical="center"/>
    </xf>
    <xf numFmtId="41" fontId="6" fillId="2" borderId="1" xfId="11072" quotePrefix="1" applyFont="1" applyFill="1" applyBorder="1" applyAlignment="1">
      <alignment horizontal="center" vertical="center"/>
    </xf>
    <xf numFmtId="41" fontId="5" fillId="0" borderId="1" xfId="11072" applyFont="1" applyBorder="1" applyAlignment="1">
      <alignment horizontal="right" vertical="center" wrapText="1"/>
    </xf>
    <xf numFmtId="41" fontId="5" fillId="0" borderId="1" xfId="11072" quotePrefix="1" applyFont="1" applyBorder="1" applyAlignment="1">
      <alignment horizontal="right" vertical="center" wrapText="1"/>
    </xf>
    <xf numFmtId="41" fontId="5" fillId="0" borderId="0" xfId="11072" applyFont="1" applyAlignment="1">
      <alignment horizontal="right" vertical="center"/>
    </xf>
    <xf numFmtId="41" fontId="230" fillId="0" borderId="1" xfId="11072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1" fontId="3" fillId="0" borderId="0" xfId="11072" applyFont="1">
      <alignment vertical="center"/>
    </xf>
    <xf numFmtId="41" fontId="3" fillId="0" borderId="0" xfId="0" applyNumberFormat="1" applyFont="1">
      <alignment vertical="center"/>
    </xf>
    <xf numFmtId="0" fontId="5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27" fillId="0" borderId="1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2" fontId="227" fillId="0" borderId="1" xfId="0" applyNumberFormat="1" applyFont="1" applyBorder="1" applyAlignment="1">
      <alignment vertical="center"/>
    </xf>
    <xf numFmtId="41" fontId="5" fillId="0" borderId="0" xfId="11072" applyFont="1">
      <alignment vertical="center"/>
    </xf>
    <xf numFmtId="0" fontId="21" fillId="0" borderId="0" xfId="3" applyFont="1" applyBorder="1" applyAlignment="1">
      <alignment horizontal="right" vertical="center"/>
    </xf>
    <xf numFmtId="42" fontId="21" fillId="0" borderId="0" xfId="4" applyFont="1" applyBorder="1" applyAlignment="1">
      <alignment horizontal="center" vertical="center"/>
    </xf>
    <xf numFmtId="0" fontId="21" fillId="0" borderId="0" xfId="3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distributed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0" borderId="0" xfId="0" quotePrefix="1" applyFont="1">
      <alignment vertical="center"/>
    </xf>
    <xf numFmtId="0" fontId="5" fillId="0" borderId="5" xfId="0" quotePrefix="1" applyFont="1" applyBorder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 wrapText="1"/>
    </xf>
    <xf numFmtId="0" fontId="229" fillId="0" borderId="0" xfId="0" quotePrefix="1" applyFont="1" applyAlignment="1">
      <alignment horizontal="center" vertical="center"/>
    </xf>
    <xf numFmtId="41" fontId="6" fillId="2" borderId="1" xfId="11072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226" fillId="0" borderId="0" xfId="0" applyFont="1" applyAlignment="1">
      <alignment horizontal="center" vertical="center"/>
    </xf>
    <xf numFmtId="0" fontId="227" fillId="0" borderId="1" xfId="0" applyFont="1" applyBorder="1" applyAlignment="1">
      <alignment vertical="center"/>
    </xf>
    <xf numFmtId="0" fontId="227" fillId="0" borderId="1" xfId="1" applyFont="1" applyBorder="1" applyAlignment="1">
      <alignment vertical="center"/>
    </xf>
    <xf numFmtId="0" fontId="227" fillId="0" borderId="1" xfId="1" quotePrefix="1" applyFont="1" applyBorder="1" applyAlignment="1">
      <alignment vertical="center"/>
    </xf>
    <xf numFmtId="0" fontId="226" fillId="0" borderId="0" xfId="1" applyFont="1" applyAlignment="1">
      <alignment horizontal="center" vertical="center"/>
    </xf>
  </cellXfs>
  <cellStyles count="11073">
    <cellStyle name="_x0001_" xfId="5"/>
    <cellStyle name=" " xfId="6"/>
    <cellStyle name="' '" xfId="7"/>
    <cellStyle name="          _x000d_ 386grabber=vga.3gr_x000d_ " xfId="8"/>
    <cellStyle name=" _97연말" xfId="9"/>
    <cellStyle name=" _97연말1" xfId="10"/>
    <cellStyle name=" _Book1" xfId="11"/>
    <cellStyle name="Ი_x000b_" xfId="12"/>
    <cellStyle name="&quot;" xfId="13"/>
    <cellStyle name="&quot;_china" xfId="14"/>
    <cellStyle name="&quot;큰제목&quot;" xfId="15"/>
    <cellStyle name="#" xfId="16"/>
    <cellStyle name="#,##0" xfId="17"/>
    <cellStyle name="#,##0 2" xfId="18"/>
    <cellStyle name="#,##0.0" xfId="19"/>
    <cellStyle name="#,##0.00" xfId="20"/>
    <cellStyle name="#,##0.000" xfId="21"/>
    <cellStyle name="#,##0_1. 노면결빙감지설비(화흥-매립식-A-최종)" xfId="22"/>
    <cellStyle name="#_1)남북교류전시" xfId="23"/>
    <cellStyle name="#_1. 의장" xfId="24"/>
    <cellStyle name="#_1. 의장(영상관)-1" xfId="25"/>
    <cellStyle name="#_1. 의장-1" xfId="26"/>
    <cellStyle name="#_1. 의장-1_1. 의장-1" xfId="27"/>
    <cellStyle name="#_1.의장(DMZ)" xfId="28"/>
    <cellStyle name="#_5.영상HW-3" xfId="29"/>
    <cellStyle name="#_5.영상HW-3_1. 의장-1" xfId="30"/>
    <cellStyle name="#_공사비총괄표-양동초 화장실" xfId="31"/>
    <cellStyle name="#_성동초 표지()" xfId="32"/>
    <cellStyle name="#_원가계산(표준)" xfId="33"/>
    <cellStyle name="#_재난도로관리종합상황실" xfId="34"/>
    <cellStyle name="$" xfId="35"/>
    <cellStyle name="_x0004__x0004__x0019__x001b__x0004_$_x0010__x0010__x0008__x0001_" xfId="36"/>
    <cellStyle name="$_0008금감원통합감독검사정보시스템" xfId="37"/>
    <cellStyle name="$_0009김포공항LED교체공사(광일)" xfId="38"/>
    <cellStyle name="$_0011KIST소각설비제작설치" xfId="39"/>
    <cellStyle name="$_0011긴급전화기정산(99년형광일)" xfId="40"/>
    <cellStyle name="$_0011부산종합경기장전광판" xfId="41"/>
    <cellStyle name="$_0011부산종합경기장전광판_1. 경북염색조합" xfId="42"/>
    <cellStyle name="$_0011부산종합경기장전광판_1. 경북염색조합123" xfId="43"/>
    <cellStyle name="$_0011부산종합경기장전광판_1. 노면결빙감지설비(화흥-매립식-A-최종)" xfId="44"/>
    <cellStyle name="$_0011부산종합경기장전광판_1. 전시물" xfId="45"/>
    <cellStyle name="$_0011부산종합경기장전광판_10-1. 의장(영상관)" xfId="46"/>
    <cellStyle name="$_0011부산종합경기장전광판_D.보라산업" xfId="47"/>
    <cellStyle name="$_0011부산종합경기장전광판_강원지역본부(2006년_060109)" xfId="48"/>
    <cellStyle name="$_0011부산종합경기장전광판_경남지역본부-" xfId="49"/>
    <cellStyle name="$_0011부산종합경기장전광판_경북지역본부-" xfId="50"/>
    <cellStyle name="$_0011부산종합경기장전광판_수입원가계산서(앤화)" xfId="51"/>
    <cellStyle name="$_0011부산종합경기장전광판_신·재생에너지홍보관 전시물제작(전시조합)" xfId="52"/>
    <cellStyle name="$_0011부산종합경기장전광판_중부지역본부-" xfId="53"/>
    <cellStyle name="$_0011부산종합경기장전광판_축중기제조" xfId="54"/>
    <cellStyle name="$_0011부산종합경기장전광판_충청지역본부-" xfId="55"/>
    <cellStyle name="$_0011부산종합경기장전광판_통행료면탈방지시스템(최종)" xfId="56"/>
    <cellStyle name="$_0011부산종합경기장전광판_호남지역본부-" xfId="57"/>
    <cellStyle name="$_0012문화유적지표석제작설치" xfId="58"/>
    <cellStyle name="$_0102국제조명신공항분수조명" xfId="59"/>
    <cellStyle name="$_0102국제조명신공항분수조명_1. 경북염색조합" xfId="60"/>
    <cellStyle name="$_0102국제조명신공항분수조명_1. 경북염색조합123" xfId="61"/>
    <cellStyle name="$_0102국제조명신공항분수조명_1. 노면결빙감지설비(화흥-매립식-A-최종)" xfId="62"/>
    <cellStyle name="$_0102국제조명신공항분수조명_1. 전시물" xfId="63"/>
    <cellStyle name="$_0102국제조명신공항분수조명_10-1. 의장(영상관)" xfId="64"/>
    <cellStyle name="$_0102국제조명신공항분수조명_D.보라산업" xfId="65"/>
    <cellStyle name="$_0102국제조명신공항분수조명_강원지역본부(2006년_060109)" xfId="66"/>
    <cellStyle name="$_0102국제조명신공항분수조명_경남지역본부-" xfId="67"/>
    <cellStyle name="$_0102국제조명신공항분수조명_경북지역본부-" xfId="68"/>
    <cellStyle name="$_0102국제조명신공항분수조명_수입원가계산서(앤화)" xfId="69"/>
    <cellStyle name="$_0102국제조명신공항분수조명_신·재생에너지홍보관 전시물제작(전시조합)" xfId="70"/>
    <cellStyle name="$_0102국제조명신공항분수조명_중부지역본부-" xfId="71"/>
    <cellStyle name="$_0102국제조명신공항분수조명_축중기제조" xfId="72"/>
    <cellStyle name="$_0102국제조명신공항분수조명_충청지역본부-" xfId="73"/>
    <cellStyle name="$_0102국제조명신공항분수조명_통행료면탈방지시스템(최종)" xfId="74"/>
    <cellStyle name="$_0102국제조명신공항분수조명_호남지역본부-" xfId="75"/>
    <cellStyle name="$_0103회전식현수막게시대제작설치" xfId="76"/>
    <cellStyle name="$_0104포항시침출수처리시스템" xfId="77"/>
    <cellStyle name="$_0105담배자판기개조원가" xfId="78"/>
    <cellStyle name="$_0105담배자판기개조원가_1. 경북염색조합" xfId="79"/>
    <cellStyle name="$_0105담배자판기개조원가_1. 경북염색조합123" xfId="80"/>
    <cellStyle name="$_0105담배자판기개조원가_1. 노면결빙감지설비(화흥-매립식-A-최종)" xfId="81"/>
    <cellStyle name="$_0105담배자판기개조원가_1. 전시물" xfId="82"/>
    <cellStyle name="$_0105담배자판기개조원가_10-1. 의장(영상관)" xfId="83"/>
    <cellStyle name="$_0105담배자판기개조원가_D.보라산업" xfId="84"/>
    <cellStyle name="$_0105담배자판기개조원가_강원지역본부(2006년_060109)" xfId="85"/>
    <cellStyle name="$_0105담배자판기개조원가_경남지역본부-" xfId="86"/>
    <cellStyle name="$_0105담배자판기개조원가_경북지역본부-" xfId="87"/>
    <cellStyle name="$_0105담배자판기개조원가_수입원가계산서(앤화)" xfId="88"/>
    <cellStyle name="$_0105담배자판기개조원가_신·재생에너지홍보관 전시물제작(전시조합)" xfId="89"/>
    <cellStyle name="$_0105담배자판기개조원가_중부지역본부-" xfId="90"/>
    <cellStyle name="$_0105담배자판기개조원가_축중기제조" xfId="91"/>
    <cellStyle name="$_0105담배자판기개조원가_충청지역본부-" xfId="92"/>
    <cellStyle name="$_0105담배자판기개조원가_통행료면탈방지시스템(최종)" xfId="93"/>
    <cellStyle name="$_0105담배자판기개조원가_호남지역본부-" xfId="94"/>
    <cellStyle name="$_0106LG인버터냉난방기제작-1" xfId="95"/>
    <cellStyle name="$_0106LG인버터냉난방기제작-1_1. 경북염색조합" xfId="96"/>
    <cellStyle name="$_0106LG인버터냉난방기제작-1_1. 경북염색조합123" xfId="97"/>
    <cellStyle name="$_0106LG인버터냉난방기제작-1_1. 노면결빙감지설비(화흥-매립식-A-최종)" xfId="98"/>
    <cellStyle name="$_0106LG인버터냉난방기제작-1_1. 전시물" xfId="99"/>
    <cellStyle name="$_0106LG인버터냉난방기제작-1_10-1. 의장(영상관)" xfId="100"/>
    <cellStyle name="$_0106LG인버터냉난방기제작-1_D.보라산업" xfId="101"/>
    <cellStyle name="$_0106LG인버터냉난방기제작-1_강원지역본부(2006년_060109)" xfId="102"/>
    <cellStyle name="$_0106LG인버터냉난방기제작-1_경남지역본부-" xfId="103"/>
    <cellStyle name="$_0106LG인버터냉난방기제작-1_경북지역본부-" xfId="104"/>
    <cellStyle name="$_0106LG인버터냉난방기제작-1_수입원가계산서(앤화)" xfId="105"/>
    <cellStyle name="$_0106LG인버터냉난방기제작-1_신·재생에너지홍보관 전시물제작(전시조합)" xfId="106"/>
    <cellStyle name="$_0106LG인버터냉난방기제작-1_중부지역본부-" xfId="107"/>
    <cellStyle name="$_0106LG인버터냉난방기제작-1_축중기제조" xfId="108"/>
    <cellStyle name="$_0106LG인버터냉난방기제작-1_충청지역본부-" xfId="109"/>
    <cellStyle name="$_0106LG인버터냉난방기제작-1_통행료면탈방지시스템(최종)" xfId="110"/>
    <cellStyle name="$_0106LG인버터냉난방기제작-1_호남지역본부-" xfId="111"/>
    <cellStyle name="$_0107광전송장비구매설치" xfId="112"/>
    <cellStyle name="$_0107도공IBS설비SW부문(참조)" xfId="113"/>
    <cellStyle name="$_0107문화재복원용목재-8월6일" xfId="114"/>
    <cellStyle name="$_0107문화재복원용목재-8월6일_1. 경북염색조합" xfId="115"/>
    <cellStyle name="$_0107문화재복원용목재-8월6일_1. 경북염색조합123" xfId="116"/>
    <cellStyle name="$_0107문화재복원용목재-8월6일_1. 노면결빙감지설비(화흥-매립식-A-최종)" xfId="117"/>
    <cellStyle name="$_0107문화재복원용목재-8월6일_1. 전시물" xfId="118"/>
    <cellStyle name="$_0107문화재복원용목재-8월6일_10-1. 의장(영상관)" xfId="119"/>
    <cellStyle name="$_0107문화재복원용목재-8월6일_D.보라산업" xfId="120"/>
    <cellStyle name="$_0107문화재복원용목재-8월6일_강원지역본부(2006년_060109)" xfId="121"/>
    <cellStyle name="$_0107문화재복원용목재-8월6일_경남지역본부-" xfId="122"/>
    <cellStyle name="$_0107문화재복원용목재-8월6일_경북지역본부-" xfId="123"/>
    <cellStyle name="$_0107문화재복원용목재-8월6일_수입원가계산서(앤화)" xfId="124"/>
    <cellStyle name="$_0107문화재복원용목재-8월6일_신·재생에너지홍보관 전시물제작(전시조합)" xfId="125"/>
    <cellStyle name="$_0107문화재복원용목재-8월6일_중부지역본부-" xfId="126"/>
    <cellStyle name="$_0107문화재복원용목재-8월6일_축중기제조" xfId="127"/>
    <cellStyle name="$_0107문화재복원용목재-8월6일_충청지역본부-" xfId="128"/>
    <cellStyle name="$_0107문화재복원용목재-8월6일_통행료면탈방지시스템(최종)" xfId="129"/>
    <cellStyle name="$_0107문화재복원용목재-8월6일_호남지역본부-" xfId="130"/>
    <cellStyle name="$_0107포천영중수배전반(제조,설치)" xfId="131"/>
    <cellStyle name="$_0108농기반미곡건조기제작설치" xfId="132"/>
    <cellStyle name="$_0108담배인삼공사영업춘추복" xfId="133"/>
    <cellStyle name="$_0108한국전기교통-LED교통신호등((원본))" xfId="134"/>
    <cellStyle name="$_0108한국전기교통-LED교통신호등((원본))_1. 경북염색조합" xfId="135"/>
    <cellStyle name="$_0108한국전기교통-LED교통신호등((원본))_1. 경북염색조합123" xfId="136"/>
    <cellStyle name="$_0108한국전기교통-LED교통신호등((원본))_1. 노면결빙감지설비(화흥-매립식-A-최종)" xfId="137"/>
    <cellStyle name="$_0108한국전기교통-LED교통신호등((원본))_1. 전시물" xfId="138"/>
    <cellStyle name="$_0108한국전기교통-LED교통신호등((원본))_10-1. 의장(영상관)" xfId="139"/>
    <cellStyle name="$_0108한국전기교통-LED교통신호등((원본))_D.보라산업" xfId="140"/>
    <cellStyle name="$_0108한국전기교통-LED교통신호등((원본))_강원지역본부(2006년_060109)" xfId="141"/>
    <cellStyle name="$_0108한국전기교통-LED교통신호등((원본))_경남지역본부-" xfId="142"/>
    <cellStyle name="$_0108한국전기교통-LED교통신호등((원본))_경북지역본부-" xfId="143"/>
    <cellStyle name="$_0108한국전기교통-LED교통신호등((원본))_수입원가계산서(앤화)" xfId="144"/>
    <cellStyle name="$_0108한국전기교통-LED교통신호등((원본))_신·재생에너지홍보관 전시물제작(전시조합)" xfId="145"/>
    <cellStyle name="$_0108한국전기교통-LED교통신호등((원본))_중부지역본부-" xfId="146"/>
    <cellStyle name="$_0108한국전기교통-LED교통신호등((원본))_축중기제조" xfId="147"/>
    <cellStyle name="$_0108한국전기교통-LED교통신호등((원본))_충청지역본부-" xfId="148"/>
    <cellStyle name="$_0108한국전기교통-LED교통신호등((원본))_통행료면탈방지시스템(최종)" xfId="149"/>
    <cellStyle name="$_0108한국전기교통-LED교통신호등((원본))_호남지역본부-" xfId="150"/>
    <cellStyle name="$_0111해양수산부등명기제작" xfId="151"/>
    <cellStyle name="$_0111핸디소프트-전자표준문서시스템" xfId="152"/>
    <cellStyle name="$_0112금감원사무자동화시스템" xfId="153"/>
    <cellStyle name="$_0112수도권매립지SW원가" xfId="154"/>
    <cellStyle name="$_0112중고원-HRD종합정보망구축(完)" xfId="155"/>
    <cellStyle name="$_0201종합예술회관의자제작설치" xfId="156"/>
    <cellStyle name="$_0201종합예술회관의자제작설치-1" xfId="157"/>
    <cellStyle name="$_0202마사회근무복" xfId="158"/>
    <cellStyle name="$_0202마사회근무복_1. 경북염색조합" xfId="159"/>
    <cellStyle name="$_0202마사회근무복_1. 경북염색조합123" xfId="160"/>
    <cellStyle name="$_0202마사회근무복_1. 노면결빙감지설비(화흥-매립식-A-최종)" xfId="161"/>
    <cellStyle name="$_0202마사회근무복_1. 전시물" xfId="162"/>
    <cellStyle name="$_0202마사회근무복_10-1. 의장(영상관)" xfId="163"/>
    <cellStyle name="$_0202마사회근무복_D.보라산업" xfId="164"/>
    <cellStyle name="$_0202마사회근무복_강원지역본부(2006년_060109)" xfId="165"/>
    <cellStyle name="$_0202마사회근무복_경남지역본부-" xfId="166"/>
    <cellStyle name="$_0202마사회근무복_경북지역본부-" xfId="167"/>
    <cellStyle name="$_0202마사회근무복_수입원가계산서(앤화)" xfId="168"/>
    <cellStyle name="$_0202마사회근무복_신·재생에너지홍보관 전시물제작(전시조합)" xfId="169"/>
    <cellStyle name="$_0202마사회근무복_중부지역본부-" xfId="170"/>
    <cellStyle name="$_0202마사회근무복_축중기제조" xfId="171"/>
    <cellStyle name="$_0202마사회근무복_충청지역본부-" xfId="172"/>
    <cellStyle name="$_0202마사회근무복_통행료면탈방지시스템(최종)" xfId="173"/>
    <cellStyle name="$_0202마사회근무복_호남지역본부-" xfId="174"/>
    <cellStyle name="$_0202부경교재-승강칠판" xfId="175"/>
    <cellStyle name="$_0202부경교재-승강칠판_1. 경북염색조합" xfId="176"/>
    <cellStyle name="$_0202부경교재-승강칠판_1. 경북염색조합123" xfId="177"/>
    <cellStyle name="$_0202부경교재-승강칠판_1. 노면결빙감지설비(화흥-매립식-A-최종)" xfId="178"/>
    <cellStyle name="$_0202부경교재-승강칠판_1. 전시물" xfId="179"/>
    <cellStyle name="$_0202부경교재-승강칠판_10-1. 의장(영상관)" xfId="180"/>
    <cellStyle name="$_0202부경교재-승강칠판_D.보라산업" xfId="181"/>
    <cellStyle name="$_0202부경교재-승강칠판_강원지역본부(2006년_060109)" xfId="182"/>
    <cellStyle name="$_0202부경교재-승강칠판_경남지역본부-" xfId="183"/>
    <cellStyle name="$_0202부경교재-승강칠판_경북지역본부-" xfId="184"/>
    <cellStyle name="$_0202부경교재-승강칠판_수입원가계산서(앤화)" xfId="185"/>
    <cellStyle name="$_0202부경교재-승강칠판_신·재생에너지홍보관 전시물제작(전시조합)" xfId="186"/>
    <cellStyle name="$_0202부경교재-승강칠판_중부지역본부-" xfId="187"/>
    <cellStyle name="$_0202부경교재-승강칠판_축중기제조" xfId="188"/>
    <cellStyle name="$_0202부경교재-승강칠판_충청지역본부-" xfId="189"/>
    <cellStyle name="$_0202부경교재-승강칠판_통행료면탈방지시스템(최종)" xfId="190"/>
    <cellStyle name="$_0202부경교재-승강칠판_호남지역본부-" xfId="191"/>
    <cellStyle name="$_0204한국석묘납골함-1규격" xfId="192"/>
    <cellStyle name="$_0205TTMS-긴급전화기&amp;전체총괄" xfId="193"/>
    <cellStyle name="$_0206금감원금융정보교환망재구축" xfId="194"/>
    <cellStyle name="$_0206정통부수납장표기기제작설치" xfId="195"/>
    <cellStyle name="$_0207담배인삼공사-담요" xfId="196"/>
    <cellStyle name="$_0208레비텍-다층여과기설계변경" xfId="197"/>
    <cellStyle name="$_0209이산화염소발생기-설치(50K)" xfId="198"/>
    <cellStyle name="$_0210현대정보기술-TD이중계" xfId="199"/>
    <cellStyle name="$_0211조달청-#1대북지원사업정산(1월7일)" xfId="200"/>
    <cellStyle name="$_0212금감원-법규정보시스템(完)" xfId="201"/>
    <cellStyle name="$_0301교통방송-CCTV유지보수" xfId="202"/>
    <cellStyle name="$_0302인천경찰청-무인단속기위탁관리" xfId="203"/>
    <cellStyle name="$_0302조달청-대북지원2차(안성연)" xfId="204"/>
    <cellStyle name="$_0302조달청-대북지원2차(최수현)" xfId="205"/>
    <cellStyle name="$_0302표준문서-쌍용정보통신(신)" xfId="206"/>
    <cellStyle name="$_0304소프트파워-정부표준전자문서시스템" xfId="207"/>
    <cellStyle name="$_0304소프트파워-정부표준전자문서시스템(完)" xfId="208"/>
    <cellStyle name="$_0304철도청-주변환장치-1" xfId="209"/>
    <cellStyle name="$_0305금감원-금융통계정보시스템구축(完)" xfId="210"/>
    <cellStyle name="$_0305제낭조합-면범포지" xfId="211"/>
    <cellStyle name="$_0306제낭공업협동조합-면범포지원단(경비까지)" xfId="212"/>
    <cellStyle name="$_0307경찰청-무인교통단속표준SW개발용역(完)" xfId="213"/>
    <cellStyle name="$_0308조달청-#8대북지원사업정산" xfId="214"/>
    <cellStyle name="$_0309두합크린텍-설치원가" xfId="215"/>
    <cellStyle name="$_0309조달청-#9대북지원사업정산" xfId="216"/>
    <cellStyle name="$_0310여주상수도-탈수기(유천ENG)" xfId="217"/>
    <cellStyle name="$_0311대기해양작업시간" xfId="218"/>
    <cellStyle name="$_0311대기해양중형등명기" xfId="219"/>
    <cellStyle name="$_0312국민체육진흥공단-전기부문" xfId="220"/>
    <cellStyle name="$_0312대기해양-중형등명기제작설치" xfId="221"/>
    <cellStyle name="$_0312라이준-칼라아스콘4규격" xfId="222"/>
    <cellStyle name="$_0401집진기프로그램SW개발비산정" xfId="223"/>
    <cellStyle name="$_1. 경북염색조합" xfId="224"/>
    <cellStyle name="$_1. 경북염색조합123" xfId="225"/>
    <cellStyle name="$_1. 노면결빙감지설비(화흥-매립식-A-최종)" xfId="226"/>
    <cellStyle name="$_1. 전시물" xfId="227"/>
    <cellStyle name="$_10-1. 의장(영상관)" xfId="228"/>
    <cellStyle name="$_13. 관리동" xfId="229"/>
    <cellStyle name="$_2001-06조달청신성-한냉지형" xfId="230"/>
    <cellStyle name="$_2002-03경찰대학-졸업식" xfId="231"/>
    <cellStyle name="$_2002-03경찰청-경찰표지장" xfId="232"/>
    <cellStyle name="$_2002-03반디-가로등(열주형)" xfId="233"/>
    <cellStyle name="$_2002-03신화전자-감지기" xfId="234"/>
    <cellStyle name="$_2002-04강원랜드-슬러트머신" xfId="235"/>
    <cellStyle name="$_2002-04메가컴-외주무대" xfId="236"/>
    <cellStyle name="$_2002-04엘지애드-무대" xfId="237"/>
    <cellStyle name="$_2002-05강원랜드-슬러트머신(넥스터)" xfId="238"/>
    <cellStyle name="$_2002-05경기경찰청-냉온수기공사" xfId="239"/>
    <cellStyle name="$_2002-05대통령비서실-카페트" xfId="240"/>
    <cellStyle name="$_2002결과표" xfId="241"/>
    <cellStyle name="$_2002결과표_1. 경북염색조합" xfId="242"/>
    <cellStyle name="$_2002결과표_1. 경북염색조합123" xfId="243"/>
    <cellStyle name="$_2002결과표_1. 노면결빙감지설비(화흥-매립식-A-최종)" xfId="244"/>
    <cellStyle name="$_2002결과표_1. 전시물" xfId="245"/>
    <cellStyle name="$_2002결과표_10-1. 의장(영상관)" xfId="246"/>
    <cellStyle name="$_2002결과표_D.보라산업" xfId="247"/>
    <cellStyle name="$_2002결과표_강원지역본부(2006년_060109)" xfId="248"/>
    <cellStyle name="$_2002결과표_경남지역본부-" xfId="249"/>
    <cellStyle name="$_2002결과표_경북지역본부-" xfId="250"/>
    <cellStyle name="$_2002결과표_수입원가계산서(앤화)" xfId="251"/>
    <cellStyle name="$_2002결과표_신·재생에너지홍보관 전시물제작(전시조합)" xfId="252"/>
    <cellStyle name="$_2002결과표_중부지역본부-" xfId="253"/>
    <cellStyle name="$_2002결과표_축중기제조" xfId="254"/>
    <cellStyle name="$_2002결과표_충청지역본부-" xfId="255"/>
    <cellStyle name="$_2002결과표_통행료면탈방지시스템(최종)" xfId="256"/>
    <cellStyle name="$_2002결과표_호남지역본부-" xfId="257"/>
    <cellStyle name="$_2002결과표1" xfId="258"/>
    <cellStyle name="$_2003-01정일사-표창5종" xfId="259"/>
    <cellStyle name="$_D.보라산업" xfId="260"/>
    <cellStyle name="$_db진흥" xfId="261"/>
    <cellStyle name="$_Pilot플랜트-계변경" xfId="262"/>
    <cellStyle name="$_Pilot플랜트이전설치-변경최종" xfId="263"/>
    <cellStyle name="$_SE40" xfId="264"/>
    <cellStyle name="$_SW(케이비)" xfId="265"/>
    <cellStyle name="$_간지,목차,페이지,표지" xfId="266"/>
    <cellStyle name="$_강원지역본부(2006년_060109)" xfId="267"/>
    <cellStyle name="$_견적2" xfId="268"/>
    <cellStyle name="$_경남지역본부-" xfId="269"/>
    <cellStyle name="$_경북지역본부-" xfId="270"/>
    <cellStyle name="$_경찰청-근무,기동복" xfId="271"/>
    <cellStyle name="$_공사일반관리비양식" xfId="272"/>
    <cellStyle name="$_관리동sw" xfId="273"/>
    <cellStyle name="$_기아" xfId="274"/>
    <cellStyle name="$_기초공사" xfId="275"/>
    <cellStyle name="$_네인텍정보기술-회로카드(수현)" xfId="276"/>
    <cellStyle name="$_대기해양노무비" xfId="277"/>
    <cellStyle name="$_대북자재8월분" xfId="278"/>
    <cellStyle name="$_대북자재8월분-1" xfId="279"/>
    <cellStyle name="$_동산용사촌수현(원본)" xfId="280"/>
    <cellStyle name="$_목차" xfId="281"/>
    <cellStyle name="$_백제군사전시1" xfId="282"/>
    <cellStyle name="$_수입원가계산서(앤화)" xfId="283"/>
    <cellStyle name="$_수초제거기(대양기계)" xfId="284"/>
    <cellStyle name="$_수초제거기(대양기계)_1. 경북염색조합" xfId="285"/>
    <cellStyle name="$_수초제거기(대양기계)_1. 경북염색조합123" xfId="286"/>
    <cellStyle name="$_수초제거기(대양기계)_1. 노면결빙감지설비(화흥-매립식-A-최종)" xfId="287"/>
    <cellStyle name="$_수초제거기(대양기계)_1. 전시물" xfId="288"/>
    <cellStyle name="$_수초제거기(대양기계)_10-1. 의장(영상관)" xfId="289"/>
    <cellStyle name="$_수초제거기(대양기계)_D.보라산업" xfId="290"/>
    <cellStyle name="$_수초제거기(대양기계)_강원지역본부(2006년_060109)" xfId="291"/>
    <cellStyle name="$_수초제거기(대양기계)_경남지역본부-" xfId="292"/>
    <cellStyle name="$_수초제거기(대양기계)_경북지역본부-" xfId="293"/>
    <cellStyle name="$_수초제거기(대양기계)_수입원가계산서(앤화)" xfId="294"/>
    <cellStyle name="$_수초제거기(대양기계)_신·재생에너지홍보관 전시물제작(전시조합)" xfId="295"/>
    <cellStyle name="$_수초제거기(대양기계)_중부지역본부-" xfId="296"/>
    <cellStyle name="$_수초제거기(대양기계)_축중기제조" xfId="297"/>
    <cellStyle name="$_수초제거기(대양기계)_충청지역본부-" xfId="298"/>
    <cellStyle name="$_수초제거기(대양기계)_통행료면탈방지시스템(최종)" xfId="299"/>
    <cellStyle name="$_수초제거기(대양기계)_호남지역본부-" xfId="300"/>
    <cellStyle name="$_시설용역" xfId="301"/>
    <cellStyle name="$_신·재생에너지홍보관 전시물제작(전시조합)" xfId="302"/>
    <cellStyle name="$_암전정밀실체현미경(수현)" xfId="303"/>
    <cellStyle name="$_오리엔탈" xfId="304"/>
    <cellStyle name="$_원본 - 한국전기교통-개선형신호등 4종" xfId="305"/>
    <cellStyle name="$_원본 - 한국전기교통-개선형신호등 4종_1. 경북염색조합" xfId="306"/>
    <cellStyle name="$_원본 - 한국전기교통-개선형신호등 4종_1. 경북염색조합123" xfId="307"/>
    <cellStyle name="$_원본 - 한국전기교통-개선형신호등 4종_1. 노면결빙감지설비(화흥-매립식-A-최종)" xfId="308"/>
    <cellStyle name="$_원본 - 한국전기교통-개선형신호등 4종_1. 전시물" xfId="309"/>
    <cellStyle name="$_원본 - 한국전기교통-개선형신호등 4종_10-1. 의장(영상관)" xfId="310"/>
    <cellStyle name="$_원본 - 한국전기교통-개선형신호등 4종_D.보라산업" xfId="311"/>
    <cellStyle name="$_원본 - 한국전기교통-개선형신호등 4종_강원지역본부(2006년_060109)" xfId="312"/>
    <cellStyle name="$_원본 - 한국전기교통-개선형신호등 4종_경남지역본부-" xfId="313"/>
    <cellStyle name="$_원본 - 한국전기교통-개선형신호등 4종_경북지역본부-" xfId="314"/>
    <cellStyle name="$_원본 - 한국전기교통-개선형신호등 4종_수입원가계산서(앤화)" xfId="315"/>
    <cellStyle name="$_원본 - 한국전기교통-개선형신호등 4종_신·재생에너지홍보관 전시물제작(전시조합)" xfId="316"/>
    <cellStyle name="$_원본 - 한국전기교통-개선형신호등 4종_중부지역본부-" xfId="317"/>
    <cellStyle name="$_원본 - 한국전기교통-개선형신호등 4종_축중기제조" xfId="318"/>
    <cellStyle name="$_원본 - 한국전기교통-개선형신호등 4종_충청지역본부-" xfId="319"/>
    <cellStyle name="$_원본 - 한국전기교통-개선형신호등 4종_통행료면탈방지시스템(최종)" xfId="320"/>
    <cellStyle name="$_원본 - 한국전기교통-개선형신호등 4종_호남지역본부-" xfId="321"/>
    <cellStyle name="$_제경비율모음" xfId="322"/>
    <cellStyle name="$_제조원가" xfId="323"/>
    <cellStyle name="$_조달청-B판사천강교제작(최종본)" xfId="324"/>
    <cellStyle name="$_조달청-대북지원3차(최수현)" xfId="325"/>
    <cellStyle name="$_조달청-대북지원4차(최수현)" xfId="326"/>
    <cellStyle name="$_조달청-대북지원5차(최수현)" xfId="327"/>
    <cellStyle name="$_조달청-대북지원6차(번호)" xfId="328"/>
    <cellStyle name="$_조달청-대북지원6차(최수현)" xfId="329"/>
    <cellStyle name="$_조달청-대북지원7차(최수현)" xfId="330"/>
    <cellStyle name="$_조달청-대북지원8차(최수현)" xfId="331"/>
    <cellStyle name="$_조달청-대북지원9차(최수현)" xfId="332"/>
    <cellStyle name="$_중부지역본부-" xfId="333"/>
    <cellStyle name="$_중앙선관위(투표,개표)" xfId="334"/>
    <cellStyle name="$_중앙선관위(투표,개표)-사본" xfId="335"/>
    <cellStyle name="$_철공가공조립" xfId="336"/>
    <cellStyle name="$_최종-한국전기교통-개선형신호등 4종(공수조정)" xfId="337"/>
    <cellStyle name="$_최종-한국전기교통-개선형신호등 4종(공수조정)_1. 경북염색조합" xfId="338"/>
    <cellStyle name="$_최종-한국전기교통-개선형신호등 4종(공수조정)_1. 경북염색조합123" xfId="339"/>
    <cellStyle name="$_최종-한국전기교통-개선형신호등 4종(공수조정)_1. 노면결빙감지설비(화흥-매립식-A-최종)" xfId="340"/>
    <cellStyle name="$_최종-한국전기교통-개선형신호등 4종(공수조정)_1. 전시물" xfId="341"/>
    <cellStyle name="$_최종-한국전기교통-개선형신호등 4종(공수조정)_10-1. 의장(영상관)" xfId="342"/>
    <cellStyle name="$_최종-한국전기교통-개선형신호등 4종(공수조정)_D.보라산업" xfId="343"/>
    <cellStyle name="$_최종-한국전기교통-개선형신호등 4종(공수조정)_강원지역본부(2006년_060109)" xfId="344"/>
    <cellStyle name="$_최종-한국전기교통-개선형신호등 4종(공수조정)_경남지역본부-" xfId="345"/>
    <cellStyle name="$_최종-한국전기교통-개선형신호등 4종(공수조정)_경북지역본부-" xfId="346"/>
    <cellStyle name="$_최종-한국전기교통-개선형신호등 4종(공수조정)_수입원가계산서(앤화)" xfId="347"/>
    <cellStyle name="$_최종-한국전기교통-개선형신호등 4종(공수조정)_신·재생에너지홍보관 전시물제작(전시조합)" xfId="348"/>
    <cellStyle name="$_최종-한국전기교통-개선형신호등 4종(공수조정)_중부지역본부-" xfId="349"/>
    <cellStyle name="$_최종-한국전기교통-개선형신호등 4종(공수조정)_축중기제조" xfId="350"/>
    <cellStyle name="$_최종-한국전기교통-개선형신호등 4종(공수조정)_충청지역본부-" xfId="351"/>
    <cellStyle name="$_최종-한국전기교통-개선형신호등 4종(공수조정)_통행료면탈방지시스템(최종)" xfId="352"/>
    <cellStyle name="$_최종-한국전기교통-개선형신호등 4종(공수조정)_호남지역본부-" xfId="353"/>
    <cellStyle name="$_축중기제조" xfId="354"/>
    <cellStyle name="$_충청지역본부-" xfId="355"/>
    <cellStyle name="$_코솔라-제조원가" xfId="356"/>
    <cellStyle name="$_토지공사-간접비" xfId="357"/>
    <cellStyle name="$_통행료면탈방지시스템(최종)" xfId="358"/>
    <cellStyle name="$_한국도로공사" xfId="359"/>
    <cellStyle name="$_한전내역서-최종" xfId="360"/>
    <cellStyle name="$_호남지역본부-" xfId="361"/>
    <cellStyle name="%(+,-,0)" xfId="362"/>
    <cellStyle name="(##.00)" xfId="363"/>
    <cellStyle name="(△콤마)" xfId="364"/>
    <cellStyle name="(1)" xfId="365"/>
    <cellStyle name="(백분율)" xfId="366"/>
    <cellStyle name="(용량보정)" xfId="367"/>
    <cellStyle name="(콤마)" xfId="368"/>
    <cellStyle name="(표준)" xfId="369"/>
    <cellStyle name=";;;" xfId="370"/>
    <cellStyle name="?" xfId="371"/>
    <cellStyle name="?? [0]_????? " xfId="372"/>
    <cellStyle name="??_x000c_둄_x001b__x000d_|?_x0001_?_x0003__x0014__x0007__x0001__x0001_" xfId="373"/>
    <cellStyle name="??_x000c_둄_x001b__x000d_|?_x0001_?_x0003__x0014__x0007__x0001__x0001_ 2" xfId="374"/>
    <cellStyle name="??_x000c_靖?崧U_x0001_A_x0014_?_x0007__x0001__x0001_" xfId="375"/>
    <cellStyle name="??&amp;5_x0007_?._x0007_9_x0008_??_x0007__x0001__x0001_" xfId="376"/>
    <cellStyle name="??&amp;6_x0007_?/_x0007_9_x0008_??_x0007__x0001__x0001_" xfId="377"/>
    <cellStyle name="??&amp;O?&amp;H?_x0008__x000f__x0007_?_x0007__x0001__x0001_" xfId="378"/>
    <cellStyle name="??&amp;O?&amp;H?_x0008_??_x0007__x0001__x0001_" xfId="379"/>
    <cellStyle name="??&amp;쏗?뷐9_x0008__x0011__x0007_?_x0007__x0001__x0001_" xfId="380"/>
    <cellStyle name="???­ [0]_¸ð??¸·" xfId="381"/>
    <cellStyle name="???­_¸ð??¸·" xfId="382"/>
    <cellStyle name="???Ø_¸ð??¸·" xfId="383"/>
    <cellStyle name="??_????? " xfId="384"/>
    <cellStyle name="?Þ¸¶ [0]_¸ð??¸·" xfId="385"/>
    <cellStyle name="?Þ¸¶_¸ð??¸·" xfId="386"/>
    <cellStyle name="?W?_laroux" xfId="387"/>
    <cellStyle name="?귽긣깑" xfId="388"/>
    <cellStyle name="?曹%U?&amp;H?_x0008_?s _x0007__x0001__x0001_" xfId="389"/>
    <cellStyle name="?珠??? " xfId="390"/>
    <cellStyle name="@_laroux" xfId="391"/>
    <cellStyle name="@_laroux_제트베인" xfId="392"/>
    <cellStyle name="@_laroux_제트베인_1" xfId="393"/>
    <cellStyle name="]_Sheet1_FY96" xfId="394"/>
    <cellStyle name="]_Sheet1_PRODUCT DETAIL_x0013_Comma [0]_Sheet1_Q1" xfId="395"/>
    <cellStyle name="_%ea%b8%88%ec%96%91%ec%b4%8807(1).11.30" xfId="396"/>
    <cellStyle name="_(01-14)광양항인건비" xfId="397"/>
    <cellStyle name="_(060206)전기설계내역서 중부" xfId="398"/>
    <cellStyle name="_(1.29) - 경구중고등 이전신축(강당 2F)" xfId="399"/>
    <cellStyle name="_(10.8 내역수정) - 대명동캠퍼스 외부바닥 포장공사" xfId="400"/>
    <cellStyle name="_(11.1) - 대구대학교 공학7호관 외3건 증축공사" xfId="401"/>
    <cellStyle name="_(1월2일)" xfId="402"/>
    <cellStyle name="_(20041229)" xfId="403"/>
    <cellStyle name="_(3.14) - 영주여자고등학교 급식소 및 다목적강당 증축공사" xfId="404"/>
    <cellStyle name="_(가칭)고령중학교 교사 신축공사(파일수정)" xfId="405"/>
    <cellStyle name="_(건축내역) - 상모고등학교 급식실 현대화사업(개보수)" xfId="406"/>
    <cellStyle name="_(수정)한강물환경생태 산출서" xfId="407"/>
    <cellStyle name="_(최종)노인전문 요양시설원가계산(건축설비)" xfId="408"/>
    <cellStyle name="_(최종본10.18)(가칭)형곡고등학교 교사신축 BTL사업 기본설계용역" xfId="409"/>
    <cellStyle name="_(표준품셈원가계산)-예제" xfId="410"/>
    <cellStyle name="_▶대구아양,동천초등학교 증축공사(총괄)" xfId="411"/>
    <cellStyle name="_0.VMS내역서-A,B사" xfId="412"/>
    <cellStyle name="_00 단가산출서 9호선,공항,공용" xfId="413"/>
    <cellStyle name="_0001 (2)" xfId="414"/>
    <cellStyle name="_0002 (2)" xfId="415"/>
    <cellStyle name="_0006 (2)" xfId="416"/>
    <cellStyle name="_0006 (3)" xfId="417"/>
    <cellStyle name="_01)전시물" xfId="418"/>
    <cellStyle name="_01. 김천 양천초등학교 전기-2차" xfId="419"/>
    <cellStyle name="_01. 전기내역서(전체)-1" xfId="420"/>
    <cellStyle name="_01.시설(의왕)0129" xfId="421"/>
    <cellStyle name="_01~02 1-1A,1B 구간 공사용 임시전력공사 내역서" xfId="422"/>
    <cellStyle name="_0106-06-007 금속 및 수장공사 단가견적- 대림" xfId="423"/>
    <cellStyle name="_01-가로등(삼성상용차)" xfId="424"/>
    <cellStyle name="_01-가로등(수성못오거리)" xfId="425"/>
    <cellStyle name="_01-공원등" xfId="426"/>
    <cellStyle name="_02)사인물" xfId="427"/>
    <cellStyle name="_02.GMDAT 창원엔진공장 증축공사_기계공사실행" xfId="428"/>
    <cellStyle name="_02-15작업(건총)" xfId="429"/>
    <cellStyle name="_02r0060-Arch" xfId="430"/>
    <cellStyle name="_02r0060-Arch-b" xfId="431"/>
    <cellStyle name="_03 전기(광탄농협-확정)" xfId="432"/>
    <cellStyle name="_03)모형물" xfId="433"/>
    <cellStyle name="_03.GMDAT 창원엔진공장 증축공사_전기공사실행" xfId="434"/>
    <cellStyle name="_03-신호등(삼성상용차)" xfId="435"/>
    <cellStyle name="_04.GMDAT창원엔진공장 증축공사-기계공사" xfId="436"/>
    <cellStyle name="_04.산남 현관문" xfId="437"/>
    <cellStyle name="_041101-4 관리 내역(홀+계단)" xfId="438"/>
    <cellStyle name="_050726_gg_hw" xfId="439"/>
    <cellStyle name="_06년)하이패스_점검내역" xfId="440"/>
    <cellStyle name="_07년조달견적(10월16일)" xfId="441"/>
    <cellStyle name="_0803" xfId="442"/>
    <cellStyle name="_1-(1).사격장신축전기" xfId="443"/>
    <cellStyle name="_1. 경기35차로하이패스" xfId="444"/>
    <cellStyle name="_1. 노면결빙감지설비(화흥-매립식-A-최종)" xfId="445"/>
    <cellStyle name="_1. 데이터분석 시스템" xfId="446"/>
    <cellStyle name="_1. 생활폐기물(토목)" xfId="447"/>
    <cellStyle name="_1. 우주전시(영상관)" xfId="448"/>
    <cellStyle name="_1. 전기" xfId="449"/>
    <cellStyle name="_1. 전시물" xfId="450"/>
    <cellStyle name="_1. 전시물(최종)" xfId="451"/>
    <cellStyle name="_1. 총괄(제조+설치)" xfId="452"/>
    <cellStyle name="_1. 출구용" xfId="453"/>
    <cellStyle name="_1.1 현장설비(VDS)" xfId="454"/>
    <cellStyle name="_1.2 현장설비(AVI)" xfId="455"/>
    <cellStyle name="_1.2005 기업은행 명예의 전당(영상)" xfId="456"/>
    <cellStyle name="_1.3 현장설비(CCTV)" xfId="457"/>
    <cellStyle name="_1.3 현장설비(VMS)" xfId="458"/>
    <cellStyle name="_1.CALCULATION " xfId="459"/>
    <cellStyle name="_1.국립고궁박물관(4면독립)" xfId="460"/>
    <cellStyle name="_1.국립고궁박물관(리스피앤씨)-전송" xfId="461"/>
    <cellStyle name="_1.남가좌동가재조형물(설치-충무)" xfId="462"/>
    <cellStyle name="_1.설치(남양주)-디자인수정전송(설계)" xfId="463"/>
    <cellStyle name="_1.울진군엑스포공원(의장)2" xfId="464"/>
    <cellStyle name="_1.이에이스(의정부제조)-전시" xfId="465"/>
    <cellStyle name="_1.전기내역서(0928)(1차분)" xfId="466"/>
    <cellStyle name="_1.조선테마(전시시설)" xfId="467"/>
    <cellStyle name="_1.청소년신축전기" xfId="468"/>
    <cellStyle name="_1_터널교통관리시설구축_공사설계서(달성12터널외2개소)" xfId="469"/>
    <cellStyle name="_1+2.무인발매기(제조+구매)-2" xfId="470"/>
    <cellStyle name="_100-견적갑지" xfId="471"/>
    <cellStyle name="_101-대구제일중(전기-고압)" xfId="472"/>
    <cellStyle name="_101-수성중(전기-고압)-11" xfId="473"/>
    <cellStyle name="_1-1. 조명탑" xfId="474"/>
    <cellStyle name="_11.통합보안관리서버" xfId="475"/>
    <cellStyle name="_11-방송내역서" xfId="476"/>
    <cellStyle name="_1220-원가조사-전자지불" xfId="477"/>
    <cellStyle name="_12-31(순수)" xfId="478"/>
    <cellStyle name="_1408 barracks" xfId="479"/>
    <cellStyle name="_1전기(북제주가족호텔)" xfId="480"/>
    <cellStyle name="_2. 모형제조" xfId="481"/>
    <cellStyle name="_2. 영상분석 시스템" xfId="482"/>
    <cellStyle name="_2.1 센터(컴퓨터시스템)" xfId="483"/>
    <cellStyle name="_2.2 센터(네트워크)" xfId="484"/>
    <cellStyle name="_2.3 센터 (상황판)" xfId="485"/>
    <cellStyle name="_2.4 센터(매트릭스스위쳐)" xfId="486"/>
    <cellStyle name="_2.5 센터 (소프트웨어툴)" xfId="487"/>
    <cellStyle name="_2.6 센터 (부대시설)" xfId="488"/>
    <cellStyle name="_2.7 센터 (인테리어)" xfId="489"/>
    <cellStyle name="_2.8 센터 (소프트웨어개발)" xfId="490"/>
    <cellStyle name="_2.민속박물관(제조-전시)-완" xfId="491"/>
    <cellStyle name="_2.통신내역서" xfId="492"/>
    <cellStyle name="_2.통신내역서(0928)(1차분)" xfId="493"/>
    <cellStyle name="_2001 장애조치" xfId="494"/>
    <cellStyle name="_2002결과표1" xfId="495"/>
    <cellStyle name="_2005-대구여상화장실환경개선설비-내역-1" xfId="496"/>
    <cellStyle name="_2-4.상반기실적부문별요약" xfId="497"/>
    <cellStyle name="_2-4.상반기실적부문별요약(표지및목차포함)" xfId="498"/>
    <cellStyle name="_2-4.상반기실적부문별요약(표지및목차포함)_1" xfId="499"/>
    <cellStyle name="_2-4.상반기실적부문별요약_1" xfId="500"/>
    <cellStyle name="_2단지2공구(작업)_금강" xfId="501"/>
    <cellStyle name="_3. 모형(최종)" xfId="502"/>
    <cellStyle name="_3. 영상SW(용역)" xfId="503"/>
    <cellStyle name="_3.사인" xfId="504"/>
    <cellStyle name="_3.소방내역서" xfId="505"/>
    <cellStyle name="_3.소방내역서(0928)(전체분)" xfId="506"/>
    <cellStyle name="_3전기~2" xfId="507"/>
    <cellStyle name="_4. 인테리어" xfId="508"/>
    <cellStyle name="_4. 전기(최종)" xfId="509"/>
    <cellStyle name="_4.1 통신(전송망)" xfId="510"/>
    <cellStyle name="_4.2 통신(광케이블포설)" xfId="511"/>
    <cellStyle name="_4.계장공사" xfId="512"/>
    <cellStyle name="_4.단가대비표" xfId="513"/>
    <cellStyle name="_4.총괄내역서" xfId="514"/>
    <cellStyle name="_4.파주시(용역_정보영상)" xfId="515"/>
    <cellStyle name="_4회기성 내역서-10월06일 수정본" xfId="516"/>
    <cellStyle name="_5.남북(정보영상)" xfId="517"/>
    <cellStyle name="_5.영상HW-1" xfId="518"/>
    <cellStyle name="_6.2 VMS-C형" xfId="519"/>
    <cellStyle name="_6.계장공사" xfId="520"/>
    <cellStyle name="_6.조선테마(전시용정보영상장비)" xfId="521"/>
    <cellStyle name="_6월10일확정가" xfId="522"/>
    <cellStyle name="_8.계장공사" xfId="523"/>
    <cellStyle name="_'99상반기경영개선활동결과(게시용)" xfId="524"/>
    <cellStyle name="_9월" xfId="525"/>
    <cellStyle name="_aasCost조정1" xfId="526"/>
    <cellStyle name="_AEf입찰견적01" xfId="527"/>
    <cellStyle name="_AHU PLATEFOM 부재계산서" xfId="528"/>
    <cellStyle name="_Book1" xfId="529"/>
    <cellStyle name="_Book1 2" xfId="530"/>
    <cellStyle name="_Book1_1" xfId="531"/>
    <cellStyle name="_Book1_2" xfId="532"/>
    <cellStyle name="_Book1_Book1" xfId="533"/>
    <cellStyle name="_Book1_CBM-200V" xfId="534"/>
    <cellStyle name="_Book1_물량산출서(삼보APT)" xfId="535"/>
    <cellStyle name="_Book1_상현교회견적내역서" xfId="536"/>
    <cellStyle name="_Book1_상현교회내역서(구자료)" xfId="537"/>
    <cellStyle name="_Book1_입찰내역_진서 하수종말처리시설 건설공사(전기공사)" xfId="538"/>
    <cellStyle name="_BOOK1_제연계산서4BL" xfId="539"/>
    <cellStyle name="_Book2" xfId="540"/>
    <cellStyle name="_Book5" xfId="541"/>
    <cellStyle name="_BOQ(Hang Lung)" xfId="542"/>
    <cellStyle name="_BOQ(Hang Lung-rev1)" xfId="543"/>
    <cellStyle name="_BTL" xfId="544"/>
    <cellStyle name="_buip (2)" xfId="545"/>
    <cellStyle name="_buip (2)_보그워너 견적서-11월23일" xfId="546"/>
    <cellStyle name="_buip (2)_보그워너 견적서-11월23일제출-공조기포함" xfId="547"/>
    <cellStyle name="_buip (2)_역곡동 견적서-제출-10월02일-46억8천" xfId="548"/>
    <cellStyle name="_buip (2)_역곡동 견적서-제출-10월02일-46억8천_보그워너 견적서-11월23일" xfId="549"/>
    <cellStyle name="_buip (2)_역곡동 견적서-제출-10월02일-46억8천_보그워너 견적서-11월23일제출-공조기포함" xfId="550"/>
    <cellStyle name="_cctv내역서" xfId="551"/>
    <cellStyle name="_CON-BILL(R-34)" xfId="552"/>
    <cellStyle name="_Cover" xfId="553"/>
    <cellStyle name="_C앤C" xfId="554"/>
    <cellStyle name="_C앤C(네트웍)" xfId="555"/>
    <cellStyle name="_C앤C원가계산" xfId="556"/>
    <cellStyle name="_D.보라산업" xfId="557"/>
    <cellStyle name="_DACA81-01-R-0044(L.G제출)XX" xfId="558"/>
    <cellStyle name="_DACA81-02-R-0011 (창호공사)" xfId="559"/>
    <cellStyle name="_DACA81-02-R-0011(유일외자)XX" xfId="560"/>
    <cellStyle name="_DACA81-02-R-0034(유일실행)" xfId="561"/>
    <cellStyle name="_DACA81-02-R-0034내역0725" xfId="562"/>
    <cellStyle name="_DACA81-02-R-0048(유일실행)XXXX" xfId="563"/>
    <cellStyle name="_DACA81-02-R-0055(LG)" xfId="564"/>
    <cellStyle name="_DACA81-02-R-0071외자BM" xfId="565"/>
    <cellStyle name="_DACA81-02-R-0073내역0909" xfId="566"/>
    <cellStyle name="_DMC 첨단산업센타 건설공사(인테리어)" xfId="567"/>
    <cellStyle name="_DZ WALL(6규격)최종040524" xfId="568"/>
    <cellStyle name="_e-Learning 시스템 구축(최종)" xfId="569"/>
    <cellStyle name="_Equipment Schedule R2" xfId="570"/>
    <cellStyle name="_FAX COVER" xfId="571"/>
    <cellStyle name="_GN_극동건설(주)_덕정병원_토목(작업)-1" xfId="572"/>
    <cellStyle name="_GPJ-CLEAN-BQ-(DTC)" xfId="573"/>
    <cellStyle name="_GPJ-機械設備(DTC)" xfId="574"/>
    <cellStyle name="_G-Project Bill of Quantity(1)" xfId="575"/>
    <cellStyle name="_GUARDHOUSE#7-4" xfId="576"/>
    <cellStyle name="_HW내역서" xfId="577"/>
    <cellStyle name="_ip (2)" xfId="578"/>
    <cellStyle name="_ip (2)_보그워너 견적서-11월23일" xfId="579"/>
    <cellStyle name="_ip (2)_보그워너 견적서-11월23일제출-공조기포함" xfId="580"/>
    <cellStyle name="_ip (2)_역곡동 견적서-제출-10월02일-46억8천" xfId="581"/>
    <cellStyle name="_ip (2)_역곡동 견적서-제출-10월02일-46억8천_보그워너 견적서-11월23일" xfId="582"/>
    <cellStyle name="_ip (2)_역곡동 견적서-제출-10월02일-46억8천_보그워너 견적서-11월23일제출-공조기포함" xfId="583"/>
    <cellStyle name="_jCC입찰견적" xfId="584"/>
    <cellStyle name="_jCC입찰견적01" xfId="585"/>
    <cellStyle name="_jipbun (2)" xfId="586"/>
    <cellStyle name="_jipbun (2)_보그워너 견적서-11월23일" xfId="587"/>
    <cellStyle name="_jipbun (2)_보그워너 견적서-11월23일제출-공조기포함" xfId="588"/>
    <cellStyle name="_jipbun (2)_역곡동 견적서-제출-10월02일-46억8천" xfId="589"/>
    <cellStyle name="_jipbun (2)_역곡동 견적서-제출-10월02일-46억8천_보그워너 견적서-11월23일" xfId="590"/>
    <cellStyle name="_jipbun (2)_역곡동 견적서-제출-10월02일-46억8천_보그워너 견적서-11월23일제출-공조기포함" xfId="591"/>
    <cellStyle name="_KIL11107비교xls" xfId="592"/>
    <cellStyle name="_laroux" xfId="593"/>
    <cellStyle name="_LG2,3,4,6층(0313)" xfId="594"/>
    <cellStyle name="_LG-R-00034내역" xfId="595"/>
    <cellStyle name="_LG전선토목내역" xfId="596"/>
    <cellStyle name="_MP추가_통신공사견적대체_20070130" xfId="597"/>
    <cellStyle name="_NA02r0001-Arch" xfId="598"/>
    <cellStyle name="_NEGS_1화 [0]_nh_x0010_통화 [0]_OCT-Price" xfId="599"/>
    <cellStyle name="_OFFER R-71 (ELEC)" xfId="600"/>
    <cellStyle name="_PRICE" xfId="601"/>
    <cellStyle name="_Project brief" xfId="602"/>
    <cellStyle name="_R-0030(신성-제출)" xfId="603"/>
    <cellStyle name="_R-0031견적서" xfId="604"/>
    <cellStyle name="_R-0060(건축,토목)(남양)" xfId="605"/>
    <cellStyle name="_R-11건축실행1227C" xfId="606"/>
    <cellStyle name="_R-20BM0205" xfId="607"/>
    <cellStyle name="_R-20물량산출0106" xfId="608"/>
    <cellStyle name="_R-34-창호" xfId="609"/>
    <cellStyle name="_r-34호, 창호물량" xfId="610"/>
    <cellStyle name="_R48FINSUM0620" xfId="611"/>
    <cellStyle name="_R-57 내역서 (김진현)" xfId="612"/>
    <cellStyle name="_R-70내역0910" xfId="613"/>
    <cellStyle name="_R-70호, 창호물량" xfId="614"/>
    <cellStyle name="_R-71FINSUM" xfId="615"/>
    <cellStyle name="_R-73FINSUM" xfId="616"/>
    <cellStyle name="_R-74건축내역서2" xfId="617"/>
    <cellStyle name="_R-74호,캄스코" xfId="618"/>
    <cellStyle name="_RESULTS" xfId="619"/>
    <cellStyle name="_r양주회암사지-전기산출서" xfId="620"/>
    <cellStyle name="_Sheet1" xfId="621"/>
    <cellStyle name="_Sheet1_공내역서" xfId="622"/>
    <cellStyle name="_Sheet1_공내역서_선투입비 본사보고" xfId="623"/>
    <cellStyle name="_Sheet1_공내역서_선투입비 본사보고_선투입비 본사보고" xfId="624"/>
    <cellStyle name="_Sheet1_공내역서_선투입비 본사보고_선투입비 본사보고-0330" xfId="625"/>
    <cellStyle name="_Sheet1_선투입비 본사보고" xfId="626"/>
    <cellStyle name="_Sheet1_선투입비 본사보고_선투입비 본사보고" xfId="627"/>
    <cellStyle name="_Sheet1_선투입비 본사보고_선투입비 본사보고-0330" xfId="628"/>
    <cellStyle name="_Sheet2" xfId="629"/>
    <cellStyle name="_Sheet2_보그워너 견적서-11월23일" xfId="630"/>
    <cellStyle name="_Sheet2_보그워너 견적서-11월23일제출-공조기포함" xfId="631"/>
    <cellStyle name="_Sheet2_역곡동 견적서-제출-10월02일-46억8천" xfId="632"/>
    <cellStyle name="_Sheet2_역곡동 견적서-제출-10월02일-46억8천_보그워너 견적서-11월23일" xfId="633"/>
    <cellStyle name="_Sheet2_역곡동 견적서-제출-10월02일-46억8천_보그워너 견적서-11월23일제출-공조기포함" xfId="634"/>
    <cellStyle name="_SND2" xfId="635"/>
    <cellStyle name="_SND2_보그워너 견적서-11월23일" xfId="636"/>
    <cellStyle name="_SND2_보그워너 견적서-11월23일제출-공조기포함" xfId="637"/>
    <cellStyle name="_SND2_역곡동 견적서-제출-10월02일-46억8천" xfId="638"/>
    <cellStyle name="_SND2_역곡동 견적서-제출-10월02일-46억8천_보그워너 견적서-11월23일" xfId="639"/>
    <cellStyle name="_SND2_역곡동 견적서-제출-10월02일-46억8천_보그워너 견적서-11월23일제출-공조기포함" xfId="640"/>
    <cellStyle name="_summary for MTRC P3" xfId="641"/>
    <cellStyle name="_TCS 영업소(050214)" xfId="642"/>
    <cellStyle name="_Unit rate &amp; Quantity" xfId="643"/>
    <cellStyle name="_Waterproof" xfId="644"/>
    <cellStyle name="_X" xfId="645"/>
    <cellStyle name="_가(내역서)기본형식" xfId="646"/>
    <cellStyle name="_가.07G0019-TED-03-001(CALCULATION SHEET" xfId="647"/>
    <cellStyle name="_가로-1" xfId="648"/>
    <cellStyle name="_가로등3차공사전체분" xfId="649"/>
    <cellStyle name="_가로등3차공사전체분_1. 전기(구지면사무소)" xfId="650"/>
    <cellStyle name="_가방마을 정각 신축공사" xfId="651"/>
    <cellStyle name="_가조면 사병리 정미소 신축공사" xfId="652"/>
    <cellStyle name="_간지" xfId="653"/>
    <cellStyle name="_간지,목차,페이지,표지" xfId="654"/>
    <cellStyle name="_감가상각(01년도) (2)" xfId="655"/>
    <cellStyle name="_감가상각(01년도) (3)" xfId="656"/>
    <cellStyle name="_감귤박물관영상제작설치내역(뷰로테크)" xfId="657"/>
    <cellStyle name="_감삼중학교교사증축공사3.3" xfId="658"/>
    <cellStyle name="_갑지" xfId="659"/>
    <cellStyle name="_갑지(1221)" xfId="660"/>
    <cellStyle name="_갑지(총)" xfId="661"/>
    <cellStyle name="_강과장(Fronnix,설계가1126)" xfId="662"/>
    <cellStyle name="_강남 상면 환경공사" xfId="663"/>
    <cellStyle name="_강릉대학술정보지원센터총괄(월드2낙찰)" xfId="664"/>
    <cellStyle name="_강산FRP" xfId="665"/>
    <cellStyle name="_강서노인복지관통신관급내역서(방송)" xfId="666"/>
    <cellStyle name="_강원지역본부(2006년_060109)" xfId="667"/>
    <cellStyle name="_개요" xfId="668"/>
    <cellStyle name="_개요(봉림)-참고용" xfId="669"/>
    <cellStyle name="_개요(봉림)-최종" xfId="670"/>
    <cellStyle name="_개요(주안-인천)" xfId="671"/>
    <cellStyle name="_개운동계산서" xfId="672"/>
    <cellStyle name="_개운동계산서_제연계산서4BL" xfId="673"/>
    <cellStyle name="_거래실례" xfId="674"/>
    <cellStyle name="_거창내역서091013" xfId="675"/>
    <cellStyle name="_건축견적서" xfId="676"/>
    <cellStyle name="_건축견적서_보그워너 견적서-11월23일" xfId="677"/>
    <cellStyle name="_건축견적서_보그워너 견적서-11월23일제출-공조기포함" xfId="678"/>
    <cellStyle name="_건축견적서_역곡동 견적서-제출-10월02일-46억8천" xfId="679"/>
    <cellStyle name="_건축견적서_역곡동 견적서-제출-10월02일-46억8천_보그워너 견적서-11월23일" xfId="680"/>
    <cellStyle name="_건축견적서_역곡동 견적서-제출-10월02일-46억8천_보그워너 견적서-11월23일제출-공조기포함" xfId="681"/>
    <cellStyle name="_건축내역" xfId="682"/>
    <cellStyle name="_건축실행내역서(1)" xfId="683"/>
    <cellStyle name="_검사수수료" xfId="684"/>
    <cellStyle name="_견갑" xfId="685"/>
    <cellStyle name="_견갑_보그워너 견적서-11월23일" xfId="686"/>
    <cellStyle name="_견갑_보그워너 견적서-11월23일제출-공조기포함" xfId="687"/>
    <cellStyle name="_견갑_역곡동 견적서-제출-10월02일-46억8천" xfId="688"/>
    <cellStyle name="_견갑_역곡동 견적서-제출-10월02일-46억8천_보그워너 견적서-11월23일" xfId="689"/>
    <cellStyle name="_견갑_역곡동 견적서-제출-10월02일-46억8천_보그워너 견적서-11월23일제출-공조기포함" xfId="690"/>
    <cellStyle name="_견적1228" xfId="691"/>
    <cellStyle name="_견적결과" xfId="692"/>
    <cellStyle name="_견적서" xfId="693"/>
    <cellStyle name="_견적서(040713)" xfId="694"/>
    <cellStyle name="_견적서(1014)" xfId="695"/>
    <cellStyle name="_견적서(한국경제정책연구소)-20050128" xfId="696"/>
    <cellStyle name="_견적서_모바일경기-정현창" xfId="697"/>
    <cellStyle name="_견적서-0213-CACC" xfId="698"/>
    <cellStyle name="_견적서갑지" xfId="699"/>
    <cellStyle name="_견적서갑지제출" xfId="700"/>
    <cellStyle name="_견적서및 내역서(전기,자탐)" xfId="701"/>
    <cellStyle name="_견적서양식" xfId="702"/>
    <cellStyle name="_견적서-제출용0325-서울시" xfId="703"/>
    <cellStyle name="_견적서집계" xfId="704"/>
    <cellStyle name="_견적서-클래러스-경기도청-이정환이사님-SUN 480.xls" xfId="705"/>
    <cellStyle name="_견적의뢰서2" xfId="706"/>
    <cellStyle name="_견적작업내역_제출(780,000,000)" xfId="707"/>
    <cellStyle name="_견적제출-04.06.17-외국인임대주택(소방공사)" xfId="708"/>
    <cellStyle name="_견적조건" xfId="709"/>
    <cellStyle name="_견적조건_서계오피스텔_대한유화(현설용BM)" xfId="710"/>
    <cellStyle name="_견적조건_서계오피스텔_대한유화(현설용BM)_선투입비 본사보고" xfId="711"/>
    <cellStyle name="_견적조건_서계오피스텔_대한유화(현설용BM)_선투입비 본사보고_선투입비 본사보고" xfId="712"/>
    <cellStyle name="_견적조건_서계오피스텔_대한유화(현설용BM)_선투입비 본사보고_선투입비 본사보고_잠실설비현장설명(0402)" xfId="713"/>
    <cellStyle name="_견적조건_서계오피스텔_대한유화(현설용BM)_선투입비 본사보고_선투입비 본사보고-0330" xfId="714"/>
    <cellStyle name="_견적조건_서계오피스텔_대한유화(현설용BM)_선투입비 본사보고_선투입비 본사보고-0330_잠실설비현장설명(0402)" xfId="715"/>
    <cellStyle name="_견적조건_서계오피스텔_대한유화(현설용BM)_선투입비 본사보고_잠실설비현장설명(0402)" xfId="716"/>
    <cellStyle name="_견적조건_서계오피스텔_대한유화(현설용BM)_잠실설비현장설명(0402)" xfId="717"/>
    <cellStyle name="_견적조건_선투입비 본사보고" xfId="718"/>
    <cellStyle name="_견적조건_선투입비 본사보고_선투입비 본사보고" xfId="719"/>
    <cellStyle name="_견적조건_선투입비 본사보고_선투입비 본사보고_잠실설비현장설명(0402)" xfId="720"/>
    <cellStyle name="_견적조건_선투입비 본사보고_선투입비 본사보고-0330" xfId="721"/>
    <cellStyle name="_견적조건_선투입비 본사보고_선투입비 본사보고-0330_잠실설비현장설명(0402)" xfId="722"/>
    <cellStyle name="_견적조건_선투입비 본사보고_잠실설비현장설명(0402)" xfId="723"/>
    <cellStyle name="_견적조건_잠실설비현장설명(0402)" xfId="724"/>
    <cellStyle name="_견적조건서" xfId="725"/>
    <cellStyle name="_견적폼(1)" xfId="726"/>
    <cellStyle name="_결과" xfId="727"/>
    <cellStyle name="_경기교육원_일반설비공사 대비내역서" xfId="728"/>
    <cellStyle name="_경기교육원_일반설비공사 대비내역서_공내역서" xfId="729"/>
    <cellStyle name="_경기교육원_일반설비공사 대비내역서_공내역서_선투입비 본사보고" xfId="730"/>
    <cellStyle name="_경기교육원_일반설비공사 대비내역서_공내역서_선투입비 본사보고_선투입비 본사보고" xfId="731"/>
    <cellStyle name="_경기교육원_일반설비공사 대비내역서_공내역서_선투입비 본사보고_선투입비 본사보고_잠실설비현장설명(0402)" xfId="732"/>
    <cellStyle name="_경기교육원_일반설비공사 대비내역서_공내역서_선투입비 본사보고_선투입비 본사보고-0330" xfId="733"/>
    <cellStyle name="_경기교육원_일반설비공사 대비내역서_공내역서_선투입비 본사보고_선투입비 본사보고-0330_잠실설비현장설명(0402)" xfId="734"/>
    <cellStyle name="_경기교육원_일반설비공사 대비내역서_공내역서_선투입비 본사보고_잠실설비현장설명(0402)" xfId="735"/>
    <cellStyle name="_경기교육원_일반설비공사 대비내역서_공내역서_잠실설비현장설명(0402)" xfId="736"/>
    <cellStyle name="_경기교육원_일반설비공사 대비내역서_선투입비 본사보고" xfId="737"/>
    <cellStyle name="_경기교육원_일반설비공사 대비내역서_선투입비 본사보고_선투입비 본사보고" xfId="738"/>
    <cellStyle name="_경기교육원_일반설비공사 대비내역서_선투입비 본사보고_선투입비 본사보고_잠실설비현장설명(0402)" xfId="739"/>
    <cellStyle name="_경기교육원_일반설비공사 대비내역서_선투입비 본사보고_선투입비 본사보고-0330" xfId="740"/>
    <cellStyle name="_경기교육원_일반설비공사 대비내역서_선투입비 본사보고_선투입비 본사보고-0330_잠실설비현장설명(0402)" xfId="741"/>
    <cellStyle name="_경기교육원_일반설비공사 대비내역서_선투입비 본사보고_잠실설비현장설명(0402)" xfId="742"/>
    <cellStyle name="_경기교육원_일반설비공사 대비내역서_잠실설비현장설명(0402)" xfId="743"/>
    <cellStyle name="_경기교육원_집행내역(REV1)" xfId="744"/>
    <cellStyle name="_경기교육원_집행내역(REV1)_공내역서" xfId="745"/>
    <cellStyle name="_경기교육원_집행내역(REV1)_공내역서_선투입비 본사보고" xfId="746"/>
    <cellStyle name="_경기교육원_집행내역(REV1)_공내역서_선투입비 본사보고_선투입비 본사보고" xfId="747"/>
    <cellStyle name="_경기교육원_집행내역(REV1)_공내역서_선투입비 본사보고_선투입비 본사보고_잠실설비현장설명(0402)" xfId="748"/>
    <cellStyle name="_경기교육원_집행내역(REV1)_공내역서_선투입비 본사보고_선투입비 본사보고-0330" xfId="749"/>
    <cellStyle name="_경기교육원_집행내역(REV1)_공내역서_선투입비 본사보고_선투입비 본사보고-0330_잠실설비현장설명(0402)" xfId="750"/>
    <cellStyle name="_경기교육원_집행내역(REV1)_공내역서_선투입비 본사보고_잠실설비현장설명(0402)" xfId="751"/>
    <cellStyle name="_경기교육원_집행내역(REV1)_공내역서_잠실설비현장설명(0402)" xfId="752"/>
    <cellStyle name="_경기교육원_집행내역(REV1)_선투입비 본사보고" xfId="753"/>
    <cellStyle name="_경기교육원_집행내역(REV1)_선투입비 본사보고_선투입비 본사보고" xfId="754"/>
    <cellStyle name="_경기교육원_집행내역(REV1)_선투입비 본사보고_선투입비 본사보고_잠실설비현장설명(0402)" xfId="755"/>
    <cellStyle name="_경기교육원_집행내역(REV1)_선투입비 본사보고_선투입비 본사보고-0330" xfId="756"/>
    <cellStyle name="_경기교육원_집행내역(REV1)_선투입비 본사보고_선투입비 본사보고-0330_잠실설비현장설명(0402)" xfId="757"/>
    <cellStyle name="_경기교육원_집행내역(REV1)_선투입비 본사보고_잠실설비현장설명(0402)" xfId="758"/>
    <cellStyle name="_경기교육원_집행내역(REV1)_잠실설비현장설명(0402)" xfId="759"/>
    <cellStyle name="_경기교육원_집행내역(최종)(설비사전공사)(REV1)" xfId="760"/>
    <cellStyle name="_경기교육원_집행내역(최종)(설비사전공사)(REV1)_공내역서" xfId="761"/>
    <cellStyle name="_경기교육원_집행내역(최종)(설비사전공사)(REV1)_공내역서_선투입비 본사보고" xfId="762"/>
    <cellStyle name="_경기교육원_집행내역(최종)(설비사전공사)(REV1)_공내역서_선투입비 본사보고_선투입비 본사보고" xfId="763"/>
    <cellStyle name="_경기교육원_집행내역(최종)(설비사전공사)(REV1)_공내역서_선투입비 본사보고_선투입비 본사보고_잠실설비현장설명(0402)" xfId="764"/>
    <cellStyle name="_경기교육원_집행내역(최종)(설비사전공사)(REV1)_공내역서_선투입비 본사보고_선투입비 본사보고-0330" xfId="765"/>
    <cellStyle name="_경기교육원_집행내역(최종)(설비사전공사)(REV1)_공내역서_선투입비 본사보고_선투입비 본사보고-0330_잠실설비현장설명(0402)" xfId="766"/>
    <cellStyle name="_경기교육원_집행내역(최종)(설비사전공사)(REV1)_공내역서_선투입비 본사보고_잠실설비현장설명(0402)" xfId="767"/>
    <cellStyle name="_경기교육원_집행내역(최종)(설비사전공사)(REV1)_공내역서_잠실설비현장설명(0402)" xfId="768"/>
    <cellStyle name="_경기교육원_집행내역(최종)(설비사전공사)(REV1)_선투입비 본사보고" xfId="769"/>
    <cellStyle name="_경기교육원_집행내역(최종)(설비사전공사)(REV1)_선투입비 본사보고_선투입비 본사보고" xfId="770"/>
    <cellStyle name="_경기교육원_집행내역(최종)(설비사전공사)(REV1)_선투입비 본사보고_선투입비 본사보고_잠실설비현장설명(0402)" xfId="771"/>
    <cellStyle name="_경기교육원_집행내역(최종)(설비사전공사)(REV1)_선투입비 본사보고_선투입비 본사보고-0330" xfId="772"/>
    <cellStyle name="_경기교육원_집행내역(최종)(설비사전공사)(REV1)_선투입비 본사보고_선투입비 본사보고-0330_잠실설비현장설명(0402)" xfId="773"/>
    <cellStyle name="_경기교육원_집행내역(최종)(설비사전공사)(REV1)_선투입비 본사보고_잠실설비현장설명(0402)" xfId="774"/>
    <cellStyle name="_경기교육원_집행내역(최종)(설비사전공사)(REV1)_잠실설비현장설명(0402)" xfId="775"/>
    <cellStyle name="_경기산림전시관전기공사" xfId="776"/>
    <cellStyle name="_경남유통CCTV(040302)최종" xfId="777"/>
    <cellStyle name="_경남지역본부-" xfId="778"/>
    <cellStyle name="_경량기포콘크리트 일위대가" xfId="779"/>
    <cellStyle name="_경북031002" xfId="780"/>
    <cellStyle name="_경북교육연수원 식당 증축공사" xfId="781"/>
    <cellStyle name="_경북지역본부-" xfId="782"/>
    <cellStyle name="_경상북도교육청 본관 장애인승강기 설치공사" xfId="783"/>
    <cellStyle name="_경안작업일보,도면(11일야간)" xfId="784"/>
    <cellStyle name="_경영개선활동상반기실적(990708)" xfId="785"/>
    <cellStyle name="_경영개선활동상반기실적(990708)_1" xfId="786"/>
    <cellStyle name="_경영개선활동상반기실적(990708)_2" xfId="787"/>
    <cellStyle name="_경영개선활성화방안(990802)" xfId="788"/>
    <cellStyle name="_경영개선활성화방안(990802)_1" xfId="789"/>
    <cellStyle name="_경쟁사" xfId="790"/>
    <cellStyle name="_경주마우나오션 토공사발주계획서" xfId="791"/>
    <cellStyle name="_경주여중신축-전기소방" xfId="792"/>
    <cellStyle name="_경찰청입찰시개략실행(05-09-29)" xfId="793"/>
    <cellStyle name="_계약내역서" xfId="794"/>
    <cellStyle name="_계약변경2차(대덕전자)" xfId="795"/>
    <cellStyle name="_계약변경최종(대덕전자)" xfId="796"/>
    <cellStyle name="_계약-전기" xfId="797"/>
    <cellStyle name="_계장(SK)" xfId="798"/>
    <cellStyle name="_계중기(051216)" xfId="799"/>
    <cellStyle name="_고객서비스모니터링" xfId="800"/>
    <cellStyle name="_고령다산우체국 365자동화코너 설치공사(04.06)" xfId="801"/>
    <cellStyle name="_고속국도 ITS 유지관리(충청본부-최종)" xfId="802"/>
    <cellStyle name="_고압나트륨안정기(최종)" xfId="803"/>
    <cellStyle name="_공내역서-3(1)(1). 조경" xfId="804"/>
    <cellStyle name="_공단이전설계서(20050614)" xfId="805"/>
    <cellStyle name="_공문 " xfId="806"/>
    <cellStyle name="_공문 _내역서" xfId="807"/>
    <cellStyle name="_공문양식" xfId="808"/>
    <cellStyle name="_공정표" xfId="809"/>
    <cellStyle name="_공조,위생(공내역)_금강설비기공" xfId="810"/>
    <cellStyle name="_공조기~1" xfId="811"/>
    <cellStyle name="_공종별수량산출(경주축구공원-광장)" xfId="812"/>
    <cellStyle name="_공종별수량산출(상모제8어린이)" xfId="813"/>
    <cellStyle name="_공종별수량산출(상모제8어린이)_공종별수량산출(경주축구공원-광장)" xfId="814"/>
    <cellStyle name="_공종별수량산출(상모제8어린이)_공종별수량산출(형곡롤러블레이드장)200602" xfId="815"/>
    <cellStyle name="_공종별수량산출(상모제8어린이)_대수촌-공종별수량산출(신라왕경숲)" xfId="816"/>
    <cellStyle name="_공종별수량산출(형곡롤러블레이드장)200602" xfId="817"/>
    <cellStyle name="_과학기술 온라인 정책홍보 포털사이트 구축" xfId="818"/>
    <cellStyle name="_과학문화재단_견적0506301" xfId="819"/>
    <cellStyle name="_과학의 날 행사용 영상물제작" xfId="820"/>
    <cellStyle name="_관급내역서" xfId="821"/>
    <cellStyle name="_관급내역서(1)" xfId="822"/>
    <cellStyle name="_광가입자전송장비(FLC)삼성" xfId="823"/>
    <cellStyle name="_광메카실행내역1106" xfId="824"/>
    <cellStyle name="_광안리내역서(구도)" xfId="825"/>
    <cellStyle name="_광주평동투찰" xfId="826"/>
    <cellStyle name="_광주평동투찰3" xfId="827"/>
    <cellStyle name="_광주평동품의1" xfId="828"/>
    <cellStyle name="_광케이블_SNI_LGCNS_1" xfId="829"/>
    <cellStyle name="_광평초등학교 도서실 리모델링공사(8.4)" xfId="830"/>
    <cellStyle name="_교사동 통신내역서" xfId="831"/>
    <cellStyle name="_교원그룹 낙산 숙박시설 신축공사" xfId="832"/>
    <cellStyle name="_교육인적자원혁신박람회-전시" xfId="833"/>
    <cellStyle name="_교육인적자원혁신박람회-행사" xfId="834"/>
    <cellStyle name="_구)법원청사 리모델링 공사(관급자재)" xfId="835"/>
    <cellStyle name="_구로지사 증축 및 보수공사 2차(최종)-12.16(신규)" xfId="836"/>
    <cellStyle name="_구로지사 증축 및 보수공사(최종)+개요" xfId="837"/>
    <cellStyle name="_구미고 도서관 내역서" xfId="838"/>
    <cellStyle name="_구미고등학교외3개교 냉난방기 구매설치" xfId="839"/>
    <cellStyle name="_구미도서관 냉난방(관급)" xfId="840"/>
    <cellStyle name="_구암고장애인편의시설" xfId="841"/>
    <cellStyle name="_구조물공(감포축구장)" xfId="842"/>
    <cellStyle name="_구즉내역서" xfId="843"/>
    <cellStyle name="_구포3동공영주차장관급(주차관제)-1" xfId="844"/>
    <cellStyle name="_국도23호선영암연소지구내역서" xfId="845"/>
    <cellStyle name="_국도38호선통리지구내역서" xfId="846"/>
    <cellStyle name="_국도42호선여량지구오르막차로" xfId="847"/>
    <cellStyle name="_국도ITS(소프트웨어)" xfId="848"/>
    <cellStyle name="_국립남도국악원시각조형물-(조정)" xfId="849"/>
    <cellStyle name="_국립중앙박물관사인(전시)" xfId="850"/>
    <cellStyle name="_국수교수량" xfId="851"/>
    <cellStyle name="_군위군장곡 산림생태체험관 세미나실 방송설비" xfId="852"/>
    <cellStyle name="_군위내역서(A동)" xfId="853"/>
    <cellStyle name="_궁안교用" xfId="854"/>
    <cellStyle name="_근원거리통신망" xfId="855"/>
    <cellStyle name="_금강Ⅱ지구김제2-2공구토목공사(동도)" xfId="856"/>
    <cellStyle name="_금구초.중 공 내역서0" xfId="857"/>
    <cellStyle name="_금천청소년수련관(토목林)" xfId="858"/>
    <cellStyle name="_급식소 소방내역서" xfId="859"/>
    <cellStyle name="_기계+가설(4-2)단가표" xfId="860"/>
    <cellStyle name="_기계+가설(4-2)단가표_보그워너 견적서-11월23일" xfId="861"/>
    <cellStyle name="_기계+가설(4-2)단가표_보그워너 견적서-11월23일제출-공조기포함" xfId="862"/>
    <cellStyle name="_기계+가설(4-2)단가표_역곡동 견적서-제출-10월02일-46억8천" xfId="863"/>
    <cellStyle name="_기계+가설(4-2)단가표_역곡동 견적서-제출-10월02일-46억8천_보그워너 견적서-11월23일" xfId="864"/>
    <cellStyle name="_기계+가설(4-2)단가표_역곡동 견적서-제출-10월02일-46억8천_보그워너 견적서-11월23일제출-공조기포함" xfId="865"/>
    <cellStyle name="_기계고발주" xfId="866"/>
    <cellStyle name="_기계공내역서(입찰기초)" xfId="867"/>
    <cellStyle name="_기계공내역서(입찰기초)_보그워너 견적서-11월23일" xfId="868"/>
    <cellStyle name="_기계공내역서(입찰기초)_보그워너 견적서-11월23일제출-공조기포함" xfId="869"/>
    <cellStyle name="_기계공내역서(입찰기초)_역곡동 견적서-제출-10월02일-46억8천" xfId="870"/>
    <cellStyle name="_기계공내역서(입찰기초)_역곡동 견적서-제출-10월02일-46억8천_보그워너 견적서-11월23일" xfId="871"/>
    <cellStyle name="_기계공내역서(입찰기초)_역곡동 견적서-제출-10월02일-46억8천_보그워너 견적서-11월23일제출-공조기포함" xfId="872"/>
    <cellStyle name="_기계배관실행내역" xfId="873"/>
    <cellStyle name="_기계설계예산서(최종)" xfId="874"/>
    <cellStyle name="_기계시설유지관리비-(대소수선비수정0402최종)" xfId="875"/>
    <cellStyle name="_기계약대비" xfId="876"/>
    <cellStyle name="_기성1회" xfId="877"/>
    <cellStyle name="_기성검사원" xfId="878"/>
    <cellStyle name="_기성검사원_내역서" xfId="879"/>
    <cellStyle name="_기아자동차 수원서비스센터 UT설비 개보수공사" xfId="880"/>
    <cellStyle name="_기존+신규추가소프트웨어" xfId="881"/>
    <cellStyle name="_기초공사" xfId="882"/>
    <cellStyle name="_기흥4차내역(0922일위)" xfId="883"/>
    <cellStyle name="_기흥읍청사신축공사(조원)" xfId="884"/>
    <cellStyle name="_길동생태문화센터전시" xfId="885"/>
    <cellStyle name="_김영사SAMPLE1" xfId="886"/>
    <cellStyle name="_김천농공고등학교생활관증축공사-행재정" xfId="887"/>
    <cellStyle name="_김천동부초교사증축(4)" xfId="888"/>
    <cellStyle name="_김포ER(세종)" xfId="889"/>
    <cellStyle name="_김해분성고(동성)" xfId="890"/>
    <cellStyle name="_나.AHU STRUCTURE CAL SHEET" xfId="891"/>
    <cellStyle name="_나노엔텍(임금)" xfId="892"/>
    <cellStyle name="_나원초등학교급식소확장공사" xfId="893"/>
    <cellStyle name="_나주모형-충무" xfId="894"/>
    <cellStyle name="_나주사인-충무" xfId="895"/>
    <cellStyle name="_나주의장" xfId="896"/>
    <cellStyle name="_남면~봉암간도로(강산)" xfId="897"/>
    <cellStyle name="_남산-전기" xfId="898"/>
    <cellStyle name="_남하면사무소원가(기계)0500716" xfId="899"/>
    <cellStyle name="_납품- 서북면파출소개축공사(건축)" xfId="900"/>
    <cellStyle name="_내북~운암도로건설공사(서림)" xfId="901"/>
    <cellStyle name="_내역" xfId="902"/>
    <cellStyle name="_내역(991895-7)" xfId="903"/>
    <cellStyle name="_내역(991895-7)-01" xfId="904"/>
    <cellStyle name="_내역(991895-7)-12-3일작업" xfId="905"/>
    <cellStyle name="_내역(AV)" xfId="906"/>
    <cellStyle name="_내역-1" xfId="907"/>
    <cellStyle name="_내역B동" xfId="908"/>
    <cellStyle name="_내역서" xfId="909"/>
    <cellStyle name="_내역서(2005년하반기적용))" xfId="910"/>
    <cellStyle name="_내역서(거창저온창고)-08(1)(1).07.15" xfId="911"/>
    <cellStyle name="_내역서(남구청주차관제)" xfId="912"/>
    <cellStyle name="_내역서(삼계농협APC)-계약제출" xfId="913"/>
    <cellStyle name="_내역서(서남권)" xfId="914"/>
    <cellStyle name="_내역서(실행)" xfId="915"/>
    <cellStyle name="_내역서(전광판)-1" xfId="916"/>
    <cellStyle name="_내역서,공량(동산병원)" xfId="917"/>
    <cellStyle name="_내역서_승강기 및 CRT 감시반(0416)" xfId="918"/>
    <cellStyle name="_내역서_탈수기-제작" xfId="919"/>
    <cellStyle name="_내역서+개요(월배통신)" xfId="920"/>
    <cellStyle name="_내역서+개요(전기)-6.7(최종)" xfId="921"/>
    <cellStyle name="_내역서+개요(통신)" xfId="922"/>
    <cellStyle name="_내역서및설계서" xfId="923"/>
    <cellStyle name="_내역서제출" xfId="924"/>
    <cellStyle name="_냉각탑배관개선공사" xfId="925"/>
    <cellStyle name="_노은리슈빌SKY건축공사내역서" xfId="926"/>
    <cellStyle name="_노후창호개체공사" xfId="927"/>
    <cellStyle name="_농수로3종외-최종" xfId="928"/>
    <cellStyle name="_농수산물감지기설치공사" xfId="929"/>
    <cellStyle name="_다단터빈펌프" xfId="930"/>
    <cellStyle name="_다목적강당(2.1)" xfId="931"/>
    <cellStyle name="_단가,제조노임업데이트(2006.1)" xfId="932"/>
    <cellStyle name="_단가비교" xfId="933"/>
    <cellStyle name="_단가표" xfId="934"/>
    <cellStyle name="_단양내역서" xfId="935"/>
    <cellStyle name="_단위중량" xfId="936"/>
    <cellStyle name="_달산대학用" xfId="937"/>
    <cellStyle name="_달성군 청소녕 수련관 신축공사(일상감사후전체분)" xfId="938"/>
    <cellStyle name="_달성군청소년(전기)-1-최종" xfId="939"/>
    <cellStyle name="_당동(청강)" xfId="940"/>
    <cellStyle name="_당동(청강디스켓1)" xfId="941"/>
    <cellStyle name="_대갑견적" xfId="942"/>
    <cellStyle name="_대갑견적1" xfId="943"/>
    <cellStyle name="_대관업무비" xfId="944"/>
    <cellStyle name="_대관협의비용" xfId="945"/>
    <cellStyle name="_대구 검사동 SOS어르신 마을 신축-전기(0822)" xfId="946"/>
    <cellStyle name="_대구박물관_내역서" xfId="947"/>
    <cellStyle name="_대구백화점제출견적(2001년5월22일)" xfId="948"/>
    <cellStyle name="_대구아양초등학교급식시설현대화공사" xfId="949"/>
    <cellStyle name="_대구아양초등학교연결복도증축공사" xfId="950"/>
    <cellStyle name="_대구여자상업고등학교환경개선공사(승인후.설변)" xfId="951"/>
    <cellStyle name="_대덕2차견적(1차수정)내역서" xfId="952"/>
    <cellStyle name="_대동고등학교 수전설비 및 냉.난방설치공사(최종)" xfId="953"/>
    <cellStyle name="_대수촌-공종별수량산출(신라왕경숲)" xfId="954"/>
    <cellStyle name="_대신LCD아산공장" xfId="955"/>
    <cellStyle name="_대신고등학교 견적서 07.02.13" xfId="956"/>
    <cellStyle name="_대전망운용국 대수선 전기공사+개요" xfId="957"/>
    <cellStyle name="_대전서붕고하도급" xfId="958"/>
    <cellStyle name="_대치동 (추가)" xfId="959"/>
    <cellStyle name="_대한체육회 홈페이지 구축-기능" xfId="960"/>
    <cellStyle name="_대호전기" xfId="961"/>
    <cellStyle name="_대호지~석문간지방도확포장공사(신일)" xfId="962"/>
    <cellStyle name="_덕산스파케슬060307" xfId="963"/>
    <cellStyle name="_덕소I'PARK견적서" xfId="964"/>
    <cellStyle name="_덕소I'PARK제출견적서" xfId="965"/>
    <cellStyle name="_도고천품의안11" xfId="966"/>
    <cellStyle name="_도고천품의안11_1" xfId="967"/>
    <cellStyle name="_도고천품의안11_광주평동투찰" xfId="968"/>
    <cellStyle name="_도고천품의안11_광주평동품의1" xfId="969"/>
    <cellStyle name="_도고천품의안11_송학하수품의(설계넣고)" xfId="970"/>
    <cellStyle name="_도교육청식당@(060411)" xfId="971"/>
    <cellStyle name="_도급내역(매곡정수장)" xfId="972"/>
    <cellStyle name="_도급설계변경내역서(45평 9천만원)" xfId="973"/>
    <cellStyle name="_도로공사M-DWDM구축설치공사비용" xfId="974"/>
    <cellStyle name="_도로공사대전지사" xfId="975"/>
    <cellStyle name="_도원동인천역이식(88%)(1)" xfId="976"/>
    <cellStyle name="_도원동인천역이식(88%)(1)_도원설변총체양식(7회)" xfId="977"/>
    <cellStyle name="_도원초등학교 급식시설 현대화공사" xfId="978"/>
    <cellStyle name="_돈암중조경공내역" xfId="979"/>
    <cellStyle name="_동대문실내체육관(천마낙찰)" xfId="980"/>
    <cellStyle name="_동래점" xfId="981"/>
    <cellStyle name="_동목포전화국" xfId="982"/>
    <cellStyle name="_동목포전화국제4회기성청구서" xfId="983"/>
    <cellStyle name="_동부 중학교 교사 증축공사 (최종)" xfId="984"/>
    <cellStyle name="_동원꽃농원" xfId="985"/>
    <cellStyle name="_동원중 집행금액 현황" xfId="986"/>
    <cellStyle name="_동학농민(전기)(02.09.05)" xfId="987"/>
    <cellStyle name="_두계변전소하도급" xfId="988"/>
    <cellStyle name="_등촌고등총괄(동현하도급)" xfId="989"/>
    <cellStyle name="_등촌동 어린이집" xfId="990"/>
    <cellStyle name="_디지펜복수학위연구소(6.11)" xfId="991"/>
    <cellStyle name="_롯데 마그넷 목포점 전기공사" xfId="992"/>
    <cellStyle name="_롯데마트통영점_공조,위생(공내역)" xfId="993"/>
    <cellStyle name="_롯데백화점명동본점리뉴얼설비공사" xfId="994"/>
    <cellStyle name="_롯데쇼핑(주) 롯데 마그넷 영등포점 신축공사" xfId="995"/>
    <cellStyle name="_롯데쇼핑(주)소공동호텔분전반제작납품공사" xfId="996"/>
    <cellStyle name="_루트완성보고서초안" xfId="997"/>
    <cellStyle name="_마가레트 호텔" xfId="998"/>
    <cellStyle name="_마그넷 마산점" xfId="999"/>
    <cellStyle name="_마그넷 마산-총괄" xfId="1000"/>
    <cellStyle name="_마그넷 영등포점" xfId="1001"/>
    <cellStyle name="_마현~생창국도건설공사" xfId="1002"/>
    <cellStyle name="_만경강-산출서" xfId="1003"/>
    <cellStyle name="_망우임시저상홈 설치(시스템2.5)" xfId="1004"/>
    <cellStyle name="_망우임시저상홈rev2" xfId="1005"/>
    <cellStyle name="_매동초등학교신축공사(2006.11.10)" xfId="1006"/>
    <cellStyle name="_매정견적보고" xfId="1007"/>
    <cellStyle name="_명암지도로투찰2" xfId="1008"/>
    <cellStyle name="_명암지-산성간" xfId="1009"/>
    <cellStyle name="_모바일 경기넷 구축 사업(최종)" xfId="1010"/>
    <cellStyle name="_모형-내역서(12)" xfId="1011"/>
    <cellStyle name="_목동운동장 전광판(제조-최종)" xfId="1012"/>
    <cellStyle name="_목차" xfId="1013"/>
    <cellStyle name="_무역 전시회 지원성과" xfId="1014"/>
    <cellStyle name="_물량산출서(삼보APT)" xfId="1015"/>
    <cellStyle name="_물사랑(건축기계계약)" xfId="1016"/>
    <cellStyle name="_물사랑(건축기계계약)_1. 기계환경분야(0709)" xfId="1017"/>
    <cellStyle name="_물사랑(건축기계계약)_1. 기계환경분야(0709)_1. 기계환경분야(0709)" xfId="1018"/>
    <cellStyle name="_물사랑(건축기계계약)_1. 기계환경분야(0709)_1. 기계환경분야(제조)" xfId="1019"/>
    <cellStyle name="_미래관(조경)" xfId="1020"/>
    <cellStyle name="_미아아파트기계집행내역(분양분수정)" xfId="1021"/>
    <cellStyle name="_민락동 내역서( 최종)" xfId="1022"/>
    <cellStyle name="_반여2동공영주차장-1" xfId="1023"/>
    <cellStyle name="_반여2동사통신내역서" xfId="1024"/>
    <cellStyle name="_반여2차_금강" xfId="1025"/>
    <cellStyle name="_발자국" xfId="1026"/>
    <cellStyle name="_방송내역서" xfId="1027"/>
    <cellStyle name="_방열기포함내역서" xfId="1028"/>
    <cellStyle name="_방이동오피스텔-압구정 아크로빌-천안두정아파트(제일하이텍)" xfId="1029"/>
    <cellStyle name="_방짜유기전문박물관전기공사" xfId="1030"/>
    <cellStyle name="_배수공집계" xfId="1031"/>
    <cellStyle name="_배수공집계_공종별수량산출(경주축구공원-광장)" xfId="1032"/>
    <cellStyle name="_배수공집계_공종별수량산출(상모제8어린이)" xfId="1033"/>
    <cellStyle name="_배수공집계_공종별수량산출(상모제8어린이)_공종별수량산출(경주축구공원-광장)" xfId="1034"/>
    <cellStyle name="_배수공집계_공종별수량산출(상모제8어린이)_공종별수량산출(형곡롤러블레이드장)200602" xfId="1035"/>
    <cellStyle name="_배수공집계_공종별수량산출(상모제8어린이)_대수촌-공종별수량산출(신라왕경숲)" xfId="1036"/>
    <cellStyle name="_배수공집계_공종별수량산출(형곡롤러블레이드장)200602" xfId="1037"/>
    <cellStyle name="_배수공집계_대수촌-공종별수량산출(신라왕경숲)" xfId="1038"/>
    <cellStyle name="_배수공집계_자재집계표" xfId="1039"/>
    <cellStyle name="_배수공집계_자재집계표(무릉소공원)" xfId="1040"/>
    <cellStyle name="_배수공집계_자재집계표(무릉소공원)_공종별수량산출" xfId="1041"/>
    <cellStyle name="_배수공집계_자재집계표(무릉소공원)_공종별수량산출(게이트볼장주변시민공원)" xfId="1042"/>
    <cellStyle name="_배수공집계_자재집계표(무릉소공원)_공종별수량산출(게이트볼장주변시민공원)_공종별수량산출(경주축구공원-광장)" xfId="1043"/>
    <cellStyle name="_배수공집계_자재집계표(무릉소공원)_공종별수량산출(게이트볼장주변시민공원)_대수촌-공종별수량산출(신라왕경숲)" xfId="1044"/>
    <cellStyle name="_배수공집계_자재집계표(무릉소공원)_공종별수량산출(봉곡도서관)" xfId="1045"/>
    <cellStyle name="_배수공집계_자재집계표(무릉소공원)_공종별수량산출(봉곡도서관)_공종별수량산출(경주축구공원-광장)" xfId="1046"/>
    <cellStyle name="_배수공집계_자재집계표(무릉소공원)_공종별수량산출(봉곡도서관)_공종별수량산출(형곡롤러블레이드장)200602" xfId="1047"/>
    <cellStyle name="_배수공집계_자재집계표(무릉소공원)_공종별수량산출(봉곡도서관)_대수촌-공종별수량산출(신라왕경숲)" xfId="1048"/>
    <cellStyle name="_배수공집계_자재집계표(무릉소공원)_공종별수량산출(봉곡도서관)-2차분" xfId="1049"/>
    <cellStyle name="_배수공집계_자재집계표(무릉소공원)_공종별수량산출(봉곡도서관)-2차분_공종별수량산출(경주축구공원-광장)" xfId="1050"/>
    <cellStyle name="_배수공집계_자재집계표(무릉소공원)_공종별수량산출(봉곡도서관)-2차분_공종별수량산출(형곡롤러블레이드장)200602" xfId="1051"/>
    <cellStyle name="_배수공집계_자재집계표(무릉소공원)_공종별수량산출(봉곡도서관)-2차분_대수촌-공종별수량산출(신라왕경숲)" xfId="1052"/>
    <cellStyle name="_배수공집계_자재집계표(무릉소공원)_공종별수량산출(봉곡도서관)-총괄" xfId="1053"/>
    <cellStyle name="_배수공집계_자재집계표(무릉소공원)_공종별수량산출(봉곡도서관)-총괄_공종별수량산출(경주축구공원-광장)" xfId="1054"/>
    <cellStyle name="_배수공집계_자재집계표(무릉소공원)_공종별수량산출(봉곡도서관)-총괄_공종별수량산출(형곡롤러블레이드장)200602" xfId="1055"/>
    <cellStyle name="_배수공집계_자재집계표(무릉소공원)_공종별수량산출(봉곡도서관)-총괄_대수촌-공종별수량산출(신라왕경숲)" xfId="1056"/>
    <cellStyle name="_배수공집계_자재집계표(무릉소공원)_공종별수량산출(사동게이트볼장)" xfId="1057"/>
    <cellStyle name="_배수공집계_자재집계표(무릉소공원)_공종별수량산출(사동게이트볼장)_공종별수량산출(경주축구공원-광장)" xfId="1058"/>
    <cellStyle name="_배수공집계_자재집계표(무릉소공원)_공종별수량산출(사동게이트볼장)_대수촌-공종별수량산출(신라왕경숲)" xfId="1059"/>
    <cellStyle name="_배수공집계_자재집계표(무릉소공원)_공종별수량산출(신평1)" xfId="1060"/>
    <cellStyle name="_배수공집계_자재집계표(무릉소공원)_공종별수량산출(신평1)_공종별수량산출(경주축구공원-광장)" xfId="1061"/>
    <cellStyle name="_배수공집계_자재집계표(무릉소공원)_공종별수량산출(신평1)_공종별수량산출(상모제8어린이)" xfId="1062"/>
    <cellStyle name="_배수공집계_자재집계표(무릉소공원)_공종별수량산출(신평1)_공종별수량산출(상모제8어린이)_공종별수량산출(경주축구공원-광장)" xfId="1063"/>
    <cellStyle name="_배수공집계_자재집계표(무릉소공원)_공종별수량산출(신평1)_공종별수량산출(상모제8어린이)_공종별수량산출(형곡롤러블레이드장)200602" xfId="1064"/>
    <cellStyle name="_배수공집계_자재집계표(무릉소공원)_공종별수량산출(신평1)_공종별수량산출(상모제8어린이)_대수촌-공종별수량산출(신라왕경숲)" xfId="1065"/>
    <cellStyle name="_배수공집계_자재집계표(무릉소공원)_공종별수량산출(신평1)_공종별수량산출(형곡롤러블레이드장)200602" xfId="1066"/>
    <cellStyle name="_배수공집계_자재집계표(무릉소공원)_공종별수량산출(신평1)_대수촌-공종별수량산출(신라왕경숲)" xfId="1067"/>
    <cellStyle name="_배수공집계_자재집계표(무릉소공원)_공종별수량산출(신평1)_토공집계표" xfId="1068"/>
    <cellStyle name="_배수공집계_자재집계표(무릉소공원)_공종별수량산출(신평1)_토공집계표_공종별수량산출(경주축구공원-광장)" xfId="1069"/>
    <cellStyle name="_배수공집계_자재집계표(무릉소공원)_공종별수량산출(신평1)_토공집계표_공종별수량산출(형곡롤러블레이드장)200602" xfId="1070"/>
    <cellStyle name="_배수공집계_자재집계표(무릉소공원)_공종별수량산출(신평1)_토공집계표_대수촌-공종별수량산출(신라왕경숲)" xfId="1071"/>
    <cellStyle name="_배수공집계_자재집계표(무릉소공원)_공종별수량산출(신평1동주민쉼터)" xfId="1072"/>
    <cellStyle name="_배수공집계_자재집계표(무릉소공원)_공종별수량산출(신평1동주민쉼터)_공종별수량산출(경주축구공원-광장)" xfId="1073"/>
    <cellStyle name="_배수공집계_자재집계표(무릉소공원)_공종별수량산출(신평1동주민쉼터)_공종별수량산출(형곡롤러블레이드장)200602" xfId="1074"/>
    <cellStyle name="_배수공집계_자재집계표(무릉소공원)_공종별수량산출(신평1동주민쉼터)_대수촌-공종별수량산출(신라왕경숲)" xfId="1075"/>
    <cellStyle name="_배수공집계_자재집계표(무릉소공원)_공종별수량산출(어린이공원 리모델링공사)-수정" xfId="1076"/>
    <cellStyle name="_배수공집계_자재집계표(무릉소공원)_공종별수량산출(어린이공원 리모델링공사)-수정_공종별수량산출(경주축구공원-광장)" xfId="1077"/>
    <cellStyle name="_배수공집계_자재집계표(무릉소공원)_공종별수량산출(어린이공원 리모델링공사)-수정_대수촌-공종별수량산출(신라왕경숲)" xfId="1078"/>
    <cellStyle name="_배수공집계_자재집계표(무릉소공원)_공종별수량산출(오태)" xfId="1079"/>
    <cellStyle name="_배수공집계_자재집계표(무릉소공원)_공종별수량산출(오태).xls" xfId="1080"/>
    <cellStyle name="_배수공집계_자재집계표(무릉소공원)_공종별수량산출(오태).xls_공종별수량산출(경주축구공원-광장)" xfId="1081"/>
    <cellStyle name="_배수공집계_자재집계표(무릉소공원)_공종별수량산출(오태).xls_공종별수량산출(상모제8어린이)" xfId="1082"/>
    <cellStyle name="_배수공집계_자재집계표(무릉소공원)_공종별수량산출(오태).xls_공종별수량산출(상모제8어린이)_공종별수량산출(경주축구공원-광장)" xfId="1083"/>
    <cellStyle name="_배수공집계_자재집계표(무릉소공원)_공종별수량산출(오태).xls_공종별수량산출(상모제8어린이)_공종별수량산출(형곡롤러블레이드장)200602" xfId="1084"/>
    <cellStyle name="_배수공집계_자재집계표(무릉소공원)_공종별수량산출(오태).xls_공종별수량산출(상모제8어린이)_대수촌-공종별수량산출(신라왕경숲)" xfId="1085"/>
    <cellStyle name="_배수공집계_자재집계표(무릉소공원)_공종별수량산출(오태).xls_공종별수량산출(형곡롤러블레이드장)200602" xfId="1086"/>
    <cellStyle name="_배수공집계_자재집계표(무릉소공원)_공종별수량산출(오태).xls_대수촌-공종별수량산출(신라왕경숲)" xfId="1087"/>
    <cellStyle name="_배수공집계_자재집계표(무릉소공원)_공종별수량산출(오태).xls_토공집계표" xfId="1088"/>
    <cellStyle name="_배수공집계_자재집계표(무릉소공원)_공종별수량산출(오태).xls_토공집계표_공종별수량산출(경주축구공원-광장)" xfId="1089"/>
    <cellStyle name="_배수공집계_자재집계표(무릉소공원)_공종별수량산출(오태).xls_토공집계표_공종별수량산출(형곡롤러블레이드장)200602" xfId="1090"/>
    <cellStyle name="_배수공집계_자재집계표(무릉소공원)_공종별수량산출(오태).xls_토공집계표_대수촌-공종별수량산출(신라왕경숲)" xfId="1091"/>
    <cellStyle name="_배수공집계_자재집계표(무릉소공원)_공종별수량산출(오태)_공종별수량산출(경주축구공원-광장)" xfId="1092"/>
    <cellStyle name="_배수공집계_자재집계표(무릉소공원)_공종별수량산출(오태)_공종별수량산출(상모제8어린이)" xfId="1093"/>
    <cellStyle name="_배수공집계_자재집계표(무릉소공원)_공종별수량산출(오태)_공종별수량산출(상모제8어린이)_공종별수량산출(경주축구공원-광장)" xfId="1094"/>
    <cellStyle name="_배수공집계_자재집계표(무릉소공원)_공종별수량산출(오태)_공종별수량산출(상모제8어린이)_공종별수량산출(형곡롤러블레이드장)200602" xfId="1095"/>
    <cellStyle name="_배수공집계_자재집계표(무릉소공원)_공종별수량산출(오태)_공종별수량산출(상모제8어린이)_대수촌-공종별수량산출(신라왕경숲)" xfId="1096"/>
    <cellStyle name="_배수공집계_자재집계표(무릉소공원)_공종별수량산출(오태)_공종별수량산출(형곡롤러블레이드장)200602" xfId="1097"/>
    <cellStyle name="_배수공집계_자재집계표(무릉소공원)_공종별수량산출(오태)_대수촌-공종별수량산출(신라왕경숲)" xfId="1098"/>
    <cellStyle name="_배수공집계_자재집계표(무릉소공원)_공종별수량산출(오태)_토공집계표" xfId="1099"/>
    <cellStyle name="_배수공집계_자재집계표(무릉소공원)_공종별수량산출(오태)_토공집계표_공종별수량산출(경주축구공원-광장)" xfId="1100"/>
    <cellStyle name="_배수공집계_자재집계표(무릉소공원)_공종별수량산출(오태)_토공집계표_공종별수량산출(형곡롤러블레이드장)200602" xfId="1101"/>
    <cellStyle name="_배수공집계_자재집계표(무릉소공원)_공종별수량산출(오태)_토공집계표_대수촌-공종별수량산출(신라왕경숲)" xfId="1102"/>
    <cellStyle name="_배수공집계_자재집계표(무릉소공원)_공종별수량산출(오태제1어린이)" xfId="1103"/>
    <cellStyle name="_배수공집계_자재집계표(무릉소공원)_공종별수량산출(오태제1어린이)_공종별수량산출(경주축구공원-광장)" xfId="1104"/>
    <cellStyle name="_배수공집계_자재집계표(무릉소공원)_공종별수량산출(오태제1어린이)_대수촌-공종별수량산출(신라왕경숲)" xfId="1105"/>
    <cellStyle name="_배수공집계_자재집계표(무릉소공원)_공종별수량산출(왕산기념공원)-총괄분" xfId="1106"/>
    <cellStyle name="_배수공집계_자재집계표(무릉소공원)_공종별수량산출(왕산기념공원)-총괄분_공종별수량산출(경주축구공원-광장)" xfId="1107"/>
    <cellStyle name="_배수공집계_자재집계표(무릉소공원)_공종별수량산출(왕산기념공원)-총괄분_공종별수량산출(형곡롤러블레이드장)200602" xfId="1108"/>
    <cellStyle name="_배수공집계_자재집계표(무릉소공원)_공종별수량산출(왕산기념공원)-총괄분_대수촌-공종별수량산출(신라왕경숲)" xfId="1109"/>
    <cellStyle name="_배수공집계_자재집계표(무릉소공원)_공종별수량산출(형곡롤러블레이드장)" xfId="1110"/>
    <cellStyle name="_배수공집계_자재집계표(무릉소공원)_공종별수량산출(형곡롤러블레이드장)-수정" xfId="1111"/>
    <cellStyle name="_배수공집계_자재집계표(무릉소공원)_공종별수량산출(확장공사)" xfId="1112"/>
    <cellStyle name="_배수공집계_자재집계표(무릉소공원)_공종별수량산출(확장공사)_공종별수량산출(경주축구공원-광장)" xfId="1113"/>
    <cellStyle name="_배수공집계_자재집계표(무릉소공원)_공종별수량산출(확장공사)_공종별수량산출(상모제8어린이)" xfId="1114"/>
    <cellStyle name="_배수공집계_자재집계표(무릉소공원)_공종별수량산출(확장공사)_공종별수량산출(상모제8어린이)_공종별수량산출(경주축구공원-광장)" xfId="1115"/>
    <cellStyle name="_배수공집계_자재집계표(무릉소공원)_공종별수량산출(확장공사)_공종별수량산출(상모제8어린이)_공종별수량산출(형곡롤러블레이드장)200602" xfId="1116"/>
    <cellStyle name="_배수공집계_자재집계표(무릉소공원)_공종별수량산출(확장공사)_공종별수량산출(상모제8어린이)_대수촌-공종별수량산출(신라왕경숲)" xfId="1117"/>
    <cellStyle name="_배수공집계_자재집계표(무릉소공원)_공종별수량산출(확장공사)_공종별수량산출(형곡롤러블레이드장)200602" xfId="1118"/>
    <cellStyle name="_배수공집계_자재집계표(무릉소공원)_공종별수량산출(확장공사)_대수촌-공종별수량산출(신라왕경숲)" xfId="1119"/>
    <cellStyle name="_배수공집계_자재집계표(무릉소공원)_공종별수량산출(확장공사)_토공집계표" xfId="1120"/>
    <cellStyle name="_배수공집계_자재집계표(무릉소공원)_공종별수량산출(확장공사)_토공집계표_공종별수량산출(경주축구공원-광장)" xfId="1121"/>
    <cellStyle name="_배수공집계_자재집계표(무릉소공원)_공종별수량산출(확장공사)_토공집계표_공종별수량산출(형곡롤러블레이드장)200602" xfId="1122"/>
    <cellStyle name="_배수공집계_자재집계표(무릉소공원)_공종별수량산출(확장공사)_토공집계표_대수촌-공종별수량산출(신라왕경숲)" xfId="1123"/>
    <cellStyle name="_배수공집계_자재집계표(무릉소공원)_공종별수량산출(확장공사x).xls" xfId="1124"/>
    <cellStyle name="_배수공집계_자재집계표(무릉소공원)_공종별수량산출(확장공사x).xls_공종별수량산출(경주축구공원-광장)" xfId="1125"/>
    <cellStyle name="_배수공집계_자재집계표(무릉소공원)_공종별수량산출(확장공사x).xls_공종별수량산출(상모제8어린이)" xfId="1126"/>
    <cellStyle name="_배수공집계_자재집계표(무릉소공원)_공종별수량산출(확장공사x).xls_공종별수량산출(상모제8어린이)_공종별수량산출(경주축구공원-광장)" xfId="1127"/>
    <cellStyle name="_배수공집계_자재집계표(무릉소공원)_공종별수량산출(확장공사x).xls_공종별수량산출(상모제8어린이)_공종별수량산출(형곡롤러블레이드장)200602" xfId="1128"/>
    <cellStyle name="_배수공집계_자재집계표(무릉소공원)_공종별수량산출(확장공사x).xls_공종별수량산출(상모제8어린이)_대수촌-공종별수량산출(신라왕경숲)" xfId="1129"/>
    <cellStyle name="_배수공집계_자재집계표(무릉소공원)_공종별수량산출(확장공사x).xls_공종별수량산출(형곡롤러블레이드장)200602" xfId="1130"/>
    <cellStyle name="_배수공집계_자재집계표(무릉소공원)_공종별수량산출(확장공사x).xls_대수촌-공종별수량산출(신라왕경숲)" xfId="1131"/>
    <cellStyle name="_배수공집계_자재집계표(무릉소공원)_공종별수량산출(확장공사x).xls_토공집계표" xfId="1132"/>
    <cellStyle name="_배수공집계_자재집계표(무릉소공원)_공종별수량산출(확장공사x).xls_토공집계표_공종별수량산출(경주축구공원-광장)" xfId="1133"/>
    <cellStyle name="_배수공집계_자재집계표(무릉소공원)_공종별수량산출(확장공사x).xls_토공집계표_공종별수량산출(형곡롤러블레이드장)200602" xfId="1134"/>
    <cellStyle name="_배수공집계_자재집계표(무릉소공원)_공종별수량산출(확장공사x).xls_토공집계표_대수촌-공종별수량산출(신라왕경숲)" xfId="1135"/>
    <cellStyle name="_배수공집계_자재집계표(무릉소공원)_공종별수량산출(황금수도시설주변)-2차분" xfId="1136"/>
    <cellStyle name="_배수공집계_자재집계표(무릉소공원)_공종별수량산출(황금수도시설주변)-2차분_공종별수량산출(경주축구공원-광장)" xfId="1137"/>
    <cellStyle name="_배수공집계_자재집계표(무릉소공원)_공종별수량산출(황금수도시설주변)-2차분_공종별수량산출(형곡롤러블레이드장)200602" xfId="1138"/>
    <cellStyle name="_배수공집계_자재집계표(무릉소공원)_공종별수량산출(황금수도시설주변)-2차분_대수촌-공종별수량산출(신라왕경숲)" xfId="1139"/>
    <cellStyle name="_배수공집계_자재집계표(무릉소공원)_공종별수량산출(황금수도시설주변)-총괄분" xfId="1140"/>
    <cellStyle name="_배수공집계_자재집계표(무릉소공원)_공종별수량산출(황금수도시설주변)-총괄분_공종별수량산출(경주축구공원-광장)" xfId="1141"/>
    <cellStyle name="_배수공집계_자재집계표(무릉소공원)_공종별수량산출(황금수도시설주변)-총괄분_공종별수량산출(형곡롤러블레이드장)200602" xfId="1142"/>
    <cellStyle name="_배수공집계_자재집계표(무릉소공원)_공종별수량산출(황금수도시설주변)-총괄분_대수촌-공종별수량산출(신라왕경숲)" xfId="1143"/>
    <cellStyle name="_배수공집계_자재집계표(무릉소공원)_공종별수량산출_공종별수량산출(경주축구공원-광장)" xfId="1144"/>
    <cellStyle name="_배수공집계_자재집계표(무릉소공원)_공종별수량산출_공종별수량산출(상모제8어린이)" xfId="1145"/>
    <cellStyle name="_배수공집계_자재집계표(무릉소공원)_공종별수량산출_공종별수량산출(상모제8어린이)_공종별수량산출(경주축구공원-광장)" xfId="1146"/>
    <cellStyle name="_배수공집계_자재집계표(무릉소공원)_공종별수량산출_공종별수량산출(상모제8어린이)_공종별수량산출(형곡롤러블레이드장)200602" xfId="1147"/>
    <cellStyle name="_배수공집계_자재집계표(무릉소공원)_공종별수량산출_공종별수량산출(상모제8어린이)_대수촌-공종별수량산출(신라왕경숲)" xfId="1148"/>
    <cellStyle name="_배수공집계_자재집계표(무릉소공원)_공종별수량산출_공종별수량산출(형곡롤러블레이드장)200602" xfId="1149"/>
    <cellStyle name="_배수공집계_자재집계표(무릉소공원)_공종별수량산출_대수촌-공종별수량산출(신라왕경숲)" xfId="1150"/>
    <cellStyle name="_배수공집계_자재집계표(무릉소공원)_공종별수량산출_토공집계표" xfId="1151"/>
    <cellStyle name="_배수공집계_자재집계표(무릉소공원)_공종별수량산출_토공집계표_공종별수량산출(경주축구공원-광장)" xfId="1152"/>
    <cellStyle name="_배수공집계_자재집계표(무릉소공원)_공종별수량산출_토공집계표_공종별수량산출(형곡롤러블레이드장)200602" xfId="1153"/>
    <cellStyle name="_배수공집계_자재집계표(무릉소공원)_공종별수량산출_토공집계표_대수촌-공종별수량산출(신라왕경숲)" xfId="1154"/>
    <cellStyle name="_배수공집계_자재집계표(무릉소공원)_수량산출및자재집계" xfId="1155"/>
    <cellStyle name="_배수공집계_자재집계표(무릉소공원)_수량산출및자재집계_공종별수량산출(경주축구공원-광장)" xfId="1156"/>
    <cellStyle name="_배수공집계_자재집계표(무릉소공원)_수량산출및자재집계_공종별수량산출(상모제8어린이)" xfId="1157"/>
    <cellStyle name="_배수공집계_자재집계표(무릉소공원)_수량산출및자재집계_공종별수량산출(상모제8어린이)_공종별수량산출(경주축구공원-광장)" xfId="1158"/>
    <cellStyle name="_배수공집계_자재집계표(무릉소공원)_수량산출및자재집계_공종별수량산출(상모제8어린이)_공종별수량산출(형곡롤러블레이드장)200602" xfId="1159"/>
    <cellStyle name="_배수공집계_자재집계표(무릉소공원)_수량산출및자재집계_공종별수량산출(상모제8어린이)_대수촌-공종별수량산출(신라왕경숲)" xfId="1160"/>
    <cellStyle name="_배수공집계_자재집계표(무릉소공원)_수량산출및자재집계_공종별수량산출(형곡롤러블레이드장)200602" xfId="1161"/>
    <cellStyle name="_배수공집계_자재집계표(무릉소공원)_수량산출및자재집계_대수촌-공종별수량산출(신라왕경숲)" xfId="1162"/>
    <cellStyle name="_배수공집계_자재집계표(무릉소공원)_수량산출및자재집계_토공집계표" xfId="1163"/>
    <cellStyle name="_배수공집계_자재집계표(무릉소공원)_수량산출및자재집계_토공집계표_공종별수량산출(경주축구공원-광장)" xfId="1164"/>
    <cellStyle name="_배수공집계_자재집계표(무릉소공원)_수량산출및자재집계_토공집계표_공종별수량산출(형곡롤러블레이드장)200602" xfId="1165"/>
    <cellStyle name="_배수공집계_자재집계표(무릉소공원)_수량산출및자재집계_토공집계표_대수촌-공종별수량산출(신라왕경숲)" xfId="1166"/>
    <cellStyle name="_배수공집계_자재집계표(무릉소공원)_자재집계표" xfId="1167"/>
    <cellStyle name="_배수공집계_자재집계표(무릉소공원)_자재집계표(아사어린이공원)" xfId="1168"/>
    <cellStyle name="_배수공집계_자재집계표(무릉소공원)_자재집계표(아사어린이공원)_공종별수량산출(경주축구공원-광장)" xfId="1169"/>
    <cellStyle name="_배수공집계_자재집계표(무릉소공원)_자재집계표(아사어린이공원)_공종별수량산출(상모제8어린이)" xfId="1170"/>
    <cellStyle name="_배수공집계_자재집계표(무릉소공원)_자재집계표(아사어린이공원)_공종별수량산출(상모제8어린이)_공종별수량산출(경주축구공원-광장)" xfId="1171"/>
    <cellStyle name="_배수공집계_자재집계표(무릉소공원)_자재집계표(아사어린이공원)_공종별수량산출(상모제8어린이)_공종별수량산출(형곡롤러블레이드장)200602" xfId="1172"/>
    <cellStyle name="_배수공집계_자재집계표(무릉소공원)_자재집계표(아사어린이공원)_공종별수량산출(상모제8어린이)_대수촌-공종별수량산출(신라왕경숲)" xfId="1173"/>
    <cellStyle name="_배수공집계_자재집계표(무릉소공원)_자재집계표(아사어린이공원)_공종별수량산출(형곡롤러블레이드장)200602" xfId="1174"/>
    <cellStyle name="_배수공집계_자재집계표(무릉소공원)_자재집계표(아사어린이공원)_대수촌-공종별수량산출(신라왕경숲)" xfId="1175"/>
    <cellStyle name="_배수공집계_자재집계표(무릉소공원)_자재집계표(아사어린이공원)_토공집계표" xfId="1176"/>
    <cellStyle name="_배수공집계_자재집계표(무릉소공원)_자재집계표(아사어린이공원)_토공집계표_공종별수량산출(경주축구공원-광장)" xfId="1177"/>
    <cellStyle name="_배수공집계_자재집계표(무릉소공원)_자재집계표(아사어린이공원)_토공집계표_공종별수량산출(형곡롤러블레이드장)200602" xfId="1178"/>
    <cellStyle name="_배수공집계_자재집계표(무릉소공원)_자재집계표(아사어린이공원)_토공집계표_대수촌-공종별수량산출(신라왕경숲)" xfId="1179"/>
    <cellStyle name="_배수공집계_자재집계표(무릉소공원)_자재집계표_공종별수량산출(경주축구공원-광장)" xfId="1180"/>
    <cellStyle name="_배수공집계_자재집계표(무릉소공원)_자재집계표_공종별수량산출(상모제8어린이)" xfId="1181"/>
    <cellStyle name="_배수공집계_자재집계표(무릉소공원)_자재집계표_공종별수량산출(상모제8어린이)_공종별수량산출(경주축구공원-광장)" xfId="1182"/>
    <cellStyle name="_배수공집계_자재집계표(무릉소공원)_자재집계표_공종별수량산출(상모제8어린이)_공종별수량산출(형곡롤러블레이드장)200602" xfId="1183"/>
    <cellStyle name="_배수공집계_자재집계표(무릉소공원)_자재집계표_공종별수량산출(상모제8어린이)_대수촌-공종별수량산출(신라왕경숲)" xfId="1184"/>
    <cellStyle name="_배수공집계_자재집계표(무릉소공원)_자재집계표_공종별수량산출(형곡롤러블레이드장)200602" xfId="1185"/>
    <cellStyle name="_배수공집계_자재집계표(무릉소공원)_자재집계표_대수촌-공종별수량산출(신라왕경숲)" xfId="1186"/>
    <cellStyle name="_배수공집계_자재집계표(무릉소공원)_자재집계표_토공집계표" xfId="1187"/>
    <cellStyle name="_배수공집계_자재집계표(무릉소공원)_자재집계표_토공집계표_공종별수량산출(경주축구공원-광장)" xfId="1188"/>
    <cellStyle name="_배수공집계_자재집계표(무릉소공원)_자재집계표_토공집계표_공종별수량산출(형곡롤러블레이드장)200602" xfId="1189"/>
    <cellStyle name="_배수공집계_자재집계표(무릉소공원)_자재집계표_토공집계표_대수촌-공종별수량산출(신라왕경숲)" xfId="1190"/>
    <cellStyle name="_배수공집계_자재집계표_공종별수량산출" xfId="1191"/>
    <cellStyle name="_배수공집계_자재집계표_공종별수량산출(게이트볼장주변시민공원)" xfId="1192"/>
    <cellStyle name="_배수공집계_자재집계표_공종별수량산출(게이트볼장주변시민공원)_공종별수량산출(경주축구공원-광장)" xfId="1193"/>
    <cellStyle name="_배수공집계_자재집계표_공종별수량산출(게이트볼장주변시민공원)_대수촌-공종별수량산출(신라왕경숲)" xfId="1194"/>
    <cellStyle name="_배수공집계_자재집계표_공종별수량산출(봉곡도서관)" xfId="1195"/>
    <cellStyle name="_배수공집계_자재집계표_공종별수량산출(봉곡도서관)_공종별수량산출(경주축구공원-광장)" xfId="1196"/>
    <cellStyle name="_배수공집계_자재집계표_공종별수량산출(봉곡도서관)_공종별수량산출(형곡롤러블레이드장)200602" xfId="1197"/>
    <cellStyle name="_배수공집계_자재집계표_공종별수량산출(봉곡도서관)_대수촌-공종별수량산출(신라왕경숲)" xfId="1198"/>
    <cellStyle name="_배수공집계_자재집계표_공종별수량산출(봉곡도서관)-2차분" xfId="1199"/>
    <cellStyle name="_배수공집계_자재집계표_공종별수량산출(봉곡도서관)-2차분_공종별수량산출(경주축구공원-광장)" xfId="1200"/>
    <cellStyle name="_배수공집계_자재집계표_공종별수량산출(봉곡도서관)-2차분_공종별수량산출(형곡롤러블레이드장)200602" xfId="1201"/>
    <cellStyle name="_배수공집계_자재집계표_공종별수량산출(봉곡도서관)-2차분_대수촌-공종별수량산출(신라왕경숲)" xfId="1202"/>
    <cellStyle name="_배수공집계_자재집계표_공종별수량산출(봉곡도서관)-총괄" xfId="1203"/>
    <cellStyle name="_배수공집계_자재집계표_공종별수량산출(봉곡도서관)-총괄_공종별수량산출(경주축구공원-광장)" xfId="1204"/>
    <cellStyle name="_배수공집계_자재집계표_공종별수량산출(봉곡도서관)-총괄_공종별수량산출(형곡롤러블레이드장)200602" xfId="1205"/>
    <cellStyle name="_배수공집계_자재집계표_공종별수량산출(봉곡도서관)-총괄_대수촌-공종별수량산출(신라왕경숲)" xfId="1206"/>
    <cellStyle name="_배수공집계_자재집계표_공종별수량산출(사동게이트볼장)" xfId="1207"/>
    <cellStyle name="_배수공집계_자재집계표_공종별수량산출(사동게이트볼장)_공종별수량산출(경주축구공원-광장)" xfId="1208"/>
    <cellStyle name="_배수공집계_자재집계표_공종별수량산출(사동게이트볼장)_대수촌-공종별수량산출(신라왕경숲)" xfId="1209"/>
    <cellStyle name="_배수공집계_자재집계표_공종별수량산출(신평1)" xfId="1210"/>
    <cellStyle name="_배수공집계_자재집계표_공종별수량산출(신평1)_공종별수량산출(경주축구공원-광장)" xfId="1211"/>
    <cellStyle name="_배수공집계_자재집계표_공종별수량산출(신평1)_공종별수량산출(상모제8어린이)" xfId="1212"/>
    <cellStyle name="_배수공집계_자재집계표_공종별수량산출(신평1)_공종별수량산출(상모제8어린이)_공종별수량산출(경주축구공원-광장)" xfId="1213"/>
    <cellStyle name="_배수공집계_자재집계표_공종별수량산출(신평1)_공종별수량산출(상모제8어린이)_공종별수량산출(형곡롤러블레이드장)200602" xfId="1214"/>
    <cellStyle name="_배수공집계_자재집계표_공종별수량산출(신평1)_공종별수량산출(상모제8어린이)_대수촌-공종별수량산출(신라왕경숲)" xfId="1215"/>
    <cellStyle name="_배수공집계_자재집계표_공종별수량산출(신평1)_공종별수량산출(형곡롤러블레이드장)200602" xfId="1216"/>
    <cellStyle name="_배수공집계_자재집계표_공종별수량산출(신평1)_대수촌-공종별수량산출(신라왕경숲)" xfId="1217"/>
    <cellStyle name="_배수공집계_자재집계표_공종별수량산출(신평1)_토공집계표" xfId="1218"/>
    <cellStyle name="_배수공집계_자재집계표_공종별수량산출(신평1)_토공집계표_공종별수량산출(경주축구공원-광장)" xfId="1219"/>
    <cellStyle name="_배수공집계_자재집계표_공종별수량산출(신평1)_토공집계표_공종별수량산출(형곡롤러블레이드장)200602" xfId="1220"/>
    <cellStyle name="_배수공집계_자재집계표_공종별수량산출(신평1)_토공집계표_대수촌-공종별수량산출(신라왕경숲)" xfId="1221"/>
    <cellStyle name="_배수공집계_자재집계표_공종별수량산출(신평1동주민쉼터)" xfId="1222"/>
    <cellStyle name="_배수공집계_자재집계표_공종별수량산출(신평1동주민쉼터)_공종별수량산출(경주축구공원-광장)" xfId="1223"/>
    <cellStyle name="_배수공집계_자재집계표_공종별수량산출(신평1동주민쉼터)_공종별수량산출(형곡롤러블레이드장)200602" xfId="1224"/>
    <cellStyle name="_배수공집계_자재집계표_공종별수량산출(신평1동주민쉼터)_대수촌-공종별수량산출(신라왕경숲)" xfId="1225"/>
    <cellStyle name="_배수공집계_자재집계표_공종별수량산출(어린이공원 리모델링공사)-수정" xfId="1226"/>
    <cellStyle name="_배수공집계_자재집계표_공종별수량산출(어린이공원 리모델링공사)-수정_공종별수량산출(경주축구공원-광장)" xfId="1227"/>
    <cellStyle name="_배수공집계_자재집계표_공종별수량산출(어린이공원 리모델링공사)-수정_대수촌-공종별수량산출(신라왕경숲)" xfId="1228"/>
    <cellStyle name="_배수공집계_자재집계표_공종별수량산출(오태)" xfId="1229"/>
    <cellStyle name="_배수공집계_자재집계표_공종별수량산출(오태).xls" xfId="1230"/>
    <cellStyle name="_배수공집계_자재집계표_공종별수량산출(오태).xls_공종별수량산출(경주축구공원-광장)" xfId="1231"/>
    <cellStyle name="_배수공집계_자재집계표_공종별수량산출(오태).xls_공종별수량산출(상모제8어린이)" xfId="1232"/>
    <cellStyle name="_배수공집계_자재집계표_공종별수량산출(오태).xls_공종별수량산출(상모제8어린이)_공종별수량산출(경주축구공원-광장)" xfId="1233"/>
    <cellStyle name="_배수공집계_자재집계표_공종별수량산출(오태).xls_공종별수량산출(상모제8어린이)_공종별수량산출(형곡롤러블레이드장)200602" xfId="1234"/>
    <cellStyle name="_배수공집계_자재집계표_공종별수량산출(오태).xls_공종별수량산출(상모제8어린이)_대수촌-공종별수량산출(신라왕경숲)" xfId="1235"/>
    <cellStyle name="_배수공집계_자재집계표_공종별수량산출(오태).xls_공종별수량산출(형곡롤러블레이드장)200602" xfId="1236"/>
    <cellStyle name="_배수공집계_자재집계표_공종별수량산출(오태).xls_대수촌-공종별수량산출(신라왕경숲)" xfId="1237"/>
    <cellStyle name="_배수공집계_자재집계표_공종별수량산출(오태).xls_토공집계표" xfId="1238"/>
    <cellStyle name="_배수공집계_자재집계표_공종별수량산출(오태).xls_토공집계표_공종별수량산출(경주축구공원-광장)" xfId="1239"/>
    <cellStyle name="_배수공집계_자재집계표_공종별수량산출(오태).xls_토공집계표_공종별수량산출(형곡롤러블레이드장)200602" xfId="1240"/>
    <cellStyle name="_배수공집계_자재집계표_공종별수량산출(오태).xls_토공집계표_대수촌-공종별수량산출(신라왕경숲)" xfId="1241"/>
    <cellStyle name="_배수공집계_자재집계표_공종별수량산출(오태)_공종별수량산출(경주축구공원-광장)" xfId="1242"/>
    <cellStyle name="_배수공집계_자재집계표_공종별수량산출(오태)_공종별수량산출(상모제8어린이)" xfId="1243"/>
    <cellStyle name="_배수공집계_자재집계표_공종별수량산출(오태)_공종별수량산출(상모제8어린이)_공종별수량산출(경주축구공원-광장)" xfId="1244"/>
    <cellStyle name="_배수공집계_자재집계표_공종별수량산출(오태)_공종별수량산출(상모제8어린이)_공종별수량산출(형곡롤러블레이드장)200602" xfId="1245"/>
    <cellStyle name="_배수공집계_자재집계표_공종별수량산출(오태)_공종별수량산출(상모제8어린이)_대수촌-공종별수량산출(신라왕경숲)" xfId="1246"/>
    <cellStyle name="_배수공집계_자재집계표_공종별수량산출(오태)_공종별수량산출(형곡롤러블레이드장)200602" xfId="1247"/>
    <cellStyle name="_배수공집계_자재집계표_공종별수량산출(오태)_대수촌-공종별수량산출(신라왕경숲)" xfId="1248"/>
    <cellStyle name="_배수공집계_자재집계표_공종별수량산출(오태)_토공집계표" xfId="1249"/>
    <cellStyle name="_배수공집계_자재집계표_공종별수량산출(오태)_토공집계표_공종별수량산출(경주축구공원-광장)" xfId="1250"/>
    <cellStyle name="_배수공집계_자재집계표_공종별수량산출(오태)_토공집계표_공종별수량산출(형곡롤러블레이드장)200602" xfId="1251"/>
    <cellStyle name="_배수공집계_자재집계표_공종별수량산출(오태)_토공집계표_대수촌-공종별수량산출(신라왕경숲)" xfId="1252"/>
    <cellStyle name="_배수공집계_자재집계표_공종별수량산출(오태제1어린이)" xfId="1253"/>
    <cellStyle name="_배수공집계_자재집계표_공종별수량산출(오태제1어린이)_공종별수량산출(경주축구공원-광장)" xfId="1254"/>
    <cellStyle name="_배수공집계_자재집계표_공종별수량산출(오태제1어린이)_대수촌-공종별수량산출(신라왕경숲)" xfId="1255"/>
    <cellStyle name="_배수공집계_자재집계표_공종별수량산출(왕산기념공원)-총괄분" xfId="1256"/>
    <cellStyle name="_배수공집계_자재집계표_공종별수량산출(왕산기념공원)-총괄분_공종별수량산출(경주축구공원-광장)" xfId="1257"/>
    <cellStyle name="_배수공집계_자재집계표_공종별수량산출(왕산기념공원)-총괄분_공종별수량산출(형곡롤러블레이드장)200602" xfId="1258"/>
    <cellStyle name="_배수공집계_자재집계표_공종별수량산출(왕산기념공원)-총괄분_대수촌-공종별수량산출(신라왕경숲)" xfId="1259"/>
    <cellStyle name="_배수공집계_자재집계표_공종별수량산출(형곡롤러블레이드장)" xfId="1260"/>
    <cellStyle name="_배수공집계_자재집계표_공종별수량산출(형곡롤러블레이드장)-수정" xfId="1261"/>
    <cellStyle name="_배수공집계_자재집계표_공종별수량산출(확장공사)" xfId="1262"/>
    <cellStyle name="_배수공집계_자재집계표_공종별수량산출(확장공사)_공종별수량산출(경주축구공원-광장)" xfId="1263"/>
    <cellStyle name="_배수공집계_자재집계표_공종별수량산출(확장공사)_공종별수량산출(상모제8어린이)" xfId="1264"/>
    <cellStyle name="_배수공집계_자재집계표_공종별수량산출(확장공사)_공종별수량산출(상모제8어린이)_공종별수량산출(경주축구공원-광장)" xfId="1265"/>
    <cellStyle name="_배수공집계_자재집계표_공종별수량산출(확장공사)_공종별수량산출(상모제8어린이)_공종별수량산출(형곡롤러블레이드장)200602" xfId="1266"/>
    <cellStyle name="_배수공집계_자재집계표_공종별수량산출(확장공사)_공종별수량산출(상모제8어린이)_대수촌-공종별수량산출(신라왕경숲)" xfId="1267"/>
    <cellStyle name="_배수공집계_자재집계표_공종별수량산출(확장공사)_공종별수량산출(형곡롤러블레이드장)200602" xfId="1268"/>
    <cellStyle name="_배수공집계_자재집계표_공종별수량산출(확장공사)_대수촌-공종별수량산출(신라왕경숲)" xfId="1269"/>
    <cellStyle name="_배수공집계_자재집계표_공종별수량산출(확장공사)_토공집계표" xfId="1270"/>
    <cellStyle name="_배수공집계_자재집계표_공종별수량산출(확장공사)_토공집계표_공종별수량산출(경주축구공원-광장)" xfId="1271"/>
    <cellStyle name="_배수공집계_자재집계표_공종별수량산출(확장공사)_토공집계표_공종별수량산출(형곡롤러블레이드장)200602" xfId="1272"/>
    <cellStyle name="_배수공집계_자재집계표_공종별수량산출(확장공사)_토공집계표_대수촌-공종별수량산출(신라왕경숲)" xfId="1273"/>
    <cellStyle name="_배수공집계_자재집계표_공종별수량산출(확장공사x).xls" xfId="1274"/>
    <cellStyle name="_배수공집계_자재집계표_공종별수량산출(확장공사x).xls_공종별수량산출(경주축구공원-광장)" xfId="1275"/>
    <cellStyle name="_배수공집계_자재집계표_공종별수량산출(확장공사x).xls_공종별수량산출(상모제8어린이)" xfId="1276"/>
    <cellStyle name="_배수공집계_자재집계표_공종별수량산출(확장공사x).xls_공종별수량산출(상모제8어린이)_공종별수량산출(경주축구공원-광장)" xfId="1277"/>
    <cellStyle name="_배수공집계_자재집계표_공종별수량산출(확장공사x).xls_공종별수량산출(상모제8어린이)_공종별수량산출(형곡롤러블레이드장)200602" xfId="1278"/>
    <cellStyle name="_배수공집계_자재집계표_공종별수량산출(확장공사x).xls_공종별수량산출(상모제8어린이)_대수촌-공종별수량산출(신라왕경숲)" xfId="1279"/>
    <cellStyle name="_배수공집계_자재집계표_공종별수량산출(확장공사x).xls_공종별수량산출(형곡롤러블레이드장)200602" xfId="1280"/>
    <cellStyle name="_배수공집계_자재집계표_공종별수량산출(확장공사x).xls_대수촌-공종별수량산출(신라왕경숲)" xfId="1281"/>
    <cellStyle name="_배수공집계_자재집계표_공종별수량산출(확장공사x).xls_토공집계표" xfId="1282"/>
    <cellStyle name="_배수공집계_자재집계표_공종별수량산출(확장공사x).xls_토공집계표_공종별수량산출(경주축구공원-광장)" xfId="1283"/>
    <cellStyle name="_배수공집계_자재집계표_공종별수량산출(확장공사x).xls_토공집계표_공종별수량산출(형곡롤러블레이드장)200602" xfId="1284"/>
    <cellStyle name="_배수공집계_자재집계표_공종별수량산출(확장공사x).xls_토공집계표_대수촌-공종별수량산출(신라왕경숲)" xfId="1285"/>
    <cellStyle name="_배수공집계_자재집계표_공종별수량산출(황금수도시설주변)-2차분" xfId="1286"/>
    <cellStyle name="_배수공집계_자재집계표_공종별수량산출(황금수도시설주변)-2차분_공종별수량산출(경주축구공원-광장)" xfId="1287"/>
    <cellStyle name="_배수공집계_자재집계표_공종별수량산출(황금수도시설주변)-2차분_공종별수량산출(형곡롤러블레이드장)200602" xfId="1288"/>
    <cellStyle name="_배수공집계_자재집계표_공종별수량산출(황금수도시설주변)-2차분_대수촌-공종별수량산출(신라왕경숲)" xfId="1289"/>
    <cellStyle name="_배수공집계_자재집계표_공종별수량산출(황금수도시설주변)-총괄분" xfId="1290"/>
    <cellStyle name="_배수공집계_자재집계표_공종별수량산출(황금수도시설주변)-총괄분_공종별수량산출(경주축구공원-광장)" xfId="1291"/>
    <cellStyle name="_배수공집계_자재집계표_공종별수량산출(황금수도시설주변)-총괄분_공종별수량산출(형곡롤러블레이드장)200602" xfId="1292"/>
    <cellStyle name="_배수공집계_자재집계표_공종별수량산출(황금수도시설주변)-총괄분_대수촌-공종별수량산출(신라왕경숲)" xfId="1293"/>
    <cellStyle name="_배수공집계_자재집계표_공종별수량산출_공종별수량산출(경주축구공원-광장)" xfId="1294"/>
    <cellStyle name="_배수공집계_자재집계표_공종별수량산출_공종별수량산출(상모제8어린이)" xfId="1295"/>
    <cellStyle name="_배수공집계_자재집계표_공종별수량산출_공종별수량산출(상모제8어린이)_공종별수량산출(경주축구공원-광장)" xfId="1296"/>
    <cellStyle name="_배수공집계_자재집계표_공종별수량산출_공종별수량산출(상모제8어린이)_공종별수량산출(형곡롤러블레이드장)200602" xfId="1297"/>
    <cellStyle name="_배수공집계_자재집계표_공종별수량산출_공종별수량산출(상모제8어린이)_대수촌-공종별수량산출(신라왕경숲)" xfId="1298"/>
    <cellStyle name="_배수공집계_자재집계표_공종별수량산출_공종별수량산출(형곡롤러블레이드장)200602" xfId="1299"/>
    <cellStyle name="_배수공집계_자재집계표_공종별수량산출_대수촌-공종별수량산출(신라왕경숲)" xfId="1300"/>
    <cellStyle name="_배수공집계_자재집계표_공종별수량산출_토공집계표" xfId="1301"/>
    <cellStyle name="_배수공집계_자재집계표_공종별수량산출_토공집계표_공종별수량산출(경주축구공원-광장)" xfId="1302"/>
    <cellStyle name="_배수공집계_자재집계표_공종별수량산출_토공집계표_공종별수량산출(형곡롤러블레이드장)200602" xfId="1303"/>
    <cellStyle name="_배수공집계_자재집계표_공종별수량산출_토공집계표_대수촌-공종별수량산출(신라왕경숲)" xfId="1304"/>
    <cellStyle name="_배수공집계_자재집계표_수량산출및자재집계" xfId="1305"/>
    <cellStyle name="_배수공집계_자재집계표_수량산출및자재집계_공종별수량산출(경주축구공원-광장)" xfId="1306"/>
    <cellStyle name="_배수공집계_자재집계표_수량산출및자재집계_공종별수량산출(상모제8어린이)" xfId="1307"/>
    <cellStyle name="_배수공집계_자재집계표_수량산출및자재집계_공종별수량산출(상모제8어린이)_공종별수량산출(경주축구공원-광장)" xfId="1308"/>
    <cellStyle name="_배수공집계_자재집계표_수량산출및자재집계_공종별수량산출(상모제8어린이)_공종별수량산출(형곡롤러블레이드장)200602" xfId="1309"/>
    <cellStyle name="_배수공집계_자재집계표_수량산출및자재집계_공종별수량산출(상모제8어린이)_대수촌-공종별수량산출(신라왕경숲)" xfId="1310"/>
    <cellStyle name="_배수공집계_자재집계표_수량산출및자재집계_공종별수량산출(형곡롤러블레이드장)200602" xfId="1311"/>
    <cellStyle name="_배수공집계_자재집계표_수량산출및자재집계_대수촌-공종별수량산출(신라왕경숲)" xfId="1312"/>
    <cellStyle name="_배수공집계_자재집계표_수량산출및자재집계_토공집계표" xfId="1313"/>
    <cellStyle name="_배수공집계_자재집계표_수량산출및자재집계_토공집계표_공종별수량산출(경주축구공원-광장)" xfId="1314"/>
    <cellStyle name="_배수공집계_자재집계표_수량산출및자재집계_토공집계표_공종별수량산출(형곡롤러블레이드장)200602" xfId="1315"/>
    <cellStyle name="_배수공집계_자재집계표_수량산출및자재집계_토공집계표_대수촌-공종별수량산출(신라왕경숲)" xfId="1316"/>
    <cellStyle name="_배수공집계_자재집계표_자재집계표" xfId="1317"/>
    <cellStyle name="_배수공집계_자재집계표_자재집계표(아사어린이공원)" xfId="1318"/>
    <cellStyle name="_배수공집계_자재집계표_자재집계표(아사어린이공원)_공종별수량산출(경주축구공원-광장)" xfId="1319"/>
    <cellStyle name="_배수공집계_자재집계표_자재집계표(아사어린이공원)_공종별수량산출(상모제8어린이)" xfId="1320"/>
    <cellStyle name="_배수공집계_자재집계표_자재집계표(아사어린이공원)_공종별수량산출(상모제8어린이)_공종별수량산출(경주축구공원-광장)" xfId="1321"/>
    <cellStyle name="_배수공집계_자재집계표_자재집계표(아사어린이공원)_공종별수량산출(상모제8어린이)_공종별수량산출(형곡롤러블레이드장)200602" xfId="1322"/>
    <cellStyle name="_배수공집계_자재집계표_자재집계표(아사어린이공원)_공종별수량산출(상모제8어린이)_대수촌-공종별수량산출(신라왕경숲)" xfId="1323"/>
    <cellStyle name="_배수공집계_자재집계표_자재집계표(아사어린이공원)_공종별수량산출(형곡롤러블레이드장)200602" xfId="1324"/>
    <cellStyle name="_배수공집계_자재집계표_자재집계표(아사어린이공원)_대수촌-공종별수량산출(신라왕경숲)" xfId="1325"/>
    <cellStyle name="_배수공집계_자재집계표_자재집계표(아사어린이공원)_토공집계표" xfId="1326"/>
    <cellStyle name="_배수공집계_자재집계표_자재집계표(아사어린이공원)_토공집계표_공종별수량산출(경주축구공원-광장)" xfId="1327"/>
    <cellStyle name="_배수공집계_자재집계표_자재집계표(아사어린이공원)_토공집계표_공종별수량산출(형곡롤러블레이드장)200602" xfId="1328"/>
    <cellStyle name="_배수공집계_자재집계표_자재집계표(아사어린이공원)_토공집계표_대수촌-공종별수량산출(신라왕경숲)" xfId="1329"/>
    <cellStyle name="_배수공집계_자재집계표_자재집계표_공종별수량산출(경주축구공원-광장)" xfId="1330"/>
    <cellStyle name="_배수공집계_자재집계표_자재집계표_공종별수량산출(상모제8어린이)" xfId="1331"/>
    <cellStyle name="_배수공집계_자재집계표_자재집계표_공종별수량산출(상모제8어린이)_공종별수량산출(경주축구공원-광장)" xfId="1332"/>
    <cellStyle name="_배수공집계_자재집계표_자재집계표_공종별수량산출(상모제8어린이)_공종별수량산출(형곡롤러블레이드장)200602" xfId="1333"/>
    <cellStyle name="_배수공집계_자재집계표_자재집계표_공종별수량산출(상모제8어린이)_대수촌-공종별수량산출(신라왕경숲)" xfId="1334"/>
    <cellStyle name="_배수공집계_자재집계표_자재집계표_공종별수량산출(형곡롤러블레이드장)200602" xfId="1335"/>
    <cellStyle name="_배수공집계_자재집계표_자재집계표_대수촌-공종별수량산출(신라왕경숲)" xfId="1336"/>
    <cellStyle name="_배수공집계_자재집계표_자재집계표_토공집계표" xfId="1337"/>
    <cellStyle name="_배수공집계_자재집계표_자재집계표_토공집계표_공종별수량산출(경주축구공원-광장)" xfId="1338"/>
    <cellStyle name="_배수공집계_자재집계표_자재집계표_토공집계표_공종별수량산출(형곡롤러블레이드장)200602" xfId="1339"/>
    <cellStyle name="_배수공집계_자재집계표_자재집계표_토공집계표_대수촌-공종별수량산출(신라왕경숲)" xfId="1340"/>
    <cellStyle name="_배수공집계_토공집계표" xfId="1341"/>
    <cellStyle name="_배수공집계_토공집계표_공종별수량산출(경주축구공원-광장)" xfId="1342"/>
    <cellStyle name="_배수공집계_토공집계표_공종별수량산출(형곡롤러블레이드장)200602" xfId="1343"/>
    <cellStyle name="_배수공집계_토공집계표_대수촌-공종별수량산출(신라왕경숲)" xfId="1344"/>
    <cellStyle name="_배정통보조합제출용" xfId="1345"/>
    <cellStyle name="_백악기테마파크(제조+설치)-최종" xfId="1346"/>
    <cellStyle name="_변경내역서 -3" xfId="1347"/>
    <cellStyle name="_변경전 내역검토(참고용)" xfId="1348"/>
    <cellStyle name="_별관보수(세일)" xfId="1349"/>
    <cellStyle name="_별첨(계획서및실적서양식)" xfId="1350"/>
    <cellStyle name="_별첨(계획서및실적서양식)_1" xfId="1351"/>
    <cellStyle name="_보고서" xfId="1352"/>
    <cellStyle name="_보광배수지(동신)" xfId="1353"/>
    <cellStyle name="_보현산권역농촌마을2007.11.18(마을회관)" xfId="1354"/>
    <cellStyle name="_본관전원이설및전기개보수내역서" xfId="1355"/>
    <cellStyle name="_본점(최종)" xfId="1356"/>
    <cellStyle name="_봉곡중내역서(대지건설)" xfId="1357"/>
    <cellStyle name="_봉곡중총괄(대지완결)" xfId="1358"/>
    <cellStyle name="_봉림고교 교사신축(최종)" xfId="1359"/>
    <cellStyle name="_봉림고교 교사신축(최종)-참고용" xfId="1360"/>
    <cellStyle name="_봉양면 소재지 종합정비사업 체육공원 관리사 신축공사(0403)" xfId="1361"/>
    <cellStyle name="_부대공" xfId="1362"/>
    <cellStyle name="_부대입찰확약서" xfId="1363"/>
    <cellStyle name="_부림제(혁성종합)" xfId="1364"/>
    <cellStyle name="_부산만덕상록아파트신축공사" xfId="1365"/>
    <cellStyle name="_부안지구투찰2" xfId="1366"/>
    <cellStyle name="_부에나비스타 빌라 설계견적" xfId="1367"/>
    <cellStyle name="_부용전기" xfId="1368"/>
    <cellStyle name="_부평점정산내역" xfId="1369"/>
    <cellStyle name="_부하계산서rev02_070627" xfId="1370"/>
    <cellStyle name="_북한영상관실시설계(040309)" xfId="1371"/>
    <cellStyle name="_분당 트리폴리스 II 견적작업" xfId="1372"/>
    <cellStyle name="_분당복합폐열회수제출1" xfId="1373"/>
    <cellStyle name="_분당복합폐열회수제출2" xfId="1374"/>
    <cellStyle name="_분전반(kd-수산과학원)" xfId="1375"/>
    <cellStyle name="_분전반~1" xfId="1376"/>
    <cellStyle name="_분천교수량집계" xfId="1377"/>
    <cellStyle name="_붙임1-A6BL(지역난방)" xfId="1378"/>
    <cellStyle name="_브랜드개발" xfId="1379"/>
    <cellStyle name="_사동초중" xfId="1380"/>
    <cellStyle name="_사상구청쓰레기투기-CCTV 내역서" xfId="1381"/>
    <cellStyle name="_사업승인계산서" xfId="1382"/>
    <cellStyle name="_사용전검사비산정비" xfId="1383"/>
    <cellStyle name="_사유서" xfId="1384"/>
    <cellStyle name="_사유서_내역서" xfId="1385"/>
    <cellStyle name="_사이버 컴퓨터 보드외 5종-최종" xfId="1386"/>
    <cellStyle name="_산동 농협동로지소 청사 신축공사-1" xfId="1387"/>
    <cellStyle name="_산동 농협동로지소 청사 신축공사-1_1" xfId="1388"/>
    <cellStyle name="_산동 농협동로지소 청사 신축공사-1_1_점촌3동 조희숙씨" xfId="1389"/>
    <cellStyle name="_산동 농협동로지소 청사 신축공사-1_1_정립회관 교육관 리모텔링공사" xfId="1390"/>
    <cellStyle name="_산동 농협동로지소 청사 신축공사-1_1_천북 모아2리 경로당 보수공사" xfId="1391"/>
    <cellStyle name="_산동 농협동로지소 청사 신축공사-1_1_포항시_기계면_창고시설_증축_전기공사(내역서)" xfId="1392"/>
    <cellStyle name="_산동 농협동로지소 청사 신축공사-1_1_표지" xfId="1393"/>
    <cellStyle name="_산동 농협동로지소 청사 신축공사-1_점촌3동 조희숙씨" xfId="1394"/>
    <cellStyle name="_산동 농협동로지소 청사 신축공사-1_정립회관 교육관 리모텔링공사" xfId="1395"/>
    <cellStyle name="_산동 농협동로지소 청사 신축공사-1_천북 모아2리 경로당 보수공사" xfId="1396"/>
    <cellStyle name="_산동 농협동로지소 청사 신축공사-1_포항시_기계면_창고시설_증축_전기공사(내역서)" xfId="1397"/>
    <cellStyle name="_산동 농협동로지소 청사 신축공사-1_표지" xfId="1398"/>
    <cellStyle name="_산림청(휴양림)" xfId="1399"/>
    <cellStyle name="_산출내역서1" xfId="1400"/>
    <cellStyle name="_산출내역서1_1. 전기(구지면사무소)" xfId="1401"/>
    <cellStyle name="_삼덕 초등학교 교사 증축공사 (B)" xfId="1402"/>
    <cellStyle name="_삼덕초 최종(2004.4.8.)" xfId="1403"/>
    <cellStyle name="_삼성고등내부변경공사" xfId="1404"/>
    <cellStyle name="_삼성고등다목적실(13억추정)공사" xfId="1405"/>
    <cellStyle name="_삼성고등옥외공사" xfId="1406"/>
    <cellStyle name="_삼성고등학교" xfId="1407"/>
    <cellStyle name="_삼성생활예술" xfId="1408"/>
    <cellStyle name="_상가계산서(1블럭-1)" xfId="1409"/>
    <cellStyle name="_상리~사천간국도4차로공사내역" xfId="1410"/>
    <cellStyle name="_상현교회견적내역서" xfId="1411"/>
    <cellStyle name="_상현교회내역서(구자료)" xfId="1412"/>
    <cellStyle name="_새들초등학교(동성)" xfId="1413"/>
    <cellStyle name="_샤워식분무기(최종)" xfId="1414"/>
    <cellStyle name="_서계오피스텔_집행내역서(REV0) (version 1)" xfId="1415"/>
    <cellStyle name="_서계오피스텔_집행내역서(REV0) (version 1)_서계오피스텔_대한유화(현설용BM)" xfId="1416"/>
    <cellStyle name="_서계오피스텔_집행내역서(REV0) (version 1)_서계오피스텔_대한유화(현설용BM)_선투입비 본사보고" xfId="1417"/>
    <cellStyle name="_서계오피스텔_집행내역서(REV0) (version 1)_서계오피스텔_대한유화(현설용BM)_선투입비 본사보고_선투입비 본사보고" xfId="1418"/>
    <cellStyle name="_서계오피스텔_집행내역서(REV0) (version 1)_서계오피스텔_대한유화(현설용BM)_선투입비 본사보고_선투입비 본사보고-0330" xfId="1419"/>
    <cellStyle name="_서계오피스텔_집행내역서(REV0) (version 1)_선투입비 본사보고" xfId="1420"/>
    <cellStyle name="_서계오피스텔_집행내역서(REV0) (version 1)_선투입비 본사보고_선투입비 본사보고" xfId="1421"/>
    <cellStyle name="_서계오피스텔_집행내역서(REV0) (version 1)_선투입비 본사보고_선투입비 본사보고-0330" xfId="1422"/>
    <cellStyle name="_서계오피스텔_집행내역서(REV6)" xfId="1423"/>
    <cellStyle name="_서계오피스텔_집행내역서(REV6)_서계오피스텔_대한유화(현설용BM)" xfId="1424"/>
    <cellStyle name="_서계오피스텔_집행내역서(REV6)_서계오피스텔_대한유화(현설용BM)_선투입비 본사보고" xfId="1425"/>
    <cellStyle name="_서계오피스텔_집행내역서(REV6)_서계오피스텔_대한유화(현설용BM)_선투입비 본사보고_선투입비 본사보고" xfId="1426"/>
    <cellStyle name="_서계오피스텔_집행내역서(REV6)_서계오피스텔_대한유화(현설용BM)_선투입비 본사보고_선투입비 본사보고-0330" xfId="1427"/>
    <cellStyle name="_서계오피스텔_집행내역서(REV6)_선투입비 본사보고" xfId="1428"/>
    <cellStyle name="_서계오피스텔_집행내역서(REV6)_선투입비 본사보고_선투입비 본사보고" xfId="1429"/>
    <cellStyle name="_서계오피스텔_집행내역서(REV6)_선투입비 본사보고_선투입비 본사보고-0330" xfId="1430"/>
    <cellStyle name="_서계오피스텔_집행내역서(현설용)" xfId="1431"/>
    <cellStyle name="_서계오피스텔_집행내역서(현설용)_서계오피스텔_대한유화(현설용BM)" xfId="1432"/>
    <cellStyle name="_서계오피스텔_집행내역서(현설용)_서계오피스텔_대한유화(현설용BM)_선투입비 본사보고" xfId="1433"/>
    <cellStyle name="_서계오피스텔_집행내역서(현설용)_서계오피스텔_대한유화(현설용BM)_선투입비 본사보고_선투입비 본사보고" xfId="1434"/>
    <cellStyle name="_서계오피스텔_집행내역서(현설용)_서계오피스텔_대한유화(현설용BM)_선투입비 본사보고_선투입비 본사보고_잠실설비현장설명(0402)" xfId="1435"/>
    <cellStyle name="_서계오피스텔_집행내역서(현설용)_서계오피스텔_대한유화(현설용BM)_선투입비 본사보고_선투입비 본사보고-0330" xfId="1436"/>
    <cellStyle name="_서계오피스텔_집행내역서(현설용)_서계오피스텔_대한유화(현설용BM)_선투입비 본사보고_선투입비 본사보고-0330_잠실설비현장설명(0402)" xfId="1437"/>
    <cellStyle name="_서계오피스텔_집행내역서(현설용)_서계오피스텔_대한유화(현설용BM)_선투입비 본사보고_잠실설비현장설명(0402)" xfId="1438"/>
    <cellStyle name="_서계오피스텔_집행내역서(현설용)_서계오피스텔_대한유화(현설용BM)_잠실설비현장설명(0402)" xfId="1439"/>
    <cellStyle name="_서계오피스텔_집행내역서(현설용)_선투입비 본사보고" xfId="1440"/>
    <cellStyle name="_서계오피스텔_집행내역서(현설용)_선투입비 본사보고_선투입비 본사보고" xfId="1441"/>
    <cellStyle name="_서계오피스텔_집행내역서(현설용)_선투입비 본사보고_선투입비 본사보고-0330" xfId="1442"/>
    <cellStyle name="_서계오피스텔_집행내역서(현설용)_선투입비 본사보고_잠실설비현장설명(0402)" xfId="1443"/>
    <cellStyle name="_서계오피스텔_집행내역서(현설용)_잠실설비현장설명(0402)" xfId="1444"/>
    <cellStyle name="_서계오피스텔-J0" xfId="1445"/>
    <cellStyle name="_서계오피스텔-J0_서계오피스텔_대한유화(현설용BM)" xfId="1446"/>
    <cellStyle name="_서계오피스텔-J0_서계오피스텔_대한유화(현설용BM)_선투입비 본사보고" xfId="1447"/>
    <cellStyle name="_서계오피스텔-J0_서계오피스텔_대한유화(현설용BM)_선투입비 본사보고_선투입비 본사보고" xfId="1448"/>
    <cellStyle name="_서계오피스텔-J0_서계오피스텔_대한유화(현설용BM)_선투입비 본사보고_선투입비 본사보고-0330" xfId="1449"/>
    <cellStyle name="_서계오피스텔-J0_선투입비 본사보고" xfId="1450"/>
    <cellStyle name="_서계오피스텔-J0_선투입비 본사보고_선투입비 본사보고" xfId="1451"/>
    <cellStyle name="_서계오피스텔-J0_선투입비 본사보고_선투입비 본사보고-0330" xfId="1452"/>
    <cellStyle name="_서광학교 설계변경1차제출(수정_재노경)" xfId="1453"/>
    <cellStyle name="_서남시장(소방예산서)납품수정" xfId="1454"/>
    <cellStyle name="_서부도서관토목" xfId="1455"/>
    <cellStyle name="_서울 중앙우체국 인테리어공사(03.10.08)" xfId="1456"/>
    <cellStyle name="_서울 중앙우체국 인테리어공사(04.03.29)철희실행(0417)" xfId="1457"/>
    <cellStyle name="_서울과학관의장" xfId="1458"/>
    <cellStyle name="_서울대학교사범대교육정보관(에스와이비작업완료)" xfId="1459"/>
    <cellStyle name="_서울여대(20020516)" xfId="1460"/>
    <cellStyle name="_서울화일초(덕동)" xfId="1461"/>
    <cellStyle name="_서창초" xfId="1462"/>
    <cellStyle name="_석공사(2공구)" xfId="1463"/>
    <cellStyle name="_석수고" xfId="1464"/>
    <cellStyle name="_선도전기(실적기준)" xfId="1465"/>
    <cellStyle name="_선투입비 정산" xfId="1466"/>
    <cellStyle name="_설계0903" xfId="1467"/>
    <cellStyle name="_설계내역(대구여고)" xfId="1468"/>
    <cellStyle name="_설계내역(성보학교)" xfId="1469"/>
    <cellStyle name="_설계변경관련" xfId="1470"/>
    <cellStyle name="_설계변경내역서" xfId="1471"/>
    <cellStyle name="_설계서 용지" xfId="1472"/>
    <cellStyle name="_설계서(040701)" xfId="1473"/>
    <cellStyle name="_설계서(0522)" xfId="1474"/>
    <cellStyle name="_설계예산서(참고)" xfId="1475"/>
    <cellStyle name="_설계용역비" xfId="1476"/>
    <cellStyle name="_설계원가 및 손익계산서(극장)" xfId="1477"/>
    <cellStyle name="_설계원가 및 손익계산서(백화점)" xfId="1478"/>
    <cellStyle name="_설계원가 및 손익계산서(이광환)" xfId="1479"/>
    <cellStyle name="_설계참고자료1" xfId="1480"/>
    <cellStyle name="_설계추정2(토목)대림" xfId="1481"/>
    <cellStyle name="_설변3" xfId="1482"/>
    <cellStyle name="_설변단가산출서" xfId="1483"/>
    <cellStyle name="_설비(1218)" xfId="1484"/>
    <cellStyle name="_설비BM1" xfId="1485"/>
    <cellStyle name="_설비공사대갑내역" xfId="1486"/>
    <cellStyle name="_설비공사실행내역" xfId="1487"/>
    <cellStyle name="_설비내역" xfId="1488"/>
    <cellStyle name="_설비내역서" xfId="1489"/>
    <cellStyle name="_설비내역서(최근)" xfId="1490"/>
    <cellStyle name="_설치" xfId="1491"/>
    <cellStyle name="_설치내역300kw" xfId="1492"/>
    <cellStyle name="_설치위치별세부내역(VMS)-0323" xfId="1493"/>
    <cellStyle name="_설치위치별세부내역_AVI_1(new)" xfId="1494"/>
    <cellStyle name="_섬진강 산출서" xfId="1495"/>
    <cellStyle name="_성남판교A25-1BL에너지절약계획서" xfId="1496"/>
    <cellStyle name="_성덕초,명진초,신길(토목)" xfId="1497"/>
    <cellStyle name="_성북동전기공내역서" xfId="1498"/>
    <cellStyle name="_성산배수지건설공사(덕동)" xfId="1499"/>
    <cellStyle name="_성주초둥학교 급식소 현대화 시설공사" xfId="1500"/>
    <cellStyle name="_세기기전" xfId="1501"/>
    <cellStyle name="_센터 인테리어_여건보고_1015_제출용" xfId="1502"/>
    <cellStyle name="_센터 인테리어_여건보고_1015_최종" xfId="1503"/>
    <cellStyle name="_소금배정내역" xfId="1504"/>
    <cellStyle name="_소방" xfId="1505"/>
    <cellStyle name="_소방내역서(동사무소)최종본" xfId="1506"/>
    <cellStyle name="_소방전기실행내역" xfId="1507"/>
    <cellStyle name="_소화설비공내역서" xfId="1508"/>
    <cellStyle name="_소화설비공내역서_선투입비 본사보고" xfId="1509"/>
    <cellStyle name="_소화설비공내역서_선투입비 본사보고_선투입비 본사보고" xfId="1510"/>
    <cellStyle name="_소화설비공내역서_선투입비 본사보고_선투입비 본사보고-0330" xfId="1511"/>
    <cellStyle name="_송도4공구공동주택1" xfId="1512"/>
    <cellStyle name="_송도4공구공동주택계산서" xfId="1513"/>
    <cellStyle name="_송산고(백산하도급포함)" xfId="1514"/>
    <cellStyle name="_송학하수품의(설계넣고)" xfId="1515"/>
    <cellStyle name="_수 량 연화.내감" xfId="1516"/>
    <cellStyle name="_수 량 연화.내감_공종별수량산출(경주축구공원-광장)" xfId="1517"/>
    <cellStyle name="_수 량 연화.내감_공종별수량산출(상모제8어린이)" xfId="1518"/>
    <cellStyle name="_수 량 연화.내감_공종별수량산출(상모제8어린이)_공종별수량산출(경주축구공원-광장)" xfId="1519"/>
    <cellStyle name="_수 량 연화.내감_공종별수량산출(상모제8어린이)_공종별수량산출(형곡롤러블레이드장)200602" xfId="1520"/>
    <cellStyle name="_수 량 연화.내감_공종별수량산출(상모제8어린이)_대수촌-공종별수량산출(신라왕경숲)" xfId="1521"/>
    <cellStyle name="_수 량 연화.내감_공종별수량산출(형곡롤러블레이드장)200602" xfId="1522"/>
    <cellStyle name="_수 량 연화.내감_대수촌-공종별수량산출(신라왕경숲)" xfId="1523"/>
    <cellStyle name="_수 량 연화.내감_자재집계표" xfId="1524"/>
    <cellStyle name="_수 량 연화.내감_자재집계표(무릉소공원)" xfId="1525"/>
    <cellStyle name="_수 량 연화.내감_자재집계표(무릉소공원)_공종별수량산출" xfId="1526"/>
    <cellStyle name="_수 량 연화.내감_자재집계표(무릉소공원)_공종별수량산출(게이트볼장주변시민공원)" xfId="1527"/>
    <cellStyle name="_수 량 연화.내감_자재집계표(무릉소공원)_공종별수량산출(게이트볼장주변시민공원)_공종별수량산출(경주축구공원-광장)" xfId="1528"/>
    <cellStyle name="_수 량 연화.내감_자재집계표(무릉소공원)_공종별수량산출(게이트볼장주변시민공원)_대수촌-공종별수량산출(신라왕경숲)" xfId="1529"/>
    <cellStyle name="_수 량 연화.내감_자재집계표(무릉소공원)_공종별수량산출(봉곡도서관)" xfId="1530"/>
    <cellStyle name="_수 량 연화.내감_자재집계표(무릉소공원)_공종별수량산출(봉곡도서관)_공종별수량산출(경주축구공원-광장)" xfId="1531"/>
    <cellStyle name="_수 량 연화.내감_자재집계표(무릉소공원)_공종별수량산출(봉곡도서관)_공종별수량산출(형곡롤러블레이드장)200602" xfId="1532"/>
    <cellStyle name="_수 량 연화.내감_자재집계표(무릉소공원)_공종별수량산출(봉곡도서관)_대수촌-공종별수량산출(신라왕경숲)" xfId="1533"/>
    <cellStyle name="_수 량 연화.내감_자재집계표(무릉소공원)_공종별수량산출(봉곡도서관)-2차분" xfId="1534"/>
    <cellStyle name="_수 량 연화.내감_자재집계표(무릉소공원)_공종별수량산출(봉곡도서관)-2차분_공종별수량산출(경주축구공원-광장)" xfId="1535"/>
    <cellStyle name="_수 량 연화.내감_자재집계표(무릉소공원)_공종별수량산출(봉곡도서관)-2차분_공종별수량산출(형곡롤러블레이드장)200602" xfId="1536"/>
    <cellStyle name="_수 량 연화.내감_자재집계표(무릉소공원)_공종별수량산출(봉곡도서관)-2차분_대수촌-공종별수량산출(신라왕경숲)" xfId="1537"/>
    <cellStyle name="_수 량 연화.내감_자재집계표(무릉소공원)_공종별수량산출(봉곡도서관)-총괄" xfId="1538"/>
    <cellStyle name="_수 량 연화.내감_자재집계표(무릉소공원)_공종별수량산출(봉곡도서관)-총괄_공종별수량산출(경주축구공원-광장)" xfId="1539"/>
    <cellStyle name="_수 량 연화.내감_자재집계표(무릉소공원)_공종별수량산출(봉곡도서관)-총괄_공종별수량산출(형곡롤러블레이드장)200602" xfId="1540"/>
    <cellStyle name="_수 량 연화.내감_자재집계표(무릉소공원)_공종별수량산출(봉곡도서관)-총괄_대수촌-공종별수량산출(신라왕경숲)" xfId="1541"/>
    <cellStyle name="_수 량 연화.내감_자재집계표(무릉소공원)_공종별수량산출(사동게이트볼장)" xfId="1542"/>
    <cellStyle name="_수 량 연화.내감_자재집계표(무릉소공원)_공종별수량산출(사동게이트볼장)_공종별수량산출(경주축구공원-광장)" xfId="1543"/>
    <cellStyle name="_수 량 연화.내감_자재집계표(무릉소공원)_공종별수량산출(사동게이트볼장)_대수촌-공종별수량산출(신라왕경숲)" xfId="1544"/>
    <cellStyle name="_수 량 연화.내감_자재집계표(무릉소공원)_공종별수량산출(신평1)" xfId="1545"/>
    <cellStyle name="_수 량 연화.내감_자재집계표(무릉소공원)_공종별수량산출(신평1)_공종별수량산출(경주축구공원-광장)" xfId="1546"/>
    <cellStyle name="_수 량 연화.내감_자재집계표(무릉소공원)_공종별수량산출(신평1)_공종별수량산출(상모제8어린이)" xfId="1547"/>
    <cellStyle name="_수 량 연화.내감_자재집계표(무릉소공원)_공종별수량산출(신평1)_공종별수량산출(상모제8어린이)_공종별수량산출(경주축구공원-광장)" xfId="1548"/>
    <cellStyle name="_수 량 연화.내감_자재집계표(무릉소공원)_공종별수량산출(신평1)_공종별수량산출(상모제8어린이)_공종별수량산출(형곡롤러블레이드장)200602" xfId="1549"/>
    <cellStyle name="_수 량 연화.내감_자재집계표(무릉소공원)_공종별수량산출(신평1)_공종별수량산출(상모제8어린이)_대수촌-공종별수량산출(신라왕경숲)" xfId="1550"/>
    <cellStyle name="_수 량 연화.내감_자재집계표(무릉소공원)_공종별수량산출(신평1)_공종별수량산출(형곡롤러블레이드장)200602" xfId="1551"/>
    <cellStyle name="_수 량 연화.내감_자재집계표(무릉소공원)_공종별수량산출(신평1)_대수촌-공종별수량산출(신라왕경숲)" xfId="1552"/>
    <cellStyle name="_수 량 연화.내감_자재집계표(무릉소공원)_공종별수량산출(신평1)_토공집계표" xfId="1553"/>
    <cellStyle name="_수 량 연화.내감_자재집계표(무릉소공원)_공종별수량산출(신평1)_토공집계표_공종별수량산출(경주축구공원-광장)" xfId="1554"/>
    <cellStyle name="_수 량 연화.내감_자재집계표(무릉소공원)_공종별수량산출(신평1)_토공집계표_공종별수량산출(형곡롤러블레이드장)200602" xfId="1555"/>
    <cellStyle name="_수 량 연화.내감_자재집계표(무릉소공원)_공종별수량산출(신평1)_토공집계표_대수촌-공종별수량산출(신라왕경숲)" xfId="1556"/>
    <cellStyle name="_수 량 연화.내감_자재집계표(무릉소공원)_공종별수량산출(신평1동주민쉼터)" xfId="1557"/>
    <cellStyle name="_수 량 연화.내감_자재집계표(무릉소공원)_공종별수량산출(신평1동주민쉼터)_공종별수량산출(경주축구공원-광장)" xfId="1558"/>
    <cellStyle name="_수 량 연화.내감_자재집계표(무릉소공원)_공종별수량산출(신평1동주민쉼터)_공종별수량산출(형곡롤러블레이드장)200602" xfId="1559"/>
    <cellStyle name="_수 량 연화.내감_자재집계표(무릉소공원)_공종별수량산출(신평1동주민쉼터)_대수촌-공종별수량산출(신라왕경숲)" xfId="1560"/>
    <cellStyle name="_수 량 연화.내감_자재집계표(무릉소공원)_공종별수량산출(어린이공원 리모델링공사)-수정" xfId="1561"/>
    <cellStyle name="_수 량 연화.내감_자재집계표(무릉소공원)_공종별수량산출(어린이공원 리모델링공사)-수정_공종별수량산출(경주축구공원-광장)" xfId="1562"/>
    <cellStyle name="_수 량 연화.내감_자재집계표(무릉소공원)_공종별수량산출(어린이공원 리모델링공사)-수정_대수촌-공종별수량산출(신라왕경숲)" xfId="1563"/>
    <cellStyle name="_수 량 연화.내감_자재집계표(무릉소공원)_공종별수량산출(오태)" xfId="1564"/>
    <cellStyle name="_수 량 연화.내감_자재집계표(무릉소공원)_공종별수량산출(오태).xls" xfId="1565"/>
    <cellStyle name="_수 량 연화.내감_자재집계표(무릉소공원)_공종별수량산출(오태).xls_공종별수량산출(경주축구공원-광장)" xfId="1566"/>
    <cellStyle name="_수 량 연화.내감_자재집계표(무릉소공원)_공종별수량산출(오태).xls_공종별수량산출(상모제8어린이)" xfId="1567"/>
    <cellStyle name="_수 량 연화.내감_자재집계표(무릉소공원)_공종별수량산출(오태).xls_공종별수량산출(상모제8어린이)_공종별수량산출(경주축구공원-광장)" xfId="1568"/>
    <cellStyle name="_수 량 연화.내감_자재집계표(무릉소공원)_공종별수량산출(오태).xls_공종별수량산출(상모제8어린이)_공종별수량산출(형곡롤러블레이드장)200602" xfId="1569"/>
    <cellStyle name="_수 량 연화.내감_자재집계표(무릉소공원)_공종별수량산출(오태).xls_공종별수량산출(상모제8어린이)_대수촌-공종별수량산출(신라왕경숲)" xfId="1570"/>
    <cellStyle name="_수 량 연화.내감_자재집계표(무릉소공원)_공종별수량산출(오태).xls_공종별수량산출(형곡롤러블레이드장)200602" xfId="1571"/>
    <cellStyle name="_수 량 연화.내감_자재집계표(무릉소공원)_공종별수량산출(오태).xls_대수촌-공종별수량산출(신라왕경숲)" xfId="1572"/>
    <cellStyle name="_수 량 연화.내감_자재집계표(무릉소공원)_공종별수량산출(오태).xls_토공집계표" xfId="1573"/>
    <cellStyle name="_수 량 연화.내감_자재집계표(무릉소공원)_공종별수량산출(오태).xls_토공집계표_공종별수량산출(경주축구공원-광장)" xfId="1574"/>
    <cellStyle name="_수 량 연화.내감_자재집계표(무릉소공원)_공종별수량산출(오태).xls_토공집계표_공종별수량산출(형곡롤러블레이드장)200602" xfId="1575"/>
    <cellStyle name="_수 량 연화.내감_자재집계표(무릉소공원)_공종별수량산출(오태).xls_토공집계표_대수촌-공종별수량산출(신라왕경숲)" xfId="1576"/>
    <cellStyle name="_수 량 연화.내감_자재집계표(무릉소공원)_공종별수량산출(오태)_공종별수량산출(경주축구공원-광장)" xfId="1577"/>
    <cellStyle name="_수 량 연화.내감_자재집계표(무릉소공원)_공종별수량산출(오태)_공종별수량산출(상모제8어린이)" xfId="1578"/>
    <cellStyle name="_수 량 연화.내감_자재집계표(무릉소공원)_공종별수량산출(오태)_공종별수량산출(상모제8어린이)_공종별수량산출(경주축구공원-광장)" xfId="1579"/>
    <cellStyle name="_수 량 연화.내감_자재집계표(무릉소공원)_공종별수량산출(오태)_공종별수량산출(상모제8어린이)_공종별수량산출(형곡롤러블레이드장)200602" xfId="1580"/>
    <cellStyle name="_수 량 연화.내감_자재집계표(무릉소공원)_공종별수량산출(오태)_공종별수량산출(상모제8어린이)_대수촌-공종별수량산출(신라왕경숲)" xfId="1581"/>
    <cellStyle name="_수 량 연화.내감_자재집계표(무릉소공원)_공종별수량산출(오태)_공종별수량산출(형곡롤러블레이드장)200602" xfId="1582"/>
    <cellStyle name="_수 량 연화.내감_자재집계표(무릉소공원)_공종별수량산출(오태)_대수촌-공종별수량산출(신라왕경숲)" xfId="1583"/>
    <cellStyle name="_수 량 연화.내감_자재집계표(무릉소공원)_공종별수량산출(오태)_토공집계표" xfId="1584"/>
    <cellStyle name="_수 량 연화.내감_자재집계표(무릉소공원)_공종별수량산출(오태)_토공집계표_공종별수량산출(경주축구공원-광장)" xfId="1585"/>
    <cellStyle name="_수 량 연화.내감_자재집계표(무릉소공원)_공종별수량산출(오태)_토공집계표_공종별수량산출(형곡롤러블레이드장)200602" xfId="1586"/>
    <cellStyle name="_수 량 연화.내감_자재집계표(무릉소공원)_공종별수량산출(오태)_토공집계표_대수촌-공종별수량산출(신라왕경숲)" xfId="1587"/>
    <cellStyle name="_수 량 연화.내감_자재집계표(무릉소공원)_공종별수량산출(오태제1어린이)" xfId="1588"/>
    <cellStyle name="_수 량 연화.내감_자재집계표(무릉소공원)_공종별수량산출(오태제1어린이)_공종별수량산출(경주축구공원-광장)" xfId="1589"/>
    <cellStyle name="_수 량 연화.내감_자재집계표(무릉소공원)_공종별수량산출(오태제1어린이)_대수촌-공종별수량산출(신라왕경숲)" xfId="1590"/>
    <cellStyle name="_수 량 연화.내감_자재집계표(무릉소공원)_공종별수량산출(왕산기념공원)-총괄분" xfId="1591"/>
    <cellStyle name="_수 량 연화.내감_자재집계표(무릉소공원)_공종별수량산출(왕산기념공원)-총괄분_공종별수량산출(경주축구공원-광장)" xfId="1592"/>
    <cellStyle name="_수 량 연화.내감_자재집계표(무릉소공원)_공종별수량산출(왕산기념공원)-총괄분_공종별수량산출(형곡롤러블레이드장)200602" xfId="1593"/>
    <cellStyle name="_수 량 연화.내감_자재집계표(무릉소공원)_공종별수량산출(왕산기념공원)-총괄분_대수촌-공종별수량산출(신라왕경숲)" xfId="1594"/>
    <cellStyle name="_수 량 연화.내감_자재집계표(무릉소공원)_공종별수량산출(형곡롤러블레이드장)" xfId="1595"/>
    <cellStyle name="_수 량 연화.내감_자재집계표(무릉소공원)_공종별수량산출(형곡롤러블레이드장)-수정" xfId="1596"/>
    <cellStyle name="_수 량 연화.내감_자재집계표(무릉소공원)_공종별수량산출(확장공사)" xfId="1597"/>
    <cellStyle name="_수 량 연화.내감_자재집계표(무릉소공원)_공종별수량산출(확장공사)_공종별수량산출(경주축구공원-광장)" xfId="1598"/>
    <cellStyle name="_수 량 연화.내감_자재집계표(무릉소공원)_공종별수량산출(확장공사)_공종별수량산출(상모제8어린이)" xfId="1599"/>
    <cellStyle name="_수 량 연화.내감_자재집계표(무릉소공원)_공종별수량산출(확장공사)_공종별수량산출(상모제8어린이)_공종별수량산출(경주축구공원-광장)" xfId="1600"/>
    <cellStyle name="_수 량 연화.내감_자재집계표(무릉소공원)_공종별수량산출(확장공사)_공종별수량산출(상모제8어린이)_공종별수량산출(형곡롤러블레이드장)200602" xfId="1601"/>
    <cellStyle name="_수 량 연화.내감_자재집계표(무릉소공원)_공종별수량산출(확장공사)_공종별수량산출(상모제8어린이)_대수촌-공종별수량산출(신라왕경숲)" xfId="1602"/>
    <cellStyle name="_수 량 연화.내감_자재집계표(무릉소공원)_공종별수량산출(확장공사)_공종별수량산출(형곡롤러블레이드장)200602" xfId="1603"/>
    <cellStyle name="_수 량 연화.내감_자재집계표(무릉소공원)_공종별수량산출(확장공사)_대수촌-공종별수량산출(신라왕경숲)" xfId="1604"/>
    <cellStyle name="_수 량 연화.내감_자재집계표(무릉소공원)_공종별수량산출(확장공사)_토공집계표" xfId="1605"/>
    <cellStyle name="_수 량 연화.내감_자재집계표(무릉소공원)_공종별수량산출(확장공사)_토공집계표_공종별수량산출(경주축구공원-광장)" xfId="1606"/>
    <cellStyle name="_수 량 연화.내감_자재집계표(무릉소공원)_공종별수량산출(확장공사)_토공집계표_공종별수량산출(형곡롤러블레이드장)200602" xfId="1607"/>
    <cellStyle name="_수 량 연화.내감_자재집계표(무릉소공원)_공종별수량산출(확장공사)_토공집계표_대수촌-공종별수량산출(신라왕경숲)" xfId="1608"/>
    <cellStyle name="_수 량 연화.내감_자재집계표(무릉소공원)_공종별수량산출(확장공사x).xls" xfId="1609"/>
    <cellStyle name="_수 량 연화.내감_자재집계표(무릉소공원)_공종별수량산출(확장공사x).xls_공종별수량산출(경주축구공원-광장)" xfId="1610"/>
    <cellStyle name="_수 량 연화.내감_자재집계표(무릉소공원)_공종별수량산출(확장공사x).xls_공종별수량산출(상모제8어린이)" xfId="1611"/>
    <cellStyle name="_수 량 연화.내감_자재집계표(무릉소공원)_공종별수량산출(확장공사x).xls_공종별수량산출(상모제8어린이)_공종별수량산출(경주축구공원-광장)" xfId="1612"/>
    <cellStyle name="_수 량 연화.내감_자재집계표(무릉소공원)_공종별수량산출(확장공사x).xls_공종별수량산출(상모제8어린이)_공종별수량산출(형곡롤러블레이드장)200602" xfId="1613"/>
    <cellStyle name="_수 량 연화.내감_자재집계표(무릉소공원)_공종별수량산출(확장공사x).xls_공종별수량산출(상모제8어린이)_대수촌-공종별수량산출(신라왕경숲)" xfId="1614"/>
    <cellStyle name="_수 량 연화.내감_자재집계표(무릉소공원)_공종별수량산출(확장공사x).xls_공종별수량산출(형곡롤러블레이드장)200602" xfId="1615"/>
    <cellStyle name="_수 량 연화.내감_자재집계표(무릉소공원)_공종별수량산출(확장공사x).xls_대수촌-공종별수량산출(신라왕경숲)" xfId="1616"/>
    <cellStyle name="_수 량 연화.내감_자재집계표(무릉소공원)_공종별수량산출(확장공사x).xls_토공집계표" xfId="1617"/>
    <cellStyle name="_수 량 연화.내감_자재집계표(무릉소공원)_공종별수량산출(확장공사x).xls_토공집계표_공종별수량산출(경주축구공원-광장)" xfId="1618"/>
    <cellStyle name="_수 량 연화.내감_자재집계표(무릉소공원)_공종별수량산출(확장공사x).xls_토공집계표_공종별수량산출(형곡롤러블레이드장)200602" xfId="1619"/>
    <cellStyle name="_수 량 연화.내감_자재집계표(무릉소공원)_공종별수량산출(확장공사x).xls_토공집계표_대수촌-공종별수량산출(신라왕경숲)" xfId="1620"/>
    <cellStyle name="_수 량 연화.내감_자재집계표(무릉소공원)_공종별수량산출(황금수도시설주변)-2차분" xfId="1621"/>
    <cellStyle name="_수 량 연화.내감_자재집계표(무릉소공원)_공종별수량산출(황금수도시설주변)-2차분_공종별수량산출(경주축구공원-광장)" xfId="1622"/>
    <cellStyle name="_수 량 연화.내감_자재집계표(무릉소공원)_공종별수량산출(황금수도시설주변)-2차분_공종별수량산출(형곡롤러블레이드장)200602" xfId="1623"/>
    <cellStyle name="_수 량 연화.내감_자재집계표(무릉소공원)_공종별수량산출(황금수도시설주변)-2차분_대수촌-공종별수량산출(신라왕경숲)" xfId="1624"/>
    <cellStyle name="_수 량 연화.내감_자재집계표(무릉소공원)_공종별수량산출(황금수도시설주변)-총괄분" xfId="1625"/>
    <cellStyle name="_수 량 연화.내감_자재집계표(무릉소공원)_공종별수량산출(황금수도시설주변)-총괄분_공종별수량산출(경주축구공원-광장)" xfId="1626"/>
    <cellStyle name="_수 량 연화.내감_자재집계표(무릉소공원)_공종별수량산출(황금수도시설주변)-총괄분_공종별수량산출(형곡롤러블레이드장)200602" xfId="1627"/>
    <cellStyle name="_수 량 연화.내감_자재집계표(무릉소공원)_공종별수량산출(황금수도시설주변)-총괄분_대수촌-공종별수량산출(신라왕경숲)" xfId="1628"/>
    <cellStyle name="_수 량 연화.내감_자재집계표(무릉소공원)_공종별수량산출_공종별수량산출(경주축구공원-광장)" xfId="1629"/>
    <cellStyle name="_수 량 연화.내감_자재집계표(무릉소공원)_공종별수량산출_공종별수량산출(상모제8어린이)" xfId="1630"/>
    <cellStyle name="_수 량 연화.내감_자재집계표(무릉소공원)_공종별수량산출_공종별수량산출(상모제8어린이)_공종별수량산출(경주축구공원-광장)" xfId="1631"/>
    <cellStyle name="_수 량 연화.내감_자재집계표(무릉소공원)_공종별수량산출_공종별수량산출(상모제8어린이)_공종별수량산출(형곡롤러블레이드장)200602" xfId="1632"/>
    <cellStyle name="_수 량 연화.내감_자재집계표(무릉소공원)_공종별수량산출_공종별수량산출(상모제8어린이)_대수촌-공종별수량산출(신라왕경숲)" xfId="1633"/>
    <cellStyle name="_수 량 연화.내감_자재집계표(무릉소공원)_공종별수량산출_공종별수량산출(형곡롤러블레이드장)200602" xfId="1634"/>
    <cellStyle name="_수 량 연화.내감_자재집계표(무릉소공원)_공종별수량산출_대수촌-공종별수량산출(신라왕경숲)" xfId="1635"/>
    <cellStyle name="_수 량 연화.내감_자재집계표(무릉소공원)_공종별수량산출_토공집계표" xfId="1636"/>
    <cellStyle name="_수 량 연화.내감_자재집계표(무릉소공원)_공종별수량산출_토공집계표_공종별수량산출(경주축구공원-광장)" xfId="1637"/>
    <cellStyle name="_수 량 연화.내감_자재집계표(무릉소공원)_공종별수량산출_토공집계표_공종별수량산출(형곡롤러블레이드장)200602" xfId="1638"/>
    <cellStyle name="_수 량 연화.내감_자재집계표(무릉소공원)_공종별수량산출_토공집계표_대수촌-공종별수량산출(신라왕경숲)" xfId="1639"/>
    <cellStyle name="_수 량 연화.내감_자재집계표(무릉소공원)_수량산출및자재집계" xfId="1640"/>
    <cellStyle name="_수 량 연화.내감_자재집계표(무릉소공원)_수량산출및자재집계_공종별수량산출(경주축구공원-광장)" xfId="1641"/>
    <cellStyle name="_수 량 연화.내감_자재집계표(무릉소공원)_수량산출및자재집계_공종별수량산출(상모제8어린이)" xfId="1642"/>
    <cellStyle name="_수 량 연화.내감_자재집계표(무릉소공원)_수량산출및자재집계_공종별수량산출(상모제8어린이)_공종별수량산출(경주축구공원-광장)" xfId="1643"/>
    <cellStyle name="_수 량 연화.내감_자재집계표(무릉소공원)_수량산출및자재집계_공종별수량산출(상모제8어린이)_공종별수량산출(형곡롤러블레이드장)200602" xfId="1644"/>
    <cellStyle name="_수 량 연화.내감_자재집계표(무릉소공원)_수량산출및자재집계_공종별수량산출(상모제8어린이)_대수촌-공종별수량산출(신라왕경숲)" xfId="1645"/>
    <cellStyle name="_수 량 연화.내감_자재집계표(무릉소공원)_수량산출및자재집계_공종별수량산출(형곡롤러블레이드장)200602" xfId="1646"/>
    <cellStyle name="_수 량 연화.내감_자재집계표(무릉소공원)_수량산출및자재집계_대수촌-공종별수량산출(신라왕경숲)" xfId="1647"/>
    <cellStyle name="_수 량 연화.내감_자재집계표(무릉소공원)_수량산출및자재집계_토공집계표" xfId="1648"/>
    <cellStyle name="_수 량 연화.내감_자재집계표(무릉소공원)_수량산출및자재집계_토공집계표_공종별수량산출(경주축구공원-광장)" xfId="1649"/>
    <cellStyle name="_수 량 연화.내감_자재집계표(무릉소공원)_수량산출및자재집계_토공집계표_공종별수량산출(형곡롤러블레이드장)200602" xfId="1650"/>
    <cellStyle name="_수 량 연화.내감_자재집계표(무릉소공원)_수량산출및자재집계_토공집계표_대수촌-공종별수량산출(신라왕경숲)" xfId="1651"/>
    <cellStyle name="_수 량 연화.내감_자재집계표(무릉소공원)_자재집계표" xfId="1652"/>
    <cellStyle name="_수 량 연화.내감_자재집계표(무릉소공원)_자재집계표(아사어린이공원)" xfId="1653"/>
    <cellStyle name="_수 량 연화.내감_자재집계표(무릉소공원)_자재집계표(아사어린이공원)_공종별수량산출(경주축구공원-광장)" xfId="1654"/>
    <cellStyle name="_수 량 연화.내감_자재집계표(무릉소공원)_자재집계표(아사어린이공원)_공종별수량산출(상모제8어린이)" xfId="1655"/>
    <cellStyle name="_수 량 연화.내감_자재집계표(무릉소공원)_자재집계표(아사어린이공원)_공종별수량산출(상모제8어린이)_공종별수량산출(경주축구공원-광장)" xfId="1656"/>
    <cellStyle name="_수 량 연화.내감_자재집계표(무릉소공원)_자재집계표(아사어린이공원)_공종별수량산출(상모제8어린이)_공종별수량산출(형곡롤러블레이드장)200602" xfId="1657"/>
    <cellStyle name="_수 량 연화.내감_자재집계표(무릉소공원)_자재집계표(아사어린이공원)_공종별수량산출(상모제8어린이)_대수촌-공종별수량산출(신라왕경숲)" xfId="1658"/>
    <cellStyle name="_수 량 연화.내감_자재집계표(무릉소공원)_자재집계표(아사어린이공원)_공종별수량산출(형곡롤러블레이드장)200602" xfId="1659"/>
    <cellStyle name="_수 량 연화.내감_자재집계표(무릉소공원)_자재집계표(아사어린이공원)_대수촌-공종별수량산출(신라왕경숲)" xfId="1660"/>
    <cellStyle name="_수 량 연화.내감_자재집계표(무릉소공원)_자재집계표(아사어린이공원)_토공집계표" xfId="1661"/>
    <cellStyle name="_수 량 연화.내감_자재집계표(무릉소공원)_자재집계표(아사어린이공원)_토공집계표_공종별수량산출(경주축구공원-광장)" xfId="1662"/>
    <cellStyle name="_수 량 연화.내감_자재집계표(무릉소공원)_자재집계표(아사어린이공원)_토공집계표_공종별수량산출(형곡롤러블레이드장)200602" xfId="1663"/>
    <cellStyle name="_수 량 연화.내감_자재집계표(무릉소공원)_자재집계표(아사어린이공원)_토공집계표_대수촌-공종별수량산출(신라왕경숲)" xfId="1664"/>
    <cellStyle name="_수 량 연화.내감_자재집계표(무릉소공원)_자재집계표_공종별수량산출(경주축구공원-광장)" xfId="1665"/>
    <cellStyle name="_수 량 연화.내감_자재집계표(무릉소공원)_자재집계표_공종별수량산출(상모제8어린이)" xfId="1666"/>
    <cellStyle name="_수 량 연화.내감_자재집계표(무릉소공원)_자재집계표_공종별수량산출(상모제8어린이)_공종별수량산출(경주축구공원-광장)" xfId="1667"/>
    <cellStyle name="_수 량 연화.내감_자재집계표(무릉소공원)_자재집계표_공종별수량산출(상모제8어린이)_공종별수량산출(형곡롤러블레이드장)200602" xfId="1668"/>
    <cellStyle name="_수 량 연화.내감_자재집계표(무릉소공원)_자재집계표_공종별수량산출(상모제8어린이)_대수촌-공종별수량산출(신라왕경숲)" xfId="1669"/>
    <cellStyle name="_수 량 연화.내감_자재집계표(무릉소공원)_자재집계표_공종별수량산출(형곡롤러블레이드장)200602" xfId="1670"/>
    <cellStyle name="_수 량 연화.내감_자재집계표(무릉소공원)_자재집계표_대수촌-공종별수량산출(신라왕경숲)" xfId="1671"/>
    <cellStyle name="_수 량 연화.내감_자재집계표(무릉소공원)_자재집계표_토공집계표" xfId="1672"/>
    <cellStyle name="_수 량 연화.내감_자재집계표(무릉소공원)_자재집계표_토공집계표_공종별수량산출(경주축구공원-광장)" xfId="1673"/>
    <cellStyle name="_수 량 연화.내감_자재집계표(무릉소공원)_자재집계표_토공집계표_공종별수량산출(형곡롤러블레이드장)200602" xfId="1674"/>
    <cellStyle name="_수 량 연화.내감_자재집계표(무릉소공원)_자재집계표_토공집계표_대수촌-공종별수량산출(신라왕경숲)" xfId="1675"/>
    <cellStyle name="_수 량 연화.내감_자재집계표_공종별수량산출" xfId="1676"/>
    <cellStyle name="_수 량 연화.내감_자재집계표_공종별수량산출(게이트볼장주변시민공원)" xfId="1677"/>
    <cellStyle name="_수 량 연화.내감_자재집계표_공종별수량산출(게이트볼장주변시민공원)_공종별수량산출(경주축구공원-광장)" xfId="1678"/>
    <cellStyle name="_수 량 연화.내감_자재집계표_공종별수량산출(게이트볼장주변시민공원)_대수촌-공종별수량산출(신라왕경숲)" xfId="1679"/>
    <cellStyle name="_수 량 연화.내감_자재집계표_공종별수량산출(봉곡도서관)" xfId="1680"/>
    <cellStyle name="_수 량 연화.내감_자재집계표_공종별수량산출(봉곡도서관)_공종별수량산출(경주축구공원-광장)" xfId="1681"/>
    <cellStyle name="_수 량 연화.내감_자재집계표_공종별수량산출(봉곡도서관)_공종별수량산출(형곡롤러블레이드장)200602" xfId="1682"/>
    <cellStyle name="_수 량 연화.내감_자재집계표_공종별수량산출(봉곡도서관)_대수촌-공종별수량산출(신라왕경숲)" xfId="1683"/>
    <cellStyle name="_수 량 연화.내감_자재집계표_공종별수량산출(봉곡도서관)-2차분" xfId="1684"/>
    <cellStyle name="_수 량 연화.내감_자재집계표_공종별수량산출(봉곡도서관)-2차분_공종별수량산출(경주축구공원-광장)" xfId="1685"/>
    <cellStyle name="_수 량 연화.내감_자재집계표_공종별수량산출(봉곡도서관)-2차분_공종별수량산출(형곡롤러블레이드장)200602" xfId="1686"/>
    <cellStyle name="_수 량 연화.내감_자재집계표_공종별수량산출(봉곡도서관)-2차분_대수촌-공종별수량산출(신라왕경숲)" xfId="1687"/>
    <cellStyle name="_수 량 연화.내감_자재집계표_공종별수량산출(봉곡도서관)-총괄" xfId="1688"/>
    <cellStyle name="_수 량 연화.내감_자재집계표_공종별수량산출(봉곡도서관)-총괄_공종별수량산출(경주축구공원-광장)" xfId="1689"/>
    <cellStyle name="_수 량 연화.내감_자재집계표_공종별수량산출(봉곡도서관)-총괄_공종별수량산출(형곡롤러블레이드장)200602" xfId="1690"/>
    <cellStyle name="_수 량 연화.내감_자재집계표_공종별수량산출(봉곡도서관)-총괄_대수촌-공종별수량산출(신라왕경숲)" xfId="1691"/>
    <cellStyle name="_수 량 연화.내감_자재집계표_공종별수량산출(사동게이트볼장)" xfId="1692"/>
    <cellStyle name="_수 량 연화.내감_자재집계표_공종별수량산출(사동게이트볼장)_공종별수량산출(경주축구공원-광장)" xfId="1693"/>
    <cellStyle name="_수 량 연화.내감_자재집계표_공종별수량산출(사동게이트볼장)_대수촌-공종별수량산출(신라왕경숲)" xfId="1694"/>
    <cellStyle name="_수 량 연화.내감_자재집계표_공종별수량산출(신평1)" xfId="1695"/>
    <cellStyle name="_수 량 연화.내감_자재집계표_공종별수량산출(신평1)_공종별수량산출(경주축구공원-광장)" xfId="1696"/>
    <cellStyle name="_수 량 연화.내감_자재집계표_공종별수량산출(신평1)_공종별수량산출(상모제8어린이)" xfId="1697"/>
    <cellStyle name="_수 량 연화.내감_자재집계표_공종별수량산출(신평1)_공종별수량산출(상모제8어린이)_공종별수량산출(경주축구공원-광장)" xfId="1698"/>
    <cellStyle name="_수 량 연화.내감_자재집계표_공종별수량산출(신평1)_공종별수량산출(상모제8어린이)_공종별수량산출(형곡롤러블레이드장)200602" xfId="1699"/>
    <cellStyle name="_수 량 연화.내감_자재집계표_공종별수량산출(신평1)_공종별수량산출(상모제8어린이)_대수촌-공종별수량산출(신라왕경숲)" xfId="1700"/>
    <cellStyle name="_수 량 연화.내감_자재집계표_공종별수량산출(신평1)_공종별수량산출(형곡롤러블레이드장)200602" xfId="1701"/>
    <cellStyle name="_수 량 연화.내감_자재집계표_공종별수량산출(신평1)_대수촌-공종별수량산출(신라왕경숲)" xfId="1702"/>
    <cellStyle name="_수 량 연화.내감_자재집계표_공종별수량산출(신평1)_토공집계표" xfId="1703"/>
    <cellStyle name="_수 량 연화.내감_자재집계표_공종별수량산출(신평1)_토공집계표_공종별수량산출(경주축구공원-광장)" xfId="1704"/>
    <cellStyle name="_수 량 연화.내감_자재집계표_공종별수량산출(신평1)_토공집계표_공종별수량산출(형곡롤러블레이드장)200602" xfId="1705"/>
    <cellStyle name="_수 량 연화.내감_자재집계표_공종별수량산출(신평1)_토공집계표_대수촌-공종별수량산출(신라왕경숲)" xfId="1706"/>
    <cellStyle name="_수 량 연화.내감_자재집계표_공종별수량산출(신평1동주민쉼터)" xfId="1707"/>
    <cellStyle name="_수 량 연화.내감_자재집계표_공종별수량산출(신평1동주민쉼터)_공종별수량산출(경주축구공원-광장)" xfId="1708"/>
    <cellStyle name="_수 량 연화.내감_자재집계표_공종별수량산출(신평1동주민쉼터)_공종별수량산출(형곡롤러블레이드장)200602" xfId="1709"/>
    <cellStyle name="_수 량 연화.내감_자재집계표_공종별수량산출(신평1동주민쉼터)_대수촌-공종별수량산출(신라왕경숲)" xfId="1710"/>
    <cellStyle name="_수 량 연화.내감_자재집계표_공종별수량산출(어린이공원 리모델링공사)-수정" xfId="1711"/>
    <cellStyle name="_수 량 연화.내감_자재집계표_공종별수량산출(어린이공원 리모델링공사)-수정_공종별수량산출(경주축구공원-광장)" xfId="1712"/>
    <cellStyle name="_수 량 연화.내감_자재집계표_공종별수량산출(어린이공원 리모델링공사)-수정_대수촌-공종별수량산출(신라왕경숲)" xfId="1713"/>
    <cellStyle name="_수 량 연화.내감_자재집계표_공종별수량산출(오태)" xfId="1714"/>
    <cellStyle name="_수 량 연화.내감_자재집계표_공종별수량산출(오태).xls" xfId="1715"/>
    <cellStyle name="_수 량 연화.내감_자재집계표_공종별수량산출(오태).xls_공종별수량산출(경주축구공원-광장)" xfId="1716"/>
    <cellStyle name="_수 량 연화.내감_자재집계표_공종별수량산출(오태).xls_공종별수량산출(상모제8어린이)" xfId="1717"/>
    <cellStyle name="_수 량 연화.내감_자재집계표_공종별수량산출(오태).xls_공종별수량산출(상모제8어린이)_공종별수량산출(경주축구공원-광장)" xfId="1718"/>
    <cellStyle name="_수 량 연화.내감_자재집계표_공종별수량산출(오태).xls_공종별수량산출(상모제8어린이)_공종별수량산출(형곡롤러블레이드장)200602" xfId="1719"/>
    <cellStyle name="_수 량 연화.내감_자재집계표_공종별수량산출(오태).xls_공종별수량산출(상모제8어린이)_대수촌-공종별수량산출(신라왕경숲)" xfId="1720"/>
    <cellStyle name="_수 량 연화.내감_자재집계표_공종별수량산출(오태).xls_공종별수량산출(형곡롤러블레이드장)200602" xfId="1721"/>
    <cellStyle name="_수 량 연화.내감_자재집계표_공종별수량산출(오태).xls_대수촌-공종별수량산출(신라왕경숲)" xfId="1722"/>
    <cellStyle name="_수 량 연화.내감_자재집계표_공종별수량산출(오태).xls_토공집계표" xfId="1723"/>
    <cellStyle name="_수 량 연화.내감_자재집계표_공종별수량산출(오태).xls_토공집계표_공종별수량산출(경주축구공원-광장)" xfId="1724"/>
    <cellStyle name="_수 량 연화.내감_자재집계표_공종별수량산출(오태).xls_토공집계표_공종별수량산출(형곡롤러블레이드장)200602" xfId="1725"/>
    <cellStyle name="_수 량 연화.내감_자재집계표_공종별수량산출(오태).xls_토공집계표_대수촌-공종별수량산출(신라왕경숲)" xfId="1726"/>
    <cellStyle name="_수 량 연화.내감_자재집계표_공종별수량산출(오태)_공종별수량산출(경주축구공원-광장)" xfId="1727"/>
    <cellStyle name="_수 량 연화.내감_자재집계표_공종별수량산출(오태)_공종별수량산출(상모제8어린이)" xfId="1728"/>
    <cellStyle name="_수 량 연화.내감_자재집계표_공종별수량산출(오태)_공종별수량산출(상모제8어린이)_공종별수량산출(경주축구공원-광장)" xfId="1729"/>
    <cellStyle name="_수 량 연화.내감_자재집계표_공종별수량산출(오태)_공종별수량산출(상모제8어린이)_공종별수량산출(형곡롤러블레이드장)200602" xfId="1730"/>
    <cellStyle name="_수 량 연화.내감_자재집계표_공종별수량산출(오태)_공종별수량산출(상모제8어린이)_대수촌-공종별수량산출(신라왕경숲)" xfId="1731"/>
    <cellStyle name="_수 량 연화.내감_자재집계표_공종별수량산출(오태)_공종별수량산출(형곡롤러블레이드장)200602" xfId="1732"/>
    <cellStyle name="_수 량 연화.내감_자재집계표_공종별수량산출(오태)_대수촌-공종별수량산출(신라왕경숲)" xfId="1733"/>
    <cellStyle name="_수 량 연화.내감_자재집계표_공종별수량산출(오태)_토공집계표" xfId="1734"/>
    <cellStyle name="_수 량 연화.내감_자재집계표_공종별수량산출(오태)_토공집계표_공종별수량산출(경주축구공원-광장)" xfId="1735"/>
    <cellStyle name="_수 량 연화.내감_자재집계표_공종별수량산출(오태)_토공집계표_공종별수량산출(형곡롤러블레이드장)200602" xfId="1736"/>
    <cellStyle name="_수 량 연화.내감_자재집계표_공종별수량산출(오태)_토공집계표_대수촌-공종별수량산출(신라왕경숲)" xfId="1737"/>
    <cellStyle name="_수 량 연화.내감_자재집계표_공종별수량산출(오태제1어린이)" xfId="1738"/>
    <cellStyle name="_수 량 연화.내감_자재집계표_공종별수량산출(오태제1어린이)_공종별수량산출(경주축구공원-광장)" xfId="1739"/>
    <cellStyle name="_수 량 연화.내감_자재집계표_공종별수량산출(오태제1어린이)_대수촌-공종별수량산출(신라왕경숲)" xfId="1740"/>
    <cellStyle name="_수 량 연화.내감_자재집계표_공종별수량산출(왕산기념공원)-총괄분" xfId="1741"/>
    <cellStyle name="_수 량 연화.내감_자재집계표_공종별수량산출(왕산기념공원)-총괄분_공종별수량산출(경주축구공원-광장)" xfId="1742"/>
    <cellStyle name="_수 량 연화.내감_자재집계표_공종별수량산출(왕산기념공원)-총괄분_공종별수량산출(형곡롤러블레이드장)200602" xfId="1743"/>
    <cellStyle name="_수 량 연화.내감_자재집계표_공종별수량산출(왕산기념공원)-총괄분_대수촌-공종별수량산출(신라왕경숲)" xfId="1744"/>
    <cellStyle name="_수 량 연화.내감_자재집계표_공종별수량산출(형곡롤러블레이드장)" xfId="1745"/>
    <cellStyle name="_수 량 연화.내감_자재집계표_공종별수량산출(형곡롤러블레이드장)-수정" xfId="1746"/>
    <cellStyle name="_수 량 연화.내감_자재집계표_공종별수량산출(확장공사)" xfId="1747"/>
    <cellStyle name="_수 량 연화.내감_자재집계표_공종별수량산출(확장공사)_공종별수량산출(경주축구공원-광장)" xfId="1748"/>
    <cellStyle name="_수 량 연화.내감_자재집계표_공종별수량산출(확장공사)_공종별수량산출(상모제8어린이)" xfId="1749"/>
    <cellStyle name="_수 량 연화.내감_자재집계표_공종별수량산출(확장공사)_공종별수량산출(상모제8어린이)_공종별수량산출(경주축구공원-광장)" xfId="1750"/>
    <cellStyle name="_수 량 연화.내감_자재집계표_공종별수량산출(확장공사)_공종별수량산출(상모제8어린이)_공종별수량산출(형곡롤러블레이드장)200602" xfId="1751"/>
    <cellStyle name="_수 량 연화.내감_자재집계표_공종별수량산출(확장공사)_공종별수량산출(상모제8어린이)_대수촌-공종별수량산출(신라왕경숲)" xfId="1752"/>
    <cellStyle name="_수 량 연화.내감_자재집계표_공종별수량산출(확장공사)_공종별수량산출(형곡롤러블레이드장)200602" xfId="1753"/>
    <cellStyle name="_수 량 연화.내감_자재집계표_공종별수량산출(확장공사)_대수촌-공종별수량산출(신라왕경숲)" xfId="1754"/>
    <cellStyle name="_수 량 연화.내감_자재집계표_공종별수량산출(확장공사)_토공집계표" xfId="1755"/>
    <cellStyle name="_수 량 연화.내감_자재집계표_공종별수량산출(확장공사)_토공집계표_공종별수량산출(경주축구공원-광장)" xfId="1756"/>
    <cellStyle name="_수 량 연화.내감_자재집계표_공종별수량산출(확장공사)_토공집계표_공종별수량산출(형곡롤러블레이드장)200602" xfId="1757"/>
    <cellStyle name="_수 량 연화.내감_자재집계표_공종별수량산출(확장공사)_토공집계표_대수촌-공종별수량산출(신라왕경숲)" xfId="1758"/>
    <cellStyle name="_수 량 연화.내감_자재집계표_공종별수량산출(확장공사x).xls" xfId="1759"/>
    <cellStyle name="_수 량 연화.내감_자재집계표_공종별수량산출(확장공사x).xls_공종별수량산출(경주축구공원-광장)" xfId="1760"/>
    <cellStyle name="_수 량 연화.내감_자재집계표_공종별수량산출(확장공사x).xls_공종별수량산출(상모제8어린이)" xfId="1761"/>
    <cellStyle name="_수 량 연화.내감_자재집계표_공종별수량산출(확장공사x).xls_공종별수량산출(상모제8어린이)_공종별수량산출(경주축구공원-광장)" xfId="1762"/>
    <cellStyle name="_수 량 연화.내감_자재집계표_공종별수량산출(확장공사x).xls_공종별수량산출(상모제8어린이)_공종별수량산출(형곡롤러블레이드장)200602" xfId="1763"/>
    <cellStyle name="_수 량 연화.내감_자재집계표_공종별수량산출(확장공사x).xls_공종별수량산출(상모제8어린이)_대수촌-공종별수량산출(신라왕경숲)" xfId="1764"/>
    <cellStyle name="_수 량 연화.내감_자재집계표_공종별수량산출(확장공사x).xls_공종별수량산출(형곡롤러블레이드장)200602" xfId="1765"/>
    <cellStyle name="_수 량 연화.내감_자재집계표_공종별수량산출(확장공사x).xls_대수촌-공종별수량산출(신라왕경숲)" xfId="1766"/>
    <cellStyle name="_수 량 연화.내감_자재집계표_공종별수량산출(확장공사x).xls_토공집계표" xfId="1767"/>
    <cellStyle name="_수 량 연화.내감_자재집계표_공종별수량산출(확장공사x).xls_토공집계표_공종별수량산출(경주축구공원-광장)" xfId="1768"/>
    <cellStyle name="_수 량 연화.내감_자재집계표_공종별수량산출(확장공사x).xls_토공집계표_공종별수량산출(형곡롤러블레이드장)200602" xfId="1769"/>
    <cellStyle name="_수 량 연화.내감_자재집계표_공종별수량산출(확장공사x).xls_토공집계표_대수촌-공종별수량산출(신라왕경숲)" xfId="1770"/>
    <cellStyle name="_수 량 연화.내감_자재집계표_공종별수량산출(황금수도시설주변)-2차분" xfId="1771"/>
    <cellStyle name="_수 량 연화.내감_자재집계표_공종별수량산출(황금수도시설주변)-2차분_공종별수량산출(경주축구공원-광장)" xfId="1772"/>
    <cellStyle name="_수 량 연화.내감_자재집계표_공종별수량산출(황금수도시설주변)-2차분_공종별수량산출(형곡롤러블레이드장)200602" xfId="1773"/>
    <cellStyle name="_수 량 연화.내감_자재집계표_공종별수량산출(황금수도시설주변)-2차분_대수촌-공종별수량산출(신라왕경숲)" xfId="1774"/>
    <cellStyle name="_수 량 연화.내감_자재집계표_공종별수량산출(황금수도시설주변)-총괄분" xfId="1775"/>
    <cellStyle name="_수 량 연화.내감_자재집계표_공종별수량산출(황금수도시설주변)-총괄분_공종별수량산출(경주축구공원-광장)" xfId="1776"/>
    <cellStyle name="_수 량 연화.내감_자재집계표_공종별수량산출(황금수도시설주변)-총괄분_공종별수량산출(형곡롤러블레이드장)200602" xfId="1777"/>
    <cellStyle name="_수 량 연화.내감_자재집계표_공종별수량산출(황금수도시설주변)-총괄분_대수촌-공종별수량산출(신라왕경숲)" xfId="1778"/>
    <cellStyle name="_수 량 연화.내감_자재집계표_공종별수량산출_공종별수량산출(경주축구공원-광장)" xfId="1779"/>
    <cellStyle name="_수 량 연화.내감_자재집계표_공종별수량산출_공종별수량산출(상모제8어린이)" xfId="1780"/>
    <cellStyle name="_수 량 연화.내감_자재집계표_공종별수량산출_공종별수량산출(상모제8어린이)_공종별수량산출(경주축구공원-광장)" xfId="1781"/>
    <cellStyle name="_수 량 연화.내감_자재집계표_공종별수량산출_공종별수량산출(상모제8어린이)_공종별수량산출(형곡롤러블레이드장)200602" xfId="1782"/>
    <cellStyle name="_수 량 연화.내감_자재집계표_공종별수량산출_공종별수량산출(상모제8어린이)_대수촌-공종별수량산출(신라왕경숲)" xfId="1783"/>
    <cellStyle name="_수 량 연화.내감_자재집계표_공종별수량산출_공종별수량산출(형곡롤러블레이드장)200602" xfId="1784"/>
    <cellStyle name="_수 량 연화.내감_자재집계표_공종별수량산출_대수촌-공종별수량산출(신라왕경숲)" xfId="1785"/>
    <cellStyle name="_수 량 연화.내감_자재집계표_공종별수량산출_토공집계표" xfId="1786"/>
    <cellStyle name="_수 량 연화.내감_자재집계표_공종별수량산출_토공집계표_공종별수량산출(경주축구공원-광장)" xfId="1787"/>
    <cellStyle name="_수 량 연화.내감_자재집계표_공종별수량산출_토공집계표_공종별수량산출(형곡롤러블레이드장)200602" xfId="1788"/>
    <cellStyle name="_수 량 연화.내감_자재집계표_공종별수량산출_토공집계표_대수촌-공종별수량산출(신라왕경숲)" xfId="1789"/>
    <cellStyle name="_수 량 연화.내감_자재집계표_수량산출및자재집계" xfId="1790"/>
    <cellStyle name="_수 량 연화.내감_자재집계표_수량산출및자재집계_공종별수량산출(경주축구공원-광장)" xfId="1791"/>
    <cellStyle name="_수 량 연화.내감_자재집계표_수량산출및자재집계_공종별수량산출(상모제8어린이)" xfId="1792"/>
    <cellStyle name="_수 량 연화.내감_자재집계표_수량산출및자재집계_공종별수량산출(상모제8어린이)_공종별수량산출(경주축구공원-광장)" xfId="1793"/>
    <cellStyle name="_수 량 연화.내감_자재집계표_수량산출및자재집계_공종별수량산출(상모제8어린이)_공종별수량산출(형곡롤러블레이드장)200602" xfId="1794"/>
    <cellStyle name="_수 량 연화.내감_자재집계표_수량산출및자재집계_공종별수량산출(상모제8어린이)_대수촌-공종별수량산출(신라왕경숲)" xfId="1795"/>
    <cellStyle name="_수 량 연화.내감_자재집계표_수량산출및자재집계_공종별수량산출(형곡롤러블레이드장)200602" xfId="1796"/>
    <cellStyle name="_수 량 연화.내감_자재집계표_수량산출및자재집계_대수촌-공종별수량산출(신라왕경숲)" xfId="1797"/>
    <cellStyle name="_수 량 연화.내감_자재집계표_수량산출및자재집계_토공집계표" xfId="1798"/>
    <cellStyle name="_수 량 연화.내감_자재집계표_수량산출및자재집계_토공집계표_공종별수량산출(경주축구공원-광장)" xfId="1799"/>
    <cellStyle name="_수 량 연화.내감_자재집계표_수량산출및자재집계_토공집계표_공종별수량산출(형곡롤러블레이드장)200602" xfId="1800"/>
    <cellStyle name="_수 량 연화.내감_자재집계표_수량산출및자재집계_토공집계표_대수촌-공종별수량산출(신라왕경숲)" xfId="1801"/>
    <cellStyle name="_수 량 연화.내감_자재집계표_자재집계표" xfId="1802"/>
    <cellStyle name="_수 량 연화.내감_자재집계표_자재집계표(아사어린이공원)" xfId="1803"/>
    <cellStyle name="_수 량 연화.내감_자재집계표_자재집계표(아사어린이공원)_공종별수량산출(경주축구공원-광장)" xfId="1804"/>
    <cellStyle name="_수 량 연화.내감_자재집계표_자재집계표(아사어린이공원)_공종별수량산출(상모제8어린이)" xfId="1805"/>
    <cellStyle name="_수 량 연화.내감_자재집계표_자재집계표(아사어린이공원)_공종별수량산출(상모제8어린이)_공종별수량산출(경주축구공원-광장)" xfId="1806"/>
    <cellStyle name="_수 량 연화.내감_자재집계표_자재집계표(아사어린이공원)_공종별수량산출(상모제8어린이)_공종별수량산출(형곡롤러블레이드장)200602" xfId="1807"/>
    <cellStyle name="_수 량 연화.내감_자재집계표_자재집계표(아사어린이공원)_공종별수량산출(상모제8어린이)_대수촌-공종별수량산출(신라왕경숲)" xfId="1808"/>
    <cellStyle name="_수 량 연화.내감_자재집계표_자재집계표(아사어린이공원)_공종별수량산출(형곡롤러블레이드장)200602" xfId="1809"/>
    <cellStyle name="_수 량 연화.내감_자재집계표_자재집계표(아사어린이공원)_대수촌-공종별수량산출(신라왕경숲)" xfId="1810"/>
    <cellStyle name="_수 량 연화.내감_자재집계표_자재집계표(아사어린이공원)_토공집계표" xfId="1811"/>
    <cellStyle name="_수 량 연화.내감_자재집계표_자재집계표(아사어린이공원)_토공집계표_공종별수량산출(경주축구공원-광장)" xfId="1812"/>
    <cellStyle name="_수 량 연화.내감_자재집계표_자재집계표(아사어린이공원)_토공집계표_공종별수량산출(형곡롤러블레이드장)200602" xfId="1813"/>
    <cellStyle name="_수 량 연화.내감_자재집계표_자재집계표(아사어린이공원)_토공집계표_대수촌-공종별수량산출(신라왕경숲)" xfId="1814"/>
    <cellStyle name="_수 량 연화.내감_자재집계표_자재집계표_공종별수량산출(경주축구공원-광장)" xfId="1815"/>
    <cellStyle name="_수 량 연화.내감_자재집계표_자재집계표_공종별수량산출(상모제8어린이)" xfId="1816"/>
    <cellStyle name="_수 량 연화.내감_자재집계표_자재집계표_공종별수량산출(상모제8어린이)_공종별수량산출(경주축구공원-광장)" xfId="1817"/>
    <cellStyle name="_수 량 연화.내감_자재집계표_자재집계표_공종별수량산출(상모제8어린이)_공종별수량산출(형곡롤러블레이드장)200602" xfId="1818"/>
    <cellStyle name="_수 량 연화.내감_자재집계표_자재집계표_공종별수량산출(상모제8어린이)_대수촌-공종별수량산출(신라왕경숲)" xfId="1819"/>
    <cellStyle name="_수 량 연화.내감_자재집계표_자재집계표_공종별수량산출(형곡롤러블레이드장)200602" xfId="1820"/>
    <cellStyle name="_수 량 연화.내감_자재집계표_자재집계표_대수촌-공종별수량산출(신라왕경숲)" xfId="1821"/>
    <cellStyle name="_수 량 연화.내감_자재집계표_자재집계표_토공집계표" xfId="1822"/>
    <cellStyle name="_수 량 연화.내감_자재집계표_자재집계표_토공집계표_공종별수량산출(경주축구공원-광장)" xfId="1823"/>
    <cellStyle name="_수 량 연화.내감_자재집계표_자재집계표_토공집계표_공종별수량산출(형곡롤러블레이드장)200602" xfId="1824"/>
    <cellStyle name="_수 량 연화.내감_자재집계표_자재집계표_토공집계표_대수촌-공종별수량산출(신라왕경숲)" xfId="1825"/>
    <cellStyle name="_수 량 연화.내감_토공집계표" xfId="1826"/>
    <cellStyle name="_수 량 연화.내감_토공집계표_공종별수량산출(경주축구공원-광장)" xfId="1827"/>
    <cellStyle name="_수 량 연화.내감_토공집계표_공종별수량산출(형곡롤러블레이드장)200602" xfId="1828"/>
    <cellStyle name="_수 량 연화.내감_토공집계표_대수촌-공종별수량산출(신라왕경숲)" xfId="1829"/>
    <cellStyle name="_수도권매립지" xfId="1830"/>
    <cellStyle name="_수도권매립지하도급(명도)" xfId="1831"/>
    <cellStyle name="_수량산출 구눌하수도" xfId="1832"/>
    <cellStyle name="_수량산출 구눌하수도_공종별수량산출(경주축구공원-광장)" xfId="1833"/>
    <cellStyle name="_수량산출 구눌하수도_공종별수량산출(상모제8어린이)" xfId="1834"/>
    <cellStyle name="_수량산출 구눌하수도_공종별수량산출(상모제8어린이)_공종별수량산출(경주축구공원-광장)" xfId="1835"/>
    <cellStyle name="_수량산출 구눌하수도_공종별수량산출(상모제8어린이)_공종별수량산출(형곡롤러블레이드장)200602" xfId="1836"/>
    <cellStyle name="_수량산출 구눌하수도_공종별수량산출(상모제8어린이)_대수촌-공종별수량산출(신라왕경숲)" xfId="1837"/>
    <cellStyle name="_수량산출 구눌하수도_공종별수량산출(형곡롤러블레이드장)200602" xfId="1838"/>
    <cellStyle name="_수량산출 구눌하수도_대수촌-공종별수량산출(신라왕경숲)" xfId="1839"/>
    <cellStyle name="_수량산출 구눌하수도_자재집계표" xfId="1840"/>
    <cellStyle name="_수량산출 구눌하수도_자재집계표(무릉소공원)" xfId="1841"/>
    <cellStyle name="_수량산출 구눌하수도_자재집계표(무릉소공원)_공종별수량산출" xfId="1842"/>
    <cellStyle name="_수량산출 구눌하수도_자재집계표(무릉소공원)_공종별수량산출(게이트볼장주변시민공원)" xfId="1843"/>
    <cellStyle name="_수량산출 구눌하수도_자재집계표(무릉소공원)_공종별수량산출(게이트볼장주변시민공원)_공종별수량산출(경주축구공원-광장)" xfId="1844"/>
    <cellStyle name="_수량산출 구눌하수도_자재집계표(무릉소공원)_공종별수량산출(게이트볼장주변시민공원)_대수촌-공종별수량산출(신라왕경숲)" xfId="1845"/>
    <cellStyle name="_수량산출 구눌하수도_자재집계표(무릉소공원)_공종별수량산출(봉곡도서관)" xfId="1846"/>
    <cellStyle name="_수량산출 구눌하수도_자재집계표(무릉소공원)_공종별수량산출(봉곡도서관)_공종별수량산출(경주축구공원-광장)" xfId="1847"/>
    <cellStyle name="_수량산출 구눌하수도_자재집계표(무릉소공원)_공종별수량산출(봉곡도서관)_공종별수량산출(형곡롤러블레이드장)200602" xfId="1848"/>
    <cellStyle name="_수량산출 구눌하수도_자재집계표(무릉소공원)_공종별수량산출(봉곡도서관)_대수촌-공종별수량산출(신라왕경숲)" xfId="1849"/>
    <cellStyle name="_수량산출 구눌하수도_자재집계표(무릉소공원)_공종별수량산출(봉곡도서관)-2차분" xfId="1850"/>
    <cellStyle name="_수량산출 구눌하수도_자재집계표(무릉소공원)_공종별수량산출(봉곡도서관)-2차분_공종별수량산출(경주축구공원-광장)" xfId="1851"/>
    <cellStyle name="_수량산출 구눌하수도_자재집계표(무릉소공원)_공종별수량산출(봉곡도서관)-2차분_공종별수량산출(형곡롤러블레이드장)200602" xfId="1852"/>
    <cellStyle name="_수량산출 구눌하수도_자재집계표(무릉소공원)_공종별수량산출(봉곡도서관)-2차분_대수촌-공종별수량산출(신라왕경숲)" xfId="1853"/>
    <cellStyle name="_수량산출 구눌하수도_자재집계표(무릉소공원)_공종별수량산출(봉곡도서관)-총괄" xfId="1854"/>
    <cellStyle name="_수량산출 구눌하수도_자재집계표(무릉소공원)_공종별수량산출(봉곡도서관)-총괄_공종별수량산출(경주축구공원-광장)" xfId="1855"/>
    <cellStyle name="_수량산출 구눌하수도_자재집계표(무릉소공원)_공종별수량산출(봉곡도서관)-총괄_공종별수량산출(형곡롤러블레이드장)200602" xfId="1856"/>
    <cellStyle name="_수량산출 구눌하수도_자재집계표(무릉소공원)_공종별수량산출(봉곡도서관)-총괄_대수촌-공종별수량산출(신라왕경숲)" xfId="1857"/>
    <cellStyle name="_수량산출 구눌하수도_자재집계표(무릉소공원)_공종별수량산출(사동게이트볼장)" xfId="1858"/>
    <cellStyle name="_수량산출 구눌하수도_자재집계표(무릉소공원)_공종별수량산출(사동게이트볼장)_공종별수량산출(경주축구공원-광장)" xfId="1859"/>
    <cellStyle name="_수량산출 구눌하수도_자재집계표(무릉소공원)_공종별수량산출(사동게이트볼장)_대수촌-공종별수량산출(신라왕경숲)" xfId="1860"/>
    <cellStyle name="_수량산출 구눌하수도_자재집계표(무릉소공원)_공종별수량산출(신평1)" xfId="1861"/>
    <cellStyle name="_수량산출 구눌하수도_자재집계표(무릉소공원)_공종별수량산출(신평1)_공종별수량산출(경주축구공원-광장)" xfId="1862"/>
    <cellStyle name="_수량산출 구눌하수도_자재집계표(무릉소공원)_공종별수량산출(신평1)_공종별수량산출(상모제8어린이)" xfId="1863"/>
    <cellStyle name="_수량산출 구눌하수도_자재집계표(무릉소공원)_공종별수량산출(신평1)_공종별수량산출(상모제8어린이)_공종별수량산출(경주축구공원-광장)" xfId="1864"/>
    <cellStyle name="_수량산출 구눌하수도_자재집계표(무릉소공원)_공종별수량산출(신평1)_공종별수량산출(상모제8어린이)_공종별수량산출(형곡롤러블레이드장)200602" xfId="1865"/>
    <cellStyle name="_수량산출 구눌하수도_자재집계표(무릉소공원)_공종별수량산출(신평1)_공종별수량산출(상모제8어린이)_대수촌-공종별수량산출(신라왕경숲)" xfId="1866"/>
    <cellStyle name="_수량산출 구눌하수도_자재집계표(무릉소공원)_공종별수량산출(신평1)_공종별수량산출(형곡롤러블레이드장)200602" xfId="1867"/>
    <cellStyle name="_수량산출 구눌하수도_자재집계표(무릉소공원)_공종별수량산출(신평1)_대수촌-공종별수량산출(신라왕경숲)" xfId="1868"/>
    <cellStyle name="_수량산출 구눌하수도_자재집계표(무릉소공원)_공종별수량산출(신평1)_토공집계표" xfId="1869"/>
    <cellStyle name="_수량산출 구눌하수도_자재집계표(무릉소공원)_공종별수량산출(신평1)_토공집계표_공종별수량산출(경주축구공원-광장)" xfId="1870"/>
    <cellStyle name="_수량산출 구눌하수도_자재집계표(무릉소공원)_공종별수량산출(신평1)_토공집계표_공종별수량산출(형곡롤러블레이드장)200602" xfId="1871"/>
    <cellStyle name="_수량산출 구눌하수도_자재집계표(무릉소공원)_공종별수량산출(신평1)_토공집계표_대수촌-공종별수량산출(신라왕경숲)" xfId="1872"/>
    <cellStyle name="_수량산출 구눌하수도_자재집계표(무릉소공원)_공종별수량산출(신평1동주민쉼터)" xfId="1873"/>
    <cellStyle name="_수량산출 구눌하수도_자재집계표(무릉소공원)_공종별수량산출(신평1동주민쉼터)_공종별수량산출(경주축구공원-광장)" xfId="1874"/>
    <cellStyle name="_수량산출 구눌하수도_자재집계표(무릉소공원)_공종별수량산출(신평1동주민쉼터)_공종별수량산출(형곡롤러블레이드장)200602" xfId="1875"/>
    <cellStyle name="_수량산출 구눌하수도_자재집계표(무릉소공원)_공종별수량산출(신평1동주민쉼터)_대수촌-공종별수량산출(신라왕경숲)" xfId="1876"/>
    <cellStyle name="_수량산출 구눌하수도_자재집계표(무릉소공원)_공종별수량산출(어린이공원 리모델링공사)-수정" xfId="1877"/>
    <cellStyle name="_수량산출 구눌하수도_자재집계표(무릉소공원)_공종별수량산출(어린이공원 리모델링공사)-수정_공종별수량산출(경주축구공원-광장)" xfId="1878"/>
    <cellStyle name="_수량산출 구눌하수도_자재집계표(무릉소공원)_공종별수량산출(어린이공원 리모델링공사)-수정_대수촌-공종별수량산출(신라왕경숲)" xfId="1879"/>
    <cellStyle name="_수량산출 구눌하수도_자재집계표(무릉소공원)_공종별수량산출(오태)" xfId="1880"/>
    <cellStyle name="_수량산출 구눌하수도_자재집계표(무릉소공원)_공종별수량산출(오태).xls" xfId="1881"/>
    <cellStyle name="_수량산출 구눌하수도_자재집계표(무릉소공원)_공종별수량산출(오태).xls_공종별수량산출(경주축구공원-광장)" xfId="1882"/>
    <cellStyle name="_수량산출 구눌하수도_자재집계표(무릉소공원)_공종별수량산출(오태).xls_공종별수량산출(상모제8어린이)" xfId="1883"/>
    <cellStyle name="_수량산출 구눌하수도_자재집계표(무릉소공원)_공종별수량산출(오태).xls_공종별수량산출(상모제8어린이)_공종별수량산출(경주축구공원-광장)" xfId="1884"/>
    <cellStyle name="_수량산출 구눌하수도_자재집계표(무릉소공원)_공종별수량산출(오태).xls_공종별수량산출(상모제8어린이)_공종별수량산출(형곡롤러블레이드장)200602" xfId="1885"/>
    <cellStyle name="_수량산출 구눌하수도_자재집계표(무릉소공원)_공종별수량산출(오태).xls_공종별수량산출(상모제8어린이)_대수촌-공종별수량산출(신라왕경숲)" xfId="1886"/>
    <cellStyle name="_수량산출 구눌하수도_자재집계표(무릉소공원)_공종별수량산출(오태).xls_공종별수량산출(형곡롤러블레이드장)200602" xfId="1887"/>
    <cellStyle name="_수량산출 구눌하수도_자재집계표(무릉소공원)_공종별수량산출(오태).xls_대수촌-공종별수량산출(신라왕경숲)" xfId="1888"/>
    <cellStyle name="_수량산출 구눌하수도_자재집계표(무릉소공원)_공종별수량산출(오태).xls_토공집계표" xfId="1889"/>
    <cellStyle name="_수량산출 구눌하수도_자재집계표(무릉소공원)_공종별수량산출(오태).xls_토공집계표_공종별수량산출(경주축구공원-광장)" xfId="1890"/>
    <cellStyle name="_수량산출 구눌하수도_자재집계표(무릉소공원)_공종별수량산출(오태).xls_토공집계표_공종별수량산출(형곡롤러블레이드장)200602" xfId="1891"/>
    <cellStyle name="_수량산출 구눌하수도_자재집계표(무릉소공원)_공종별수량산출(오태).xls_토공집계표_대수촌-공종별수량산출(신라왕경숲)" xfId="1892"/>
    <cellStyle name="_수량산출 구눌하수도_자재집계표(무릉소공원)_공종별수량산출(오태)_공종별수량산출(경주축구공원-광장)" xfId="1893"/>
    <cellStyle name="_수량산출 구눌하수도_자재집계표(무릉소공원)_공종별수량산출(오태)_공종별수량산출(상모제8어린이)" xfId="1894"/>
    <cellStyle name="_수량산출 구눌하수도_자재집계표(무릉소공원)_공종별수량산출(오태)_공종별수량산출(상모제8어린이)_공종별수량산출(경주축구공원-광장)" xfId="1895"/>
    <cellStyle name="_수량산출 구눌하수도_자재집계표(무릉소공원)_공종별수량산출(오태)_공종별수량산출(상모제8어린이)_공종별수량산출(형곡롤러블레이드장)200602" xfId="1896"/>
    <cellStyle name="_수량산출 구눌하수도_자재집계표(무릉소공원)_공종별수량산출(오태)_공종별수량산출(상모제8어린이)_대수촌-공종별수량산출(신라왕경숲)" xfId="1897"/>
    <cellStyle name="_수량산출 구눌하수도_자재집계표(무릉소공원)_공종별수량산출(오태)_공종별수량산출(형곡롤러블레이드장)200602" xfId="1898"/>
    <cellStyle name="_수량산출 구눌하수도_자재집계표(무릉소공원)_공종별수량산출(오태)_대수촌-공종별수량산출(신라왕경숲)" xfId="1899"/>
    <cellStyle name="_수량산출 구눌하수도_자재집계표(무릉소공원)_공종별수량산출(오태)_토공집계표" xfId="1900"/>
    <cellStyle name="_수량산출 구눌하수도_자재집계표(무릉소공원)_공종별수량산출(오태)_토공집계표_공종별수량산출(경주축구공원-광장)" xfId="1901"/>
    <cellStyle name="_수량산출 구눌하수도_자재집계표(무릉소공원)_공종별수량산출(오태)_토공집계표_공종별수량산출(형곡롤러블레이드장)200602" xfId="1902"/>
    <cellStyle name="_수량산출 구눌하수도_자재집계표(무릉소공원)_공종별수량산출(오태)_토공집계표_대수촌-공종별수량산출(신라왕경숲)" xfId="1903"/>
    <cellStyle name="_수량산출 구눌하수도_자재집계표(무릉소공원)_공종별수량산출(오태제1어린이)" xfId="1904"/>
    <cellStyle name="_수량산출 구눌하수도_자재집계표(무릉소공원)_공종별수량산출(오태제1어린이)_공종별수량산출(경주축구공원-광장)" xfId="1905"/>
    <cellStyle name="_수량산출 구눌하수도_자재집계표(무릉소공원)_공종별수량산출(오태제1어린이)_대수촌-공종별수량산출(신라왕경숲)" xfId="1906"/>
    <cellStyle name="_수량산출 구눌하수도_자재집계표(무릉소공원)_공종별수량산출(왕산기념공원)-총괄분" xfId="1907"/>
    <cellStyle name="_수량산출 구눌하수도_자재집계표(무릉소공원)_공종별수량산출(왕산기념공원)-총괄분_공종별수량산출(경주축구공원-광장)" xfId="1908"/>
    <cellStyle name="_수량산출 구눌하수도_자재집계표(무릉소공원)_공종별수량산출(왕산기념공원)-총괄분_공종별수량산출(형곡롤러블레이드장)200602" xfId="1909"/>
    <cellStyle name="_수량산출 구눌하수도_자재집계표(무릉소공원)_공종별수량산출(왕산기념공원)-총괄분_대수촌-공종별수량산출(신라왕경숲)" xfId="1910"/>
    <cellStyle name="_수량산출 구눌하수도_자재집계표(무릉소공원)_공종별수량산출(형곡롤러블레이드장)" xfId="1911"/>
    <cellStyle name="_수량산출 구눌하수도_자재집계표(무릉소공원)_공종별수량산출(형곡롤러블레이드장)-수정" xfId="1912"/>
    <cellStyle name="_수량산출 구눌하수도_자재집계표(무릉소공원)_공종별수량산출(확장공사)" xfId="1913"/>
    <cellStyle name="_수량산출 구눌하수도_자재집계표(무릉소공원)_공종별수량산출(확장공사)_공종별수량산출(경주축구공원-광장)" xfId="1914"/>
    <cellStyle name="_수량산출 구눌하수도_자재집계표(무릉소공원)_공종별수량산출(확장공사)_공종별수량산출(상모제8어린이)" xfId="1915"/>
    <cellStyle name="_수량산출 구눌하수도_자재집계표(무릉소공원)_공종별수량산출(확장공사)_공종별수량산출(상모제8어린이)_공종별수량산출(경주축구공원-광장)" xfId="1916"/>
    <cellStyle name="_수량산출 구눌하수도_자재집계표(무릉소공원)_공종별수량산출(확장공사)_공종별수량산출(상모제8어린이)_공종별수량산출(형곡롤러블레이드장)200602" xfId="1917"/>
    <cellStyle name="_수량산출 구눌하수도_자재집계표(무릉소공원)_공종별수량산출(확장공사)_공종별수량산출(상모제8어린이)_대수촌-공종별수량산출(신라왕경숲)" xfId="1918"/>
    <cellStyle name="_수량산출 구눌하수도_자재집계표(무릉소공원)_공종별수량산출(확장공사)_공종별수량산출(형곡롤러블레이드장)200602" xfId="1919"/>
    <cellStyle name="_수량산출 구눌하수도_자재집계표(무릉소공원)_공종별수량산출(확장공사)_대수촌-공종별수량산출(신라왕경숲)" xfId="1920"/>
    <cellStyle name="_수량산출 구눌하수도_자재집계표(무릉소공원)_공종별수량산출(확장공사)_토공집계표" xfId="1921"/>
    <cellStyle name="_수량산출 구눌하수도_자재집계표(무릉소공원)_공종별수량산출(확장공사)_토공집계표_공종별수량산출(경주축구공원-광장)" xfId="1922"/>
    <cellStyle name="_수량산출 구눌하수도_자재집계표(무릉소공원)_공종별수량산출(확장공사)_토공집계표_공종별수량산출(형곡롤러블레이드장)200602" xfId="1923"/>
    <cellStyle name="_수량산출 구눌하수도_자재집계표(무릉소공원)_공종별수량산출(확장공사)_토공집계표_대수촌-공종별수량산출(신라왕경숲)" xfId="1924"/>
    <cellStyle name="_수량산출 구눌하수도_자재집계표(무릉소공원)_공종별수량산출(확장공사x).xls" xfId="1925"/>
    <cellStyle name="_수량산출 구눌하수도_자재집계표(무릉소공원)_공종별수량산출(확장공사x).xls_공종별수량산출(경주축구공원-광장)" xfId="1926"/>
    <cellStyle name="_수량산출 구눌하수도_자재집계표(무릉소공원)_공종별수량산출(확장공사x).xls_공종별수량산출(상모제8어린이)" xfId="1927"/>
    <cellStyle name="_수량산출 구눌하수도_자재집계표(무릉소공원)_공종별수량산출(확장공사x).xls_공종별수량산출(상모제8어린이)_공종별수량산출(경주축구공원-광장)" xfId="1928"/>
    <cellStyle name="_수량산출 구눌하수도_자재집계표(무릉소공원)_공종별수량산출(확장공사x).xls_공종별수량산출(상모제8어린이)_공종별수량산출(형곡롤러블레이드장)200602" xfId="1929"/>
    <cellStyle name="_수량산출 구눌하수도_자재집계표(무릉소공원)_공종별수량산출(확장공사x).xls_공종별수량산출(상모제8어린이)_대수촌-공종별수량산출(신라왕경숲)" xfId="1930"/>
    <cellStyle name="_수량산출 구눌하수도_자재집계표(무릉소공원)_공종별수량산출(확장공사x).xls_공종별수량산출(형곡롤러블레이드장)200602" xfId="1931"/>
    <cellStyle name="_수량산출 구눌하수도_자재집계표(무릉소공원)_공종별수량산출(확장공사x).xls_대수촌-공종별수량산출(신라왕경숲)" xfId="1932"/>
    <cellStyle name="_수량산출 구눌하수도_자재집계표(무릉소공원)_공종별수량산출(확장공사x).xls_토공집계표" xfId="1933"/>
    <cellStyle name="_수량산출 구눌하수도_자재집계표(무릉소공원)_공종별수량산출(확장공사x).xls_토공집계표_공종별수량산출(경주축구공원-광장)" xfId="1934"/>
    <cellStyle name="_수량산출 구눌하수도_자재집계표(무릉소공원)_공종별수량산출(확장공사x).xls_토공집계표_공종별수량산출(형곡롤러블레이드장)200602" xfId="1935"/>
    <cellStyle name="_수량산출 구눌하수도_자재집계표(무릉소공원)_공종별수량산출(확장공사x).xls_토공집계표_대수촌-공종별수량산출(신라왕경숲)" xfId="1936"/>
    <cellStyle name="_수량산출 구눌하수도_자재집계표(무릉소공원)_공종별수량산출(황금수도시설주변)-2차분" xfId="1937"/>
    <cellStyle name="_수량산출 구눌하수도_자재집계표(무릉소공원)_공종별수량산출(황금수도시설주변)-2차분_공종별수량산출(경주축구공원-광장)" xfId="1938"/>
    <cellStyle name="_수량산출 구눌하수도_자재집계표(무릉소공원)_공종별수량산출(황금수도시설주변)-2차분_공종별수량산출(형곡롤러블레이드장)200602" xfId="1939"/>
    <cellStyle name="_수량산출 구눌하수도_자재집계표(무릉소공원)_공종별수량산출(황금수도시설주변)-2차분_대수촌-공종별수량산출(신라왕경숲)" xfId="1940"/>
    <cellStyle name="_수량산출 구눌하수도_자재집계표(무릉소공원)_공종별수량산출(황금수도시설주변)-총괄분" xfId="1941"/>
    <cellStyle name="_수량산출 구눌하수도_자재집계표(무릉소공원)_공종별수량산출(황금수도시설주변)-총괄분_공종별수량산출(경주축구공원-광장)" xfId="1942"/>
    <cellStyle name="_수량산출 구눌하수도_자재집계표(무릉소공원)_공종별수량산출(황금수도시설주변)-총괄분_공종별수량산출(형곡롤러블레이드장)200602" xfId="1943"/>
    <cellStyle name="_수량산출 구눌하수도_자재집계표(무릉소공원)_공종별수량산출(황금수도시설주변)-총괄분_대수촌-공종별수량산출(신라왕경숲)" xfId="1944"/>
    <cellStyle name="_수량산출 구눌하수도_자재집계표(무릉소공원)_공종별수량산출_공종별수량산출(경주축구공원-광장)" xfId="1945"/>
    <cellStyle name="_수량산출 구눌하수도_자재집계표(무릉소공원)_공종별수량산출_공종별수량산출(상모제8어린이)" xfId="1946"/>
    <cellStyle name="_수량산출 구눌하수도_자재집계표(무릉소공원)_공종별수량산출_공종별수량산출(상모제8어린이)_공종별수량산출(경주축구공원-광장)" xfId="1947"/>
    <cellStyle name="_수량산출 구눌하수도_자재집계표(무릉소공원)_공종별수량산출_공종별수량산출(상모제8어린이)_공종별수량산출(형곡롤러블레이드장)200602" xfId="1948"/>
    <cellStyle name="_수량산출 구눌하수도_자재집계표(무릉소공원)_공종별수량산출_공종별수량산출(상모제8어린이)_대수촌-공종별수량산출(신라왕경숲)" xfId="1949"/>
    <cellStyle name="_수량산출 구눌하수도_자재집계표(무릉소공원)_공종별수량산출_공종별수량산출(형곡롤러블레이드장)200602" xfId="1950"/>
    <cellStyle name="_수량산출 구눌하수도_자재집계표(무릉소공원)_공종별수량산출_대수촌-공종별수량산출(신라왕경숲)" xfId="1951"/>
    <cellStyle name="_수량산출 구눌하수도_자재집계표(무릉소공원)_공종별수량산출_토공집계표" xfId="1952"/>
    <cellStyle name="_수량산출 구눌하수도_자재집계표(무릉소공원)_공종별수량산출_토공집계표_공종별수량산출(경주축구공원-광장)" xfId="1953"/>
    <cellStyle name="_수량산출 구눌하수도_자재집계표(무릉소공원)_공종별수량산출_토공집계표_공종별수량산출(형곡롤러블레이드장)200602" xfId="1954"/>
    <cellStyle name="_수량산출 구눌하수도_자재집계표(무릉소공원)_공종별수량산출_토공집계표_대수촌-공종별수량산출(신라왕경숲)" xfId="1955"/>
    <cellStyle name="_수량산출 구눌하수도_자재집계표(무릉소공원)_수량산출및자재집계" xfId="1956"/>
    <cellStyle name="_수량산출 구눌하수도_자재집계표(무릉소공원)_수량산출및자재집계_공종별수량산출(경주축구공원-광장)" xfId="1957"/>
    <cellStyle name="_수량산출 구눌하수도_자재집계표(무릉소공원)_수량산출및자재집계_공종별수량산출(상모제8어린이)" xfId="1958"/>
    <cellStyle name="_수량산출 구눌하수도_자재집계표(무릉소공원)_수량산출및자재집계_공종별수량산출(상모제8어린이)_공종별수량산출(경주축구공원-광장)" xfId="1959"/>
    <cellStyle name="_수량산출 구눌하수도_자재집계표(무릉소공원)_수량산출및자재집계_공종별수량산출(상모제8어린이)_공종별수량산출(형곡롤러블레이드장)200602" xfId="1960"/>
    <cellStyle name="_수량산출 구눌하수도_자재집계표(무릉소공원)_수량산출및자재집계_공종별수량산출(상모제8어린이)_대수촌-공종별수량산출(신라왕경숲)" xfId="1961"/>
    <cellStyle name="_수량산출 구눌하수도_자재집계표(무릉소공원)_수량산출및자재집계_공종별수량산출(형곡롤러블레이드장)200602" xfId="1962"/>
    <cellStyle name="_수량산출 구눌하수도_자재집계표(무릉소공원)_수량산출및자재집계_대수촌-공종별수량산출(신라왕경숲)" xfId="1963"/>
    <cellStyle name="_수량산출 구눌하수도_자재집계표(무릉소공원)_수량산출및자재집계_토공집계표" xfId="1964"/>
    <cellStyle name="_수량산출 구눌하수도_자재집계표(무릉소공원)_수량산출및자재집계_토공집계표_공종별수량산출(경주축구공원-광장)" xfId="1965"/>
    <cellStyle name="_수량산출 구눌하수도_자재집계표(무릉소공원)_수량산출및자재집계_토공집계표_공종별수량산출(형곡롤러블레이드장)200602" xfId="1966"/>
    <cellStyle name="_수량산출 구눌하수도_자재집계표(무릉소공원)_수량산출및자재집계_토공집계표_대수촌-공종별수량산출(신라왕경숲)" xfId="1967"/>
    <cellStyle name="_수량산출 구눌하수도_자재집계표(무릉소공원)_자재집계표" xfId="1968"/>
    <cellStyle name="_수량산출 구눌하수도_자재집계표(무릉소공원)_자재집계표(아사어린이공원)" xfId="1969"/>
    <cellStyle name="_수량산출 구눌하수도_자재집계표(무릉소공원)_자재집계표(아사어린이공원)_공종별수량산출(경주축구공원-광장)" xfId="1970"/>
    <cellStyle name="_수량산출 구눌하수도_자재집계표(무릉소공원)_자재집계표(아사어린이공원)_공종별수량산출(상모제8어린이)" xfId="1971"/>
    <cellStyle name="_수량산출 구눌하수도_자재집계표(무릉소공원)_자재집계표(아사어린이공원)_공종별수량산출(상모제8어린이)_공종별수량산출(경주축구공원-광장)" xfId="1972"/>
    <cellStyle name="_수량산출 구눌하수도_자재집계표(무릉소공원)_자재집계표(아사어린이공원)_공종별수량산출(상모제8어린이)_공종별수량산출(형곡롤러블레이드장)200602" xfId="1973"/>
    <cellStyle name="_수량산출 구눌하수도_자재집계표(무릉소공원)_자재집계표(아사어린이공원)_공종별수량산출(상모제8어린이)_대수촌-공종별수량산출(신라왕경숲)" xfId="1974"/>
    <cellStyle name="_수량산출 구눌하수도_자재집계표(무릉소공원)_자재집계표(아사어린이공원)_공종별수량산출(형곡롤러블레이드장)200602" xfId="1975"/>
    <cellStyle name="_수량산출 구눌하수도_자재집계표(무릉소공원)_자재집계표(아사어린이공원)_대수촌-공종별수량산출(신라왕경숲)" xfId="1976"/>
    <cellStyle name="_수량산출 구눌하수도_자재집계표(무릉소공원)_자재집계표(아사어린이공원)_토공집계표" xfId="1977"/>
    <cellStyle name="_수량산출 구눌하수도_자재집계표(무릉소공원)_자재집계표(아사어린이공원)_토공집계표_공종별수량산출(경주축구공원-광장)" xfId="1978"/>
    <cellStyle name="_수량산출 구눌하수도_자재집계표(무릉소공원)_자재집계표(아사어린이공원)_토공집계표_공종별수량산출(형곡롤러블레이드장)200602" xfId="1979"/>
    <cellStyle name="_수량산출 구눌하수도_자재집계표(무릉소공원)_자재집계표(아사어린이공원)_토공집계표_대수촌-공종별수량산출(신라왕경숲)" xfId="1980"/>
    <cellStyle name="_수량산출 구눌하수도_자재집계표(무릉소공원)_자재집계표_공종별수량산출(경주축구공원-광장)" xfId="1981"/>
    <cellStyle name="_수량산출 구눌하수도_자재집계표(무릉소공원)_자재집계표_공종별수량산출(상모제8어린이)" xfId="1982"/>
    <cellStyle name="_수량산출 구눌하수도_자재집계표(무릉소공원)_자재집계표_공종별수량산출(상모제8어린이)_공종별수량산출(경주축구공원-광장)" xfId="1983"/>
    <cellStyle name="_수량산출 구눌하수도_자재집계표(무릉소공원)_자재집계표_공종별수량산출(상모제8어린이)_공종별수량산출(형곡롤러블레이드장)200602" xfId="1984"/>
    <cellStyle name="_수량산출 구눌하수도_자재집계표(무릉소공원)_자재집계표_공종별수량산출(상모제8어린이)_대수촌-공종별수량산출(신라왕경숲)" xfId="1985"/>
    <cellStyle name="_수량산출 구눌하수도_자재집계표(무릉소공원)_자재집계표_공종별수량산출(형곡롤러블레이드장)200602" xfId="1986"/>
    <cellStyle name="_수량산출 구눌하수도_자재집계표(무릉소공원)_자재집계표_대수촌-공종별수량산출(신라왕경숲)" xfId="1987"/>
    <cellStyle name="_수량산출 구눌하수도_자재집계표(무릉소공원)_자재집계표_토공집계표" xfId="1988"/>
    <cellStyle name="_수량산출 구눌하수도_자재집계표(무릉소공원)_자재집계표_토공집계표_공종별수량산출(경주축구공원-광장)" xfId="1989"/>
    <cellStyle name="_수량산출 구눌하수도_자재집계표(무릉소공원)_자재집계표_토공집계표_공종별수량산출(형곡롤러블레이드장)200602" xfId="1990"/>
    <cellStyle name="_수량산출 구눌하수도_자재집계표(무릉소공원)_자재집계표_토공집계표_대수촌-공종별수량산출(신라왕경숲)" xfId="1991"/>
    <cellStyle name="_수량산출 구눌하수도_자재집계표_공종별수량산출" xfId="1992"/>
    <cellStyle name="_수량산출 구눌하수도_자재집계표_공종별수량산출(게이트볼장주변시민공원)" xfId="1993"/>
    <cellStyle name="_수량산출 구눌하수도_자재집계표_공종별수량산출(게이트볼장주변시민공원)_공종별수량산출(경주축구공원-광장)" xfId="1994"/>
    <cellStyle name="_수량산출 구눌하수도_자재집계표_공종별수량산출(게이트볼장주변시민공원)_대수촌-공종별수량산출(신라왕경숲)" xfId="1995"/>
    <cellStyle name="_수량산출 구눌하수도_자재집계표_공종별수량산출(봉곡도서관)" xfId="1996"/>
    <cellStyle name="_수량산출 구눌하수도_자재집계표_공종별수량산출(봉곡도서관)_공종별수량산출(경주축구공원-광장)" xfId="1997"/>
    <cellStyle name="_수량산출 구눌하수도_자재집계표_공종별수량산출(봉곡도서관)_공종별수량산출(형곡롤러블레이드장)200602" xfId="1998"/>
    <cellStyle name="_수량산출 구눌하수도_자재집계표_공종별수량산출(봉곡도서관)_대수촌-공종별수량산출(신라왕경숲)" xfId="1999"/>
    <cellStyle name="_수량산출 구눌하수도_자재집계표_공종별수량산출(봉곡도서관)-2차분" xfId="2000"/>
    <cellStyle name="_수량산출 구눌하수도_자재집계표_공종별수량산출(봉곡도서관)-2차분_공종별수량산출(경주축구공원-광장)" xfId="2001"/>
    <cellStyle name="_수량산출 구눌하수도_자재집계표_공종별수량산출(봉곡도서관)-2차분_공종별수량산출(형곡롤러블레이드장)200602" xfId="2002"/>
    <cellStyle name="_수량산출 구눌하수도_자재집계표_공종별수량산출(봉곡도서관)-2차분_대수촌-공종별수량산출(신라왕경숲)" xfId="2003"/>
    <cellStyle name="_수량산출 구눌하수도_자재집계표_공종별수량산출(봉곡도서관)-총괄" xfId="2004"/>
    <cellStyle name="_수량산출 구눌하수도_자재집계표_공종별수량산출(봉곡도서관)-총괄_공종별수량산출(경주축구공원-광장)" xfId="2005"/>
    <cellStyle name="_수량산출 구눌하수도_자재집계표_공종별수량산출(봉곡도서관)-총괄_공종별수량산출(형곡롤러블레이드장)200602" xfId="2006"/>
    <cellStyle name="_수량산출 구눌하수도_자재집계표_공종별수량산출(봉곡도서관)-총괄_대수촌-공종별수량산출(신라왕경숲)" xfId="2007"/>
    <cellStyle name="_수량산출 구눌하수도_자재집계표_공종별수량산출(사동게이트볼장)" xfId="2008"/>
    <cellStyle name="_수량산출 구눌하수도_자재집계표_공종별수량산출(사동게이트볼장)_공종별수량산출(경주축구공원-광장)" xfId="2009"/>
    <cellStyle name="_수량산출 구눌하수도_자재집계표_공종별수량산출(사동게이트볼장)_대수촌-공종별수량산출(신라왕경숲)" xfId="2010"/>
    <cellStyle name="_수량산출 구눌하수도_자재집계표_공종별수량산출(신평1)" xfId="2011"/>
    <cellStyle name="_수량산출 구눌하수도_자재집계표_공종별수량산출(신평1)_공종별수량산출(경주축구공원-광장)" xfId="2012"/>
    <cellStyle name="_수량산출 구눌하수도_자재집계표_공종별수량산출(신평1)_공종별수량산출(상모제8어린이)" xfId="2013"/>
    <cellStyle name="_수량산출 구눌하수도_자재집계표_공종별수량산출(신평1)_공종별수량산출(상모제8어린이)_공종별수량산출(경주축구공원-광장)" xfId="2014"/>
    <cellStyle name="_수량산출 구눌하수도_자재집계표_공종별수량산출(신평1)_공종별수량산출(상모제8어린이)_공종별수량산출(형곡롤러블레이드장)200602" xfId="2015"/>
    <cellStyle name="_수량산출 구눌하수도_자재집계표_공종별수량산출(신평1)_공종별수량산출(상모제8어린이)_대수촌-공종별수량산출(신라왕경숲)" xfId="2016"/>
    <cellStyle name="_수량산출 구눌하수도_자재집계표_공종별수량산출(신평1)_공종별수량산출(형곡롤러블레이드장)200602" xfId="2017"/>
    <cellStyle name="_수량산출 구눌하수도_자재집계표_공종별수량산출(신평1)_대수촌-공종별수량산출(신라왕경숲)" xfId="2018"/>
    <cellStyle name="_수량산출 구눌하수도_자재집계표_공종별수량산출(신평1)_토공집계표" xfId="2019"/>
    <cellStyle name="_수량산출 구눌하수도_자재집계표_공종별수량산출(신평1)_토공집계표_공종별수량산출(경주축구공원-광장)" xfId="2020"/>
    <cellStyle name="_수량산출 구눌하수도_자재집계표_공종별수량산출(신평1)_토공집계표_공종별수량산출(형곡롤러블레이드장)200602" xfId="2021"/>
    <cellStyle name="_수량산출 구눌하수도_자재집계표_공종별수량산출(신평1)_토공집계표_대수촌-공종별수량산출(신라왕경숲)" xfId="2022"/>
    <cellStyle name="_수량산출 구눌하수도_자재집계표_공종별수량산출(신평1동주민쉼터)" xfId="2023"/>
    <cellStyle name="_수량산출 구눌하수도_자재집계표_공종별수량산출(신평1동주민쉼터)_공종별수량산출(경주축구공원-광장)" xfId="2024"/>
    <cellStyle name="_수량산출 구눌하수도_자재집계표_공종별수량산출(신평1동주민쉼터)_공종별수량산출(형곡롤러블레이드장)200602" xfId="2025"/>
    <cellStyle name="_수량산출 구눌하수도_자재집계표_공종별수량산출(신평1동주민쉼터)_대수촌-공종별수량산출(신라왕경숲)" xfId="2026"/>
    <cellStyle name="_수량산출 구눌하수도_자재집계표_공종별수량산출(어린이공원 리모델링공사)-수정" xfId="2027"/>
    <cellStyle name="_수량산출 구눌하수도_자재집계표_공종별수량산출(어린이공원 리모델링공사)-수정_공종별수량산출(경주축구공원-광장)" xfId="2028"/>
    <cellStyle name="_수량산출 구눌하수도_자재집계표_공종별수량산출(어린이공원 리모델링공사)-수정_대수촌-공종별수량산출(신라왕경숲)" xfId="2029"/>
    <cellStyle name="_수량산출 구눌하수도_자재집계표_공종별수량산출(오태)" xfId="2030"/>
    <cellStyle name="_수량산출 구눌하수도_자재집계표_공종별수량산출(오태).xls" xfId="2031"/>
    <cellStyle name="_수량산출 구눌하수도_자재집계표_공종별수량산출(오태).xls_공종별수량산출(경주축구공원-광장)" xfId="2032"/>
    <cellStyle name="_수량산출 구눌하수도_자재집계표_공종별수량산출(오태).xls_공종별수량산출(상모제8어린이)" xfId="2033"/>
    <cellStyle name="_수량산출 구눌하수도_자재집계표_공종별수량산출(오태).xls_공종별수량산출(상모제8어린이)_공종별수량산출(경주축구공원-광장)" xfId="2034"/>
    <cellStyle name="_수량산출 구눌하수도_자재집계표_공종별수량산출(오태).xls_공종별수량산출(상모제8어린이)_공종별수량산출(형곡롤러블레이드장)200602" xfId="2035"/>
    <cellStyle name="_수량산출 구눌하수도_자재집계표_공종별수량산출(오태).xls_공종별수량산출(상모제8어린이)_대수촌-공종별수량산출(신라왕경숲)" xfId="2036"/>
    <cellStyle name="_수량산출 구눌하수도_자재집계표_공종별수량산출(오태).xls_공종별수량산출(형곡롤러블레이드장)200602" xfId="2037"/>
    <cellStyle name="_수량산출 구눌하수도_자재집계표_공종별수량산출(오태).xls_대수촌-공종별수량산출(신라왕경숲)" xfId="2038"/>
    <cellStyle name="_수량산출 구눌하수도_자재집계표_공종별수량산출(오태).xls_토공집계표" xfId="2039"/>
    <cellStyle name="_수량산출 구눌하수도_자재집계표_공종별수량산출(오태).xls_토공집계표_공종별수량산출(경주축구공원-광장)" xfId="2040"/>
    <cellStyle name="_수량산출 구눌하수도_자재집계표_공종별수량산출(오태).xls_토공집계표_공종별수량산출(형곡롤러블레이드장)200602" xfId="2041"/>
    <cellStyle name="_수량산출 구눌하수도_자재집계표_공종별수량산출(오태).xls_토공집계표_대수촌-공종별수량산출(신라왕경숲)" xfId="2042"/>
    <cellStyle name="_수량산출 구눌하수도_자재집계표_공종별수량산출(오태)_공종별수량산출(경주축구공원-광장)" xfId="2043"/>
    <cellStyle name="_수량산출 구눌하수도_자재집계표_공종별수량산출(오태)_공종별수량산출(상모제8어린이)" xfId="2044"/>
    <cellStyle name="_수량산출 구눌하수도_자재집계표_공종별수량산출(오태)_공종별수량산출(상모제8어린이)_공종별수량산출(경주축구공원-광장)" xfId="2045"/>
    <cellStyle name="_수량산출 구눌하수도_자재집계표_공종별수량산출(오태)_공종별수량산출(상모제8어린이)_공종별수량산출(형곡롤러블레이드장)200602" xfId="2046"/>
    <cellStyle name="_수량산출 구눌하수도_자재집계표_공종별수량산출(오태)_공종별수량산출(상모제8어린이)_대수촌-공종별수량산출(신라왕경숲)" xfId="2047"/>
    <cellStyle name="_수량산출 구눌하수도_자재집계표_공종별수량산출(오태)_공종별수량산출(형곡롤러블레이드장)200602" xfId="2048"/>
    <cellStyle name="_수량산출 구눌하수도_자재집계표_공종별수량산출(오태)_대수촌-공종별수량산출(신라왕경숲)" xfId="2049"/>
    <cellStyle name="_수량산출 구눌하수도_자재집계표_공종별수량산출(오태)_토공집계표" xfId="2050"/>
    <cellStyle name="_수량산출 구눌하수도_자재집계표_공종별수량산출(오태)_토공집계표_공종별수량산출(경주축구공원-광장)" xfId="2051"/>
    <cellStyle name="_수량산출 구눌하수도_자재집계표_공종별수량산출(오태)_토공집계표_공종별수량산출(형곡롤러블레이드장)200602" xfId="2052"/>
    <cellStyle name="_수량산출 구눌하수도_자재집계표_공종별수량산출(오태)_토공집계표_대수촌-공종별수량산출(신라왕경숲)" xfId="2053"/>
    <cellStyle name="_수량산출 구눌하수도_자재집계표_공종별수량산출(오태제1어린이)" xfId="2054"/>
    <cellStyle name="_수량산출 구눌하수도_자재집계표_공종별수량산출(오태제1어린이)_공종별수량산출(경주축구공원-광장)" xfId="2055"/>
    <cellStyle name="_수량산출 구눌하수도_자재집계표_공종별수량산출(오태제1어린이)_대수촌-공종별수량산출(신라왕경숲)" xfId="2056"/>
    <cellStyle name="_수량산출 구눌하수도_자재집계표_공종별수량산출(왕산기념공원)-총괄분" xfId="2057"/>
    <cellStyle name="_수량산출 구눌하수도_자재집계표_공종별수량산출(왕산기념공원)-총괄분_공종별수량산출(경주축구공원-광장)" xfId="2058"/>
    <cellStyle name="_수량산출 구눌하수도_자재집계표_공종별수량산출(왕산기념공원)-총괄분_공종별수량산출(형곡롤러블레이드장)200602" xfId="2059"/>
    <cellStyle name="_수량산출 구눌하수도_자재집계표_공종별수량산출(왕산기념공원)-총괄분_대수촌-공종별수량산출(신라왕경숲)" xfId="2060"/>
    <cellStyle name="_수량산출 구눌하수도_자재집계표_공종별수량산출(형곡롤러블레이드장)" xfId="2061"/>
    <cellStyle name="_수량산출 구눌하수도_자재집계표_공종별수량산출(형곡롤러블레이드장)-수정" xfId="2062"/>
    <cellStyle name="_수량산출 구눌하수도_자재집계표_공종별수량산출(확장공사)" xfId="2063"/>
    <cellStyle name="_수량산출 구눌하수도_자재집계표_공종별수량산출(확장공사)_공종별수량산출(경주축구공원-광장)" xfId="2064"/>
    <cellStyle name="_수량산출 구눌하수도_자재집계표_공종별수량산출(확장공사)_공종별수량산출(상모제8어린이)" xfId="2065"/>
    <cellStyle name="_수량산출 구눌하수도_자재집계표_공종별수량산출(확장공사)_공종별수량산출(상모제8어린이)_공종별수량산출(경주축구공원-광장)" xfId="2066"/>
    <cellStyle name="_수량산출 구눌하수도_자재집계표_공종별수량산출(확장공사)_공종별수량산출(상모제8어린이)_공종별수량산출(형곡롤러블레이드장)200602" xfId="2067"/>
    <cellStyle name="_수량산출 구눌하수도_자재집계표_공종별수량산출(확장공사)_공종별수량산출(상모제8어린이)_대수촌-공종별수량산출(신라왕경숲)" xfId="2068"/>
    <cellStyle name="_수량산출 구눌하수도_자재집계표_공종별수량산출(확장공사)_공종별수량산출(형곡롤러블레이드장)200602" xfId="2069"/>
    <cellStyle name="_수량산출 구눌하수도_자재집계표_공종별수량산출(확장공사)_대수촌-공종별수량산출(신라왕경숲)" xfId="2070"/>
    <cellStyle name="_수량산출 구눌하수도_자재집계표_공종별수량산출(확장공사)_토공집계표" xfId="2071"/>
    <cellStyle name="_수량산출 구눌하수도_자재집계표_공종별수량산출(확장공사)_토공집계표_공종별수량산출(경주축구공원-광장)" xfId="2072"/>
    <cellStyle name="_수량산출 구눌하수도_자재집계표_공종별수량산출(확장공사)_토공집계표_공종별수량산출(형곡롤러블레이드장)200602" xfId="2073"/>
    <cellStyle name="_수량산출 구눌하수도_자재집계표_공종별수량산출(확장공사)_토공집계표_대수촌-공종별수량산출(신라왕경숲)" xfId="2074"/>
    <cellStyle name="_수량산출 구눌하수도_자재집계표_공종별수량산출(확장공사x).xls" xfId="2075"/>
    <cellStyle name="_수량산출 구눌하수도_자재집계표_공종별수량산출(확장공사x).xls_공종별수량산출(경주축구공원-광장)" xfId="2076"/>
    <cellStyle name="_수량산출 구눌하수도_자재집계표_공종별수량산출(확장공사x).xls_공종별수량산출(상모제8어린이)" xfId="2077"/>
    <cellStyle name="_수량산출 구눌하수도_자재집계표_공종별수량산출(확장공사x).xls_공종별수량산출(상모제8어린이)_공종별수량산출(경주축구공원-광장)" xfId="2078"/>
    <cellStyle name="_수량산출 구눌하수도_자재집계표_공종별수량산출(확장공사x).xls_공종별수량산출(상모제8어린이)_공종별수량산출(형곡롤러블레이드장)200602" xfId="2079"/>
    <cellStyle name="_수량산출 구눌하수도_자재집계표_공종별수량산출(확장공사x).xls_공종별수량산출(상모제8어린이)_대수촌-공종별수량산출(신라왕경숲)" xfId="2080"/>
    <cellStyle name="_수량산출 구눌하수도_자재집계표_공종별수량산출(확장공사x).xls_공종별수량산출(형곡롤러블레이드장)200602" xfId="2081"/>
    <cellStyle name="_수량산출 구눌하수도_자재집계표_공종별수량산출(확장공사x).xls_대수촌-공종별수량산출(신라왕경숲)" xfId="2082"/>
    <cellStyle name="_수량산출 구눌하수도_자재집계표_공종별수량산출(확장공사x).xls_토공집계표" xfId="2083"/>
    <cellStyle name="_수량산출 구눌하수도_자재집계표_공종별수량산출(확장공사x).xls_토공집계표_공종별수량산출(경주축구공원-광장)" xfId="2084"/>
    <cellStyle name="_수량산출 구눌하수도_자재집계표_공종별수량산출(확장공사x).xls_토공집계표_공종별수량산출(형곡롤러블레이드장)200602" xfId="2085"/>
    <cellStyle name="_수량산출 구눌하수도_자재집계표_공종별수량산출(확장공사x).xls_토공집계표_대수촌-공종별수량산출(신라왕경숲)" xfId="2086"/>
    <cellStyle name="_수량산출 구눌하수도_자재집계표_공종별수량산출(황금수도시설주변)-2차분" xfId="2087"/>
    <cellStyle name="_수량산출 구눌하수도_자재집계표_공종별수량산출(황금수도시설주변)-2차분_공종별수량산출(경주축구공원-광장)" xfId="2088"/>
    <cellStyle name="_수량산출 구눌하수도_자재집계표_공종별수량산출(황금수도시설주변)-2차분_공종별수량산출(형곡롤러블레이드장)200602" xfId="2089"/>
    <cellStyle name="_수량산출 구눌하수도_자재집계표_공종별수량산출(황금수도시설주변)-2차분_대수촌-공종별수량산출(신라왕경숲)" xfId="2090"/>
    <cellStyle name="_수량산출 구눌하수도_자재집계표_공종별수량산출(황금수도시설주변)-총괄분" xfId="2091"/>
    <cellStyle name="_수량산출 구눌하수도_자재집계표_공종별수량산출(황금수도시설주변)-총괄분_공종별수량산출(경주축구공원-광장)" xfId="2092"/>
    <cellStyle name="_수량산출 구눌하수도_자재집계표_공종별수량산출(황금수도시설주변)-총괄분_공종별수량산출(형곡롤러블레이드장)200602" xfId="2093"/>
    <cellStyle name="_수량산출 구눌하수도_자재집계표_공종별수량산출(황금수도시설주변)-총괄분_대수촌-공종별수량산출(신라왕경숲)" xfId="2094"/>
    <cellStyle name="_수량산출 구눌하수도_자재집계표_공종별수량산출_공종별수량산출(경주축구공원-광장)" xfId="2095"/>
    <cellStyle name="_수량산출 구눌하수도_자재집계표_공종별수량산출_공종별수량산출(상모제8어린이)" xfId="2096"/>
    <cellStyle name="_수량산출 구눌하수도_자재집계표_공종별수량산출_공종별수량산출(상모제8어린이)_공종별수량산출(경주축구공원-광장)" xfId="2097"/>
    <cellStyle name="_수량산출 구눌하수도_자재집계표_공종별수량산출_공종별수량산출(상모제8어린이)_공종별수량산출(형곡롤러블레이드장)200602" xfId="2098"/>
    <cellStyle name="_수량산출 구눌하수도_자재집계표_공종별수량산출_공종별수량산출(상모제8어린이)_대수촌-공종별수량산출(신라왕경숲)" xfId="2099"/>
    <cellStyle name="_수량산출 구눌하수도_자재집계표_공종별수량산출_공종별수량산출(형곡롤러블레이드장)200602" xfId="2100"/>
    <cellStyle name="_수량산출 구눌하수도_자재집계표_공종별수량산출_대수촌-공종별수량산출(신라왕경숲)" xfId="2101"/>
    <cellStyle name="_수량산출 구눌하수도_자재집계표_공종별수량산출_토공집계표" xfId="2102"/>
    <cellStyle name="_수량산출 구눌하수도_자재집계표_공종별수량산출_토공집계표_공종별수량산출(경주축구공원-광장)" xfId="2103"/>
    <cellStyle name="_수량산출 구눌하수도_자재집계표_공종별수량산출_토공집계표_공종별수량산출(형곡롤러블레이드장)200602" xfId="2104"/>
    <cellStyle name="_수량산출 구눌하수도_자재집계표_공종별수량산출_토공집계표_대수촌-공종별수량산출(신라왕경숲)" xfId="2105"/>
    <cellStyle name="_수량산출 구눌하수도_자재집계표_수량산출및자재집계" xfId="2106"/>
    <cellStyle name="_수량산출 구눌하수도_자재집계표_수량산출및자재집계_공종별수량산출(경주축구공원-광장)" xfId="2107"/>
    <cellStyle name="_수량산출 구눌하수도_자재집계표_수량산출및자재집계_공종별수량산출(상모제8어린이)" xfId="2108"/>
    <cellStyle name="_수량산출 구눌하수도_자재집계표_수량산출및자재집계_공종별수량산출(상모제8어린이)_공종별수량산출(경주축구공원-광장)" xfId="2109"/>
    <cellStyle name="_수량산출 구눌하수도_자재집계표_수량산출및자재집계_공종별수량산출(상모제8어린이)_공종별수량산출(형곡롤러블레이드장)200602" xfId="2110"/>
    <cellStyle name="_수량산출 구눌하수도_자재집계표_수량산출및자재집계_공종별수량산출(상모제8어린이)_대수촌-공종별수량산출(신라왕경숲)" xfId="2111"/>
    <cellStyle name="_수량산출 구눌하수도_자재집계표_수량산출및자재집계_공종별수량산출(형곡롤러블레이드장)200602" xfId="2112"/>
    <cellStyle name="_수량산출 구눌하수도_자재집계표_수량산출및자재집계_대수촌-공종별수량산출(신라왕경숲)" xfId="2113"/>
    <cellStyle name="_수량산출 구눌하수도_자재집계표_수량산출및자재집계_토공집계표" xfId="2114"/>
    <cellStyle name="_수량산출 구눌하수도_자재집계표_수량산출및자재집계_토공집계표_공종별수량산출(경주축구공원-광장)" xfId="2115"/>
    <cellStyle name="_수량산출 구눌하수도_자재집계표_수량산출및자재집계_토공집계표_공종별수량산출(형곡롤러블레이드장)200602" xfId="2116"/>
    <cellStyle name="_수량산출 구눌하수도_자재집계표_수량산출및자재집계_토공집계표_대수촌-공종별수량산출(신라왕경숲)" xfId="2117"/>
    <cellStyle name="_수량산출 구눌하수도_자재집계표_자재집계표" xfId="2118"/>
    <cellStyle name="_수량산출 구눌하수도_자재집계표_자재집계표(아사어린이공원)" xfId="2119"/>
    <cellStyle name="_수량산출 구눌하수도_자재집계표_자재집계표(아사어린이공원)_공종별수량산출(경주축구공원-광장)" xfId="2120"/>
    <cellStyle name="_수량산출 구눌하수도_자재집계표_자재집계표(아사어린이공원)_공종별수량산출(상모제8어린이)" xfId="2121"/>
    <cellStyle name="_수량산출 구눌하수도_자재집계표_자재집계표(아사어린이공원)_공종별수량산출(상모제8어린이)_공종별수량산출(경주축구공원-광장)" xfId="2122"/>
    <cellStyle name="_수량산출 구눌하수도_자재집계표_자재집계표(아사어린이공원)_공종별수량산출(상모제8어린이)_공종별수량산출(형곡롤러블레이드장)200602" xfId="2123"/>
    <cellStyle name="_수량산출 구눌하수도_자재집계표_자재집계표(아사어린이공원)_공종별수량산출(상모제8어린이)_대수촌-공종별수량산출(신라왕경숲)" xfId="2124"/>
    <cellStyle name="_수량산출 구눌하수도_자재집계표_자재집계표(아사어린이공원)_공종별수량산출(형곡롤러블레이드장)200602" xfId="2125"/>
    <cellStyle name="_수량산출 구눌하수도_자재집계표_자재집계표(아사어린이공원)_대수촌-공종별수량산출(신라왕경숲)" xfId="2126"/>
    <cellStyle name="_수량산출 구눌하수도_자재집계표_자재집계표(아사어린이공원)_토공집계표" xfId="2127"/>
    <cellStyle name="_수량산출 구눌하수도_자재집계표_자재집계표(아사어린이공원)_토공집계표_공종별수량산출(경주축구공원-광장)" xfId="2128"/>
    <cellStyle name="_수량산출 구눌하수도_자재집계표_자재집계표(아사어린이공원)_토공집계표_공종별수량산출(형곡롤러블레이드장)200602" xfId="2129"/>
    <cellStyle name="_수량산출 구눌하수도_자재집계표_자재집계표(아사어린이공원)_토공집계표_대수촌-공종별수량산출(신라왕경숲)" xfId="2130"/>
    <cellStyle name="_수량산출 구눌하수도_자재집계표_자재집계표_공종별수량산출(경주축구공원-광장)" xfId="2131"/>
    <cellStyle name="_수량산출 구눌하수도_자재집계표_자재집계표_공종별수량산출(상모제8어린이)" xfId="2132"/>
    <cellStyle name="_수량산출 구눌하수도_자재집계표_자재집계표_공종별수량산출(상모제8어린이)_공종별수량산출(경주축구공원-광장)" xfId="2133"/>
    <cellStyle name="_수량산출 구눌하수도_자재집계표_자재집계표_공종별수량산출(상모제8어린이)_공종별수량산출(형곡롤러블레이드장)200602" xfId="2134"/>
    <cellStyle name="_수량산출 구눌하수도_자재집계표_자재집계표_공종별수량산출(상모제8어린이)_대수촌-공종별수량산출(신라왕경숲)" xfId="2135"/>
    <cellStyle name="_수량산출 구눌하수도_자재집계표_자재집계표_공종별수량산출(형곡롤러블레이드장)200602" xfId="2136"/>
    <cellStyle name="_수량산출 구눌하수도_자재집계표_자재집계표_대수촌-공종별수량산출(신라왕경숲)" xfId="2137"/>
    <cellStyle name="_수량산출 구눌하수도_자재집계표_자재집계표_토공집계표" xfId="2138"/>
    <cellStyle name="_수량산출 구눌하수도_자재집계표_자재집계표_토공집계표_공종별수량산출(경주축구공원-광장)" xfId="2139"/>
    <cellStyle name="_수량산출 구눌하수도_자재집계표_자재집계표_토공집계표_공종별수량산출(형곡롤러블레이드장)200602" xfId="2140"/>
    <cellStyle name="_수량산출 구눌하수도_자재집계표_자재집계표_토공집계표_대수촌-공종별수량산출(신라왕경숲)" xfId="2141"/>
    <cellStyle name="_수량산출 구눌하수도_토공집계표" xfId="2142"/>
    <cellStyle name="_수량산출 구눌하수도_토공집계표_공종별수량산출(경주축구공원-광장)" xfId="2143"/>
    <cellStyle name="_수량산출 구눌하수도_토공집계표_공종별수량산출(형곡롤러블레이드장)200602" xfId="2144"/>
    <cellStyle name="_수량산출 구눌하수도_토공집계표_대수촌-공종별수량산출(신라왕경숲)" xfId="2145"/>
    <cellStyle name="_수량산출근거(팻칭)" xfId="2146"/>
    <cellStyle name="_수량산출서" xfId="2147"/>
    <cellStyle name="_수량산출서1" xfId="2148"/>
    <cellStyle name="_수량산출용지" xfId="2149"/>
    <cellStyle name="_수량제목" xfId="2150"/>
    <cellStyle name="_수량제목_내역서" xfId="2151"/>
    <cellStyle name="_수밀콘크리트(수정)" xfId="2152"/>
    <cellStyle name="_수배전반" xfId="2153"/>
    <cellStyle name="_수수료" xfId="2154"/>
    <cellStyle name="_수원영통관리비실행" xfId="2155"/>
    <cellStyle name="_수원인계근린" xfId="2156"/>
    <cellStyle name="_수원인계근린_선투입비 본사보고" xfId="2157"/>
    <cellStyle name="_수원인계근린_선투입비 본사보고_선투입비 본사보고" xfId="2158"/>
    <cellStyle name="_수원인계근린_선투입비 본사보고_선투입비 본사보고-0330" xfId="2159"/>
    <cellStyle name="_수입원가" xfId="2160"/>
    <cellStyle name="_수입원가계산서(앤화)" xfId="2161"/>
    <cellStyle name="_수정갑지" xfId="2162"/>
    <cellStyle name="_수정이여2003.05.19xls" xfId="2163"/>
    <cellStyle name="_수중포기기(제조)" xfId="2164"/>
    <cellStyle name="_순천 남부시장(제조-최종)" xfId="2165"/>
    <cellStyle name="_승강기" xfId="2166"/>
    <cellStyle name="_승강기 및 CRT 감시반(0416)" xfId="2167"/>
    <cellStyle name="_승강기 및 CRT 감시반(설치)" xfId="2168"/>
    <cellStyle name="_시설 언더패스 견적-40202" xfId="2169"/>
    <cellStyle name="_시설 언더패스 견적-40204" xfId="2170"/>
    <cellStyle name="_신·재생에너지홍보관 전시물설치(전시조합)" xfId="2171"/>
    <cellStyle name="_신·재생에너지홍보관 전시물제작(전시조합)" xfId="2172"/>
    <cellStyle name="_신경주역사전기내역서(1단계0427)" xfId="2173"/>
    <cellStyle name="_신명견적서 수정(재주)" xfId="2174"/>
    <cellStyle name="_신안전기" xfId="2175"/>
    <cellStyle name="_신일고_견적작업(최종)" xfId="2176"/>
    <cellStyle name="_신정동기계설비공사_금강" xfId="2177"/>
    <cellStyle name="_신천태양광6차내역서" xfId="2178"/>
    <cellStyle name="_신천하수사업소(7차)태양광발전시설 설치공사" xfId="2179"/>
    <cellStyle name="_신흥기업사-최종" xfId="2180"/>
    <cellStyle name="_실시설계(031201)" xfId="2181"/>
    <cellStyle name="_실시설계(040218)" xfId="2182"/>
    <cellStyle name="_실시설계(040623)" xfId="2183"/>
    <cellStyle name="_실시설계(041229)" xfId="2184"/>
    <cellStyle name="_실시설계(051213)" xfId="2185"/>
    <cellStyle name="_실행견적" xfId="2186"/>
    <cellStyle name="_실행견적_1" xfId="2187"/>
    <cellStyle name="_실행견적1" xfId="2188"/>
    <cellStyle name="_실행보고(관리비)" xfId="2189"/>
    <cellStyle name="_실행보고(교통안전)" xfId="2190"/>
    <cellStyle name="_실행보고(기준)" xfId="2191"/>
    <cellStyle name="_실행보고_수영장" xfId="2192"/>
    <cellStyle name="_실행보고_수영장_02 실행보고_대전인동1공구(29410)" xfId="2193"/>
    <cellStyle name="_실행보고_수영장_2003년 경상비&amp;공통가설" xfId="2194"/>
    <cellStyle name="_실행보고_수영장_2004년 급여실행" xfId="2195"/>
    <cellStyle name="_실행보고_수영장_박용인동백상록 실행보고" xfId="2196"/>
    <cellStyle name="_실행보고_수영장_사본 - 02_2003년실행보고양식" xfId="2197"/>
    <cellStyle name="_실행보고_수영장_실행보고(경주세계문화엑스포)" xfId="2198"/>
    <cellStyle name="_실행보고_수영장_용인동백상록 실행보고" xfId="2199"/>
    <cellStyle name="_실행양식견본" xfId="2200"/>
    <cellStyle name="_실행예산(관리비)" xfId="2201"/>
    <cellStyle name="_실행예산검토서" xfId="2202"/>
    <cellStyle name="_심인고등(건축)" xfId="2203"/>
    <cellStyle name="_심인중창호개체" xfId="2204"/>
    <cellStyle name="_심인중학교서관창호교체및기타공사" xfId="2205"/>
    <cellStyle name="_심텍공장견적서" xfId="2206"/>
    <cellStyle name="_아랫선부대공" xfId="2207"/>
    <cellStyle name="_아랫선수량집계" xfId="2208"/>
    <cellStyle name="_아미고터워 리모델링공사(계약,실행내역)9월.3일 " xfId="2209"/>
    <cellStyle name="_아파트" xfId="2210"/>
    <cellStyle name="_아파트장비계산서(1블럭)" xfId="2211"/>
    <cellStyle name="_아파트장비계산서(1블럭)_제연계산서4BL" xfId="2212"/>
    <cellStyle name="_안강여고 교사동 창호교체및 기타공사" xfId="2213"/>
    <cellStyle name="_안강여중고설변내역서" xfId="2214"/>
    <cellStyle name="_안양지식산업진흥원" xfId="2215"/>
    <cellStyle name="_안전관리비" xfId="2216"/>
    <cellStyle name="_안전관리비_00.실행예산(결재)" xfId="2217"/>
    <cellStyle name="_안전보건11대 기본수칙" xfId="2218"/>
    <cellStyle name="_압구정지점" xfId="2219"/>
    <cellStyle name="_약전설비년간단가" xfId="2220"/>
    <cellStyle name="_양동빙축자동제어(세광)_060328-편신범상무님이 별도 수정한것이 최종임-이건아님" xfId="2221"/>
    <cellStyle name="_양식" xfId="2222"/>
    <cellStyle name="_양식_1" xfId="2223"/>
    <cellStyle name="_양식_2" xfId="2224"/>
    <cellStyle name="_양양상수도공내역서" xfId="2225"/>
    <cellStyle name="_에너지절약계획서" xfId="2226"/>
    <cellStyle name="_에너지절약계획서(파주운정A14BL)" xfId="2227"/>
    <cellStyle name="_에너지절약계획서_제연계산서4BL" xfId="2228"/>
    <cellStyle name="_에너지절약계획서내 장비선정" xfId="2229"/>
    <cellStyle name="_에스엠빌딩내역서" xfId="2230"/>
    <cellStyle name="_엔길 네고 자재,노무비" xfId="2231"/>
    <cellStyle name="_여건보고" xfId="2232"/>
    <cellStyle name="_역삼동 리틀스타빌딩 신축공사(설비)" xfId="2233"/>
    <cellStyle name="_역삼동설계관련회의록(현장 발송 20041022)" xfId="2234"/>
    <cellStyle name="_연구원실험대(24종)-최종" xfId="2235"/>
    <cellStyle name="_연세대학교중앙도서관공조실배관교체공사(최종)" xfId="2236"/>
    <cellStyle name="_염경초공내역서(건축,토목,조경,기계)" xfId="2237"/>
    <cellStyle name="_영도DACA81-02-R-0054(내역)" xfId="2238"/>
    <cellStyle name="_영등포점 영화관" xfId="2239"/>
    <cellStyle name="_영등포점약전내역(자재부제출)" xfId="2240"/>
    <cellStyle name="_영상 HW 일위대가" xfId="2241"/>
    <cellStyle name="_영상HW 실시설계(051101)" xfId="2242"/>
    <cellStyle name="_영상-HW(수정)배관배선" xfId="2243"/>
    <cellStyle name="_영상S" xfId="2244"/>
    <cellStyle name="_영주여고 출입문개체(행재정 등재)" xfId="2245"/>
    <cellStyle name="_영주여자고등학교 기숙사 증축 및 기타공사(7.19)" xfId="2246"/>
    <cellStyle name="_영통리슈빌작업내역(최종)" xfId="2247"/>
    <cellStyle name="_영해중 고등학교 교사 개축공사(교사동)" xfId="2248"/>
    <cellStyle name="_영흥화력1,2호기석탄취급설비 전기공사(현대중공업)" xfId="2249"/>
    <cellStyle name="_예산내역서(해운대+달맞이)" xfId="2250"/>
    <cellStyle name="_예산내역서(해운대+달맞이)-도급공사분일위대가수정(09.06)" xfId="2251"/>
    <cellStyle name="_예산액대비집행액" xfId="2252"/>
    <cellStyle name="_오공본드" xfId="2253"/>
    <cellStyle name="_오스카" xfId="2254"/>
    <cellStyle name="_오토넷_신세계죽전_061114" xfId="2255"/>
    <cellStyle name="_옥련고총괄(100%)" xfId="2256"/>
    <cellStyle name="_옥포초등학교소방내역서" xfId="2257"/>
    <cellStyle name="_왕가봉정비공사" xfId="2258"/>
    <cellStyle name="_왕숙천 둔치내 조명시설 내역서" xfId="2259"/>
    <cellStyle name="_왕숙천 조명기구 구매설치" xfId="2260"/>
    <cellStyle name="_왜관읍금산리성부산업공장증축공사(전기)" xfId="2261"/>
    <cellStyle name="_외주(일반전기)" xfId="2262"/>
    <cellStyle name="_요금소설치" xfId="2263"/>
    <cellStyle name="_용산 외국인학교 인테리어공사 " xfId="2264"/>
    <cellStyle name="_용산FED내역서" xfId="2265"/>
    <cellStyle name="_용인IC 내역서(결재0413)" xfId="2266"/>
    <cellStyle name="_용화고등학교하도급(명신)" xfId="2267"/>
    <cellStyle name="_우" xfId="2268"/>
    <cellStyle name="_우_광주평동투찰" xfId="2269"/>
    <cellStyle name="_우_광주평동품의1" xfId="2270"/>
    <cellStyle name="_우_송학하수품의(설계넣고)" xfId="2271"/>
    <cellStyle name="_우_우주센터투찰" xfId="2272"/>
    <cellStyle name="_우_우주센터투찰_광주평동투찰" xfId="2273"/>
    <cellStyle name="_우_우주센터투찰_광주평동품의1" xfId="2274"/>
    <cellStyle name="_우_우주센터투찰_송학하수품의(설계넣고)" xfId="2275"/>
    <cellStyle name="_우주센" xfId="2276"/>
    <cellStyle name="_우주센_광주평동투찰" xfId="2277"/>
    <cellStyle name="_우주센_광주평동품의1" xfId="2278"/>
    <cellStyle name="_우주센_송학하수품의(설계넣고)" xfId="2279"/>
    <cellStyle name="_우주센_우주센터투찰" xfId="2280"/>
    <cellStyle name="_우주센_우주센터투찰_광주평동투찰" xfId="2281"/>
    <cellStyle name="_우주센_우주센터투찰_광주평동품의1" xfId="2282"/>
    <cellStyle name="_우주센_우주센터투찰_송학하수품의(설계넣고)" xfId="2283"/>
    <cellStyle name="_우편물자동파속기 3호(최종)" xfId="2284"/>
    <cellStyle name="_운반비" xfId="2285"/>
    <cellStyle name="_울릉읍지역(가)" xfId="2286"/>
    <cellStyle name="_울산롯데호텔소방전기견적서" xfId="2287"/>
    <cellStyle name="_울산점 영화관" xfId="2288"/>
    <cellStyle name="_울산점소방전기공사(발주)" xfId="2289"/>
    <cellStyle name="_울진고등학교B동교사증축 내역서" xfId="2290"/>
    <cellStyle name="_울진군폐기물처리시설" xfId="2291"/>
    <cellStyle name="_원가계산" xfId="2292"/>
    <cellStyle name="_원가계산(표준)" xfId="2293"/>
    <cellStyle name="_원가계산_1" xfId="2294"/>
    <cellStyle name="_원가계산_천북면사무소 소회의실 리모델링공사(4)" xfId="2295"/>
    <cellStyle name="_원가계산서" xfId="2296"/>
    <cellStyle name="_원가계산서(대구종합복지회관)" xfId="2297"/>
    <cellStyle name="_원가계산서(양식)" xfId="2298"/>
    <cellStyle name="_원가계산서-1" xfId="2299"/>
    <cellStyle name="_원가분석(1217)" xfId="2300"/>
    <cellStyle name="_원가분석(아이0208)" xfId="2301"/>
    <cellStyle name="_원가-전기" xfId="2302"/>
    <cellStyle name="_원격유지관리시스템(2004)" xfId="2303"/>
    <cellStyle name="_원미고등학교2007.2.15" xfId="2304"/>
    <cellStyle name="_유강초수배전" xfId="2305"/>
    <cellStyle name="_유기전기1(동영ENG내역)" xfId="2306"/>
    <cellStyle name="_유선설비(051216)" xfId="2307"/>
    <cellStyle name="_유성점단가계약(N0)" xfId="2308"/>
    <cellStyle name="_유첨3(서식)" xfId="2309"/>
    <cellStyle name="_유첨3(서식)_1" xfId="2310"/>
    <cellStyle name="_은평공원테니스장정비공사" xfId="2311"/>
    <cellStyle name="_의료원-건축" xfId="2312"/>
    <cellStyle name="_의정부 정산내역서" xfId="2313"/>
    <cellStyle name="_이곡_국민체육센터(수영장)_건립-전기(1105)" xfId="2314"/>
    <cellStyle name="_이구산업포승공장송부" xfId="2315"/>
    <cellStyle name="_이양능주(2공구)bid전기" xfId="2316"/>
    <cellStyle name="_이전내역서(거창)" xfId="2317"/>
    <cellStyle name="_익산점내역" xfId="2318"/>
    <cellStyle name="_인원계획표 " xfId="2319"/>
    <cellStyle name="_인원계획표 _00.실행예산(결재)" xfId="2320"/>
    <cellStyle name="_인원계획표 _07.복수리슈빌 미장" xfId="2321"/>
    <cellStyle name="_인원계획표 _2단지2공구(작업)_금강" xfId="2322"/>
    <cellStyle name="_인원계획표 _Book1" xfId="2323"/>
    <cellStyle name="_인원계획표 _Book1_00.실행예산(결재)" xfId="2324"/>
    <cellStyle name="_인원계획표 _Book1_07.복수리슈빌 미장" xfId="2325"/>
    <cellStyle name="_인원계획표 _Book1_견적용내역" xfId="2326"/>
    <cellStyle name="_인원계획표 _Book1_견적용내역(도급비교)" xfId="2327"/>
    <cellStyle name="_인원계획표 _Book1_견적용내역(도급비교)_관저리슈빌최종실행1" xfId="2328"/>
    <cellStyle name="_인원계획표 _Book1_견적용내역(도급비교)_관저리슈빌최종실행1_관저리슈빌최종실행1" xfId="2329"/>
    <cellStyle name="_인원계획표 _Book1_견적용내역_관저리슈빌최종실행1" xfId="2330"/>
    <cellStyle name="_인원계획표 _Book1_견적용내역_관저리슈빌최종실행1_관저리슈빌최종실행1" xfId="2331"/>
    <cellStyle name="_인원계획표 _Book1_관저리슈빌최종실행(1224)" xfId="2332"/>
    <cellStyle name="_인원계획표 _Book1_관저리슈빌최종실행(1224)_관저리슈빌최종실행1" xfId="2333"/>
    <cellStyle name="_인원계획표 _Book1_관저리슈빌최종실행(1224)_관저리슈빌최종실행1_관저리슈빌최종실행1" xfId="2334"/>
    <cellStyle name="_인원계획표 _Book1_관저리슈빌최종실행1" xfId="2335"/>
    <cellStyle name="_인원계획표 _Book1_노은14BL 최종내역서(04.10.05)" xfId="2336"/>
    <cellStyle name="_인원계획표 _Book1_노은14BL 최종내역서(04.10.05)_복사본 13블럭내역(최종04.10.05)" xfId="2337"/>
    <cellStyle name="_인원계획표 _Book1_노은14BL 최종내역서(04.6.18)" xfId="2338"/>
    <cellStyle name="_인원계획표 _Book1_노은14BL 최종내역서(04.6.18)_노은14BL 최종내역서(04.10.05)" xfId="2339"/>
    <cellStyle name="_인원계획표 _Book1_노은14BL 최종내역서(04.6.18)_노은14BL 최종내역서(04.10.05)_복사본 13블럭내역(최종04.10.05)" xfId="2340"/>
    <cellStyle name="_인원계획표 _Book1_노은14BL 최종내역서(04.6.18)_노은2지구 13블럭내역(최종04.10.05)" xfId="2341"/>
    <cellStyle name="_인원계획표 _Book1_노은14BL 최종내역서(04.6.18)_청주비하내역(04.09.16)" xfId="2342"/>
    <cellStyle name="_인원계획표 _Book1_노은14BL 최종내역서(04.6.24)" xfId="2343"/>
    <cellStyle name="_인원계획표 _Book1_노은14BL 최종내역서(04.6.24)_검토" xfId="2344"/>
    <cellStyle name="_인원계획표 _Book1_노은14BL 최종내역서(04.6.24)_검토_복사본 13블럭내역(최종04.10.05)" xfId="2345"/>
    <cellStyle name="_인원계획표 _Book1_노은14BL 최종내역서(04.6.24)_검토1" xfId="2346"/>
    <cellStyle name="_인원계획표 _Book1_노은14BL 최종내역서(04.6.24)_검토1_복사본 13블럭내역(최종04.10.05)" xfId="2347"/>
    <cellStyle name="_인원계획표 _Book1_노은14BL 최종내역서(04.6.24)_검토2" xfId="2348"/>
    <cellStyle name="_인원계획표 _Book1_노은14BL 최종내역서(04.6.24)_검토2_복사본 13블럭내역(최종04.10.05)" xfId="2349"/>
    <cellStyle name="_인원계획표 _Book1_노은14BL 최종내역서(04.6.24)_복사본 13블럭내역(최종04.10.05)" xfId="2350"/>
    <cellStyle name="_인원계획표 _Book1_노은2지구 13블럭내역(최종04.10.05)" xfId="2351"/>
    <cellStyle name="_인원계획표 _Book1_동백리슈빌 최종내역서(단가참고)" xfId="2352"/>
    <cellStyle name="_인원계획표 _Book1_동백리슈빌 최종내역서(단가참고)_복사본 13블럭내역(최종04.10.05)" xfId="2353"/>
    <cellStyle name="_인원계획표 _Book1_동백리슈빌 확정내역서(2004.02.10)" xfId="2354"/>
    <cellStyle name="_인원계획표 _Book1_리슈빌 공사별 비교(전체현장)" xfId="2355"/>
    <cellStyle name="_인원계획표 _Book1_리슈빌 공사별 비교(전체현장)_복사본 13블럭내역(최종04.10.05)" xfId="2356"/>
    <cellStyle name="_인원계획표 _Book1_삼익비교실행" xfId="2357"/>
    <cellStyle name="_인원계획표 _Book1_삼익비교실행_00.실행예산(결재)" xfId="2358"/>
    <cellStyle name="_인원계획표 _Book1_삼익비교실행_07.복수리슈빌 미장" xfId="2359"/>
    <cellStyle name="_인원계획표 _Book1_삼익비교실행_견적용내역" xfId="2360"/>
    <cellStyle name="_인원계획표 _Book1_삼익비교실행_견적용내역(도급비교)" xfId="2361"/>
    <cellStyle name="_인원계획표 _Book1_삼익비교실행_견적용내역(도급비교)_관저리슈빌최종실행1" xfId="2362"/>
    <cellStyle name="_인원계획표 _Book1_삼익비교실행_견적용내역(도급비교)_관저리슈빌최종실행1_관저리슈빌최종실행1" xfId="2363"/>
    <cellStyle name="_인원계획표 _Book1_삼익비교실행_견적용내역_관저리슈빌최종실행1" xfId="2364"/>
    <cellStyle name="_인원계획표 _Book1_삼익비교실행_견적용내역_관저리슈빌최종실행1_관저리슈빌최종실행1" xfId="2365"/>
    <cellStyle name="_인원계획표 _Book1_삼익비교실행_관저리슈빌최종실행(1224)" xfId="2366"/>
    <cellStyle name="_인원계획표 _Book1_삼익비교실행_관저리슈빌최종실행(1224)_관저리슈빌최종실행1" xfId="2367"/>
    <cellStyle name="_인원계획표 _Book1_삼익비교실행_관저리슈빌최종실행(1224)_관저리슈빌최종실행1_관저리슈빌최종실행1" xfId="2368"/>
    <cellStyle name="_인원계획표 _Book1_삼익비교실행_관저리슈빌최종실행1" xfId="2369"/>
    <cellStyle name="_인원계획표 _Book1_삼익비교실행_노은14BL 최종내역서(04.10.05)" xfId="2370"/>
    <cellStyle name="_인원계획표 _Book1_삼익비교실행_노은14BL 최종내역서(04.10.05)_복사본 13블럭내역(최종04.10.05)" xfId="2371"/>
    <cellStyle name="_인원계획표 _Book1_삼익비교실행_노은14BL 최종내역서(04.6.18)" xfId="2372"/>
    <cellStyle name="_인원계획표 _Book1_삼익비교실행_노은14BL 최종내역서(04.6.18)_노은14BL 최종내역서(04.10.05)" xfId="2373"/>
    <cellStyle name="_인원계획표 _Book1_삼익비교실행_노은14BL 최종내역서(04.6.18)_노은14BL 최종내역서(04.10.05)_복사본 13블럭내역(최종04.10.05)" xfId="2374"/>
    <cellStyle name="_인원계획표 _Book1_삼익비교실행_노은14BL 최종내역서(04.6.18)_노은2지구 13블럭내역(최종04.10.05)" xfId="2375"/>
    <cellStyle name="_인원계획표 _Book1_삼익비교실행_노은14BL 최종내역서(04.6.18)_청주비하내역(04.09.16)" xfId="2376"/>
    <cellStyle name="_인원계획표 _Book1_삼익비교실행_노은14BL 최종내역서(04.6.24)" xfId="2377"/>
    <cellStyle name="_인원계획표 _Book1_삼익비교실행_노은14BL 최종내역서(04.6.24)_검토" xfId="2378"/>
    <cellStyle name="_인원계획표 _Book1_삼익비교실행_노은14BL 최종내역서(04.6.24)_검토_복사본 13블럭내역(최종04.10.05)" xfId="2379"/>
    <cellStyle name="_인원계획표 _Book1_삼익비교실행_노은14BL 최종내역서(04.6.24)_검토1" xfId="2380"/>
    <cellStyle name="_인원계획표 _Book1_삼익비교실행_노은14BL 최종내역서(04.6.24)_검토1_복사본 13블럭내역(최종04.10.05)" xfId="2381"/>
    <cellStyle name="_인원계획표 _Book1_삼익비교실행_노은14BL 최종내역서(04.6.24)_검토2" xfId="2382"/>
    <cellStyle name="_인원계획표 _Book1_삼익비교실행_노은14BL 최종내역서(04.6.24)_검토2_복사본 13블럭내역(최종04.10.05)" xfId="2383"/>
    <cellStyle name="_인원계획표 _Book1_삼익비교실행_노은14BL 최종내역서(04.6.24)_복사본 13블럭내역(최종04.10.05)" xfId="2384"/>
    <cellStyle name="_인원계획표 _Book1_삼익비교실행_노은2지구 13블럭내역(최종04.10.05)" xfId="2385"/>
    <cellStyle name="_인원계획표 _Book1_삼익비교실행_동백리슈빌 최종내역서(단가참고)" xfId="2386"/>
    <cellStyle name="_인원계획표 _Book1_삼익비교실행_동백리슈빌 최종내역서(단가참고)_복사본 13블럭내역(최종04.10.05)" xfId="2387"/>
    <cellStyle name="_인원계획표 _Book1_삼익비교실행_동백리슈빌 확정내역서(2004.02.10)" xfId="2388"/>
    <cellStyle name="_인원계획표 _Book1_삼익비교실행_리슈빌 공사별 비교(전체현장)" xfId="2389"/>
    <cellStyle name="_인원계획표 _Book1_삼익비교실행_리슈빌 공사별 비교(전체현장)_복사본 13블럭내역(최종04.10.05)" xfId="2390"/>
    <cellStyle name="_인원계획표 _Book1_삼익비교실행_실행(노은리슈빌)" xfId="2391"/>
    <cellStyle name="_인원계획표 _Book1_삼익비교실행_실행(노은리슈빌)_관저리슈빌최종실행1" xfId="2392"/>
    <cellStyle name="_인원계획표 _Book1_삼익비교실행_실행(노은리슈빌)_관저리슈빌최종실행1_관저리슈빌최종실행1" xfId="2393"/>
    <cellStyle name="_인원계획표 _Book1_삼익비교실행_실행예산 (2004.03.29)" xfId="2394"/>
    <cellStyle name="_인원계획표 _Book1_삼익비교실행_용인IC 내역서(결재0413)" xfId="2395"/>
    <cellStyle name="_인원계획표 _Book1_삼익비교실행_청주비하내역(04.09.16)" xfId="2396"/>
    <cellStyle name="_인원계획표 _Book1_삼익협의실행" xfId="2397"/>
    <cellStyle name="_인원계획표 _Book1_삼익협의실행_00.실행예산(결재)" xfId="2398"/>
    <cellStyle name="_인원계획표 _Book1_삼익협의실행_07.복수리슈빌 미장" xfId="2399"/>
    <cellStyle name="_인원계획표 _Book1_삼익협의실행_견적용내역" xfId="2400"/>
    <cellStyle name="_인원계획표 _Book1_삼익협의실행_견적용내역(도급비교)" xfId="2401"/>
    <cellStyle name="_인원계획표 _Book1_삼익협의실행_견적용내역(도급비교)_관저리슈빌최종실행1" xfId="2402"/>
    <cellStyle name="_인원계획표 _Book1_삼익협의실행_견적용내역(도급비교)_관저리슈빌최종실행1_관저리슈빌최종실행1" xfId="2403"/>
    <cellStyle name="_인원계획표 _Book1_삼익협의실행_견적용내역_관저리슈빌최종실행1" xfId="2404"/>
    <cellStyle name="_인원계획표 _Book1_삼익협의실행_견적용내역_관저리슈빌최종실행1_관저리슈빌최종실행1" xfId="2405"/>
    <cellStyle name="_인원계획표 _Book1_삼익협의실행_관저리슈빌최종실행(1224)" xfId="2406"/>
    <cellStyle name="_인원계획표 _Book1_삼익협의실행_관저리슈빌최종실행(1224)_관저리슈빌최종실행1" xfId="2407"/>
    <cellStyle name="_인원계획표 _Book1_삼익협의실행_관저리슈빌최종실행(1224)_관저리슈빌최종실행1_관저리슈빌최종실행1" xfId="2408"/>
    <cellStyle name="_인원계획표 _Book1_삼익협의실행_관저리슈빌최종실행1" xfId="2409"/>
    <cellStyle name="_인원계획표 _Book1_삼익협의실행_노은14BL 최종내역서(04.10.05)" xfId="2410"/>
    <cellStyle name="_인원계획표 _Book1_삼익협의실행_노은14BL 최종내역서(04.10.05)_복사본 13블럭내역(최종04.10.05)" xfId="2411"/>
    <cellStyle name="_인원계획표 _Book1_삼익협의실행_노은14BL 최종내역서(04.6.18)" xfId="2412"/>
    <cellStyle name="_인원계획표 _Book1_삼익협의실행_노은14BL 최종내역서(04.6.18)_노은14BL 최종내역서(04.10.05)" xfId="2413"/>
    <cellStyle name="_인원계획표 _Book1_삼익협의실행_노은14BL 최종내역서(04.6.18)_노은14BL 최종내역서(04.10.05)_복사본 13블럭내역(최종04.10.05)" xfId="2414"/>
    <cellStyle name="_인원계획표 _Book1_삼익협의실행_노은14BL 최종내역서(04.6.18)_노은2지구 13블럭내역(최종04.10.05)" xfId="2415"/>
    <cellStyle name="_인원계획표 _Book1_삼익협의실행_노은14BL 최종내역서(04.6.18)_청주비하내역(04.09.16)" xfId="2416"/>
    <cellStyle name="_인원계획표 _Book1_삼익협의실행_노은14BL 최종내역서(04.6.24)" xfId="2417"/>
    <cellStyle name="_인원계획표 _Book1_삼익협의실행_노은14BL 최종내역서(04.6.24)_검토" xfId="2418"/>
    <cellStyle name="_인원계획표 _Book1_삼익협의실행_노은14BL 최종내역서(04.6.24)_검토_복사본 13블럭내역(최종04.10.05)" xfId="2419"/>
    <cellStyle name="_인원계획표 _Book1_삼익협의실행_노은14BL 최종내역서(04.6.24)_검토1" xfId="2420"/>
    <cellStyle name="_인원계획표 _Book1_삼익협의실행_노은14BL 최종내역서(04.6.24)_검토1_복사본 13블럭내역(최종04.10.05)" xfId="2421"/>
    <cellStyle name="_인원계획표 _Book1_삼익협의실행_노은14BL 최종내역서(04.6.24)_검토2" xfId="2422"/>
    <cellStyle name="_인원계획표 _Book1_삼익협의실행_노은14BL 최종내역서(04.6.24)_검토2_복사본 13블럭내역(최종04.10.05)" xfId="2423"/>
    <cellStyle name="_인원계획표 _Book1_삼익협의실행_노은14BL 최종내역서(04.6.24)_복사본 13블럭내역(최종04.10.05)" xfId="2424"/>
    <cellStyle name="_인원계획표 _Book1_삼익협의실행_노은2지구 13블럭내역(최종04.10.05)" xfId="2425"/>
    <cellStyle name="_인원계획표 _Book1_삼익협의실행_동백리슈빌 최종내역서(단가참고)" xfId="2426"/>
    <cellStyle name="_인원계획표 _Book1_삼익협의실행_동백리슈빌 최종내역서(단가참고)_복사본 13블럭내역(최종04.10.05)" xfId="2427"/>
    <cellStyle name="_인원계획표 _Book1_삼익협의실행_동백리슈빌 확정내역서(2004.02.10)" xfId="2428"/>
    <cellStyle name="_인원계획표 _Book1_삼익협의실행_리슈빌 공사별 비교(전체현장)" xfId="2429"/>
    <cellStyle name="_인원계획표 _Book1_삼익협의실행_리슈빌 공사별 비교(전체현장)_복사본 13블럭내역(최종04.10.05)" xfId="2430"/>
    <cellStyle name="_인원계획표 _Book1_삼익협의실행_실행(노은리슈빌)" xfId="2431"/>
    <cellStyle name="_인원계획표 _Book1_삼익협의실행_실행(노은리슈빌)_관저리슈빌최종실행1" xfId="2432"/>
    <cellStyle name="_인원계획표 _Book1_삼익협의실행_실행(노은리슈빌)_관저리슈빌최종실행1_관저리슈빌최종실행1" xfId="2433"/>
    <cellStyle name="_인원계획표 _Book1_삼익협의실행_실행예산 (2004.03.29)" xfId="2434"/>
    <cellStyle name="_인원계획표 _Book1_삼익협의실행_용인IC 내역서(결재0413)" xfId="2435"/>
    <cellStyle name="_인원계획표 _Book1_삼익협의실행_청주비하내역(04.09.16)" xfId="2436"/>
    <cellStyle name="_인원계획표 _Book1_실행(노은리슈빌)" xfId="2437"/>
    <cellStyle name="_인원계획표 _Book1_실행(노은리슈빌)_관저리슈빌최종실행1" xfId="2438"/>
    <cellStyle name="_인원계획표 _Book1_실행(노은리슈빌)_관저리슈빌최종실행1_관저리슈빌최종실행1" xfId="2439"/>
    <cellStyle name="_인원계획표 _Book1_실행검토228" xfId="2440"/>
    <cellStyle name="_인원계획표 _Book1_실행검토228_00.실행예산(결재)" xfId="2441"/>
    <cellStyle name="_인원계획표 _Book1_실행검토228_07.복수리슈빌 미장" xfId="2442"/>
    <cellStyle name="_인원계획표 _Book1_실행검토228_견적용내역" xfId="2443"/>
    <cellStyle name="_인원계획표 _Book1_실행검토228_견적용내역(도급비교)" xfId="2444"/>
    <cellStyle name="_인원계획표 _Book1_실행검토228_견적용내역(도급비교)_관저리슈빌최종실행1" xfId="2445"/>
    <cellStyle name="_인원계획표 _Book1_실행검토228_견적용내역(도급비교)_관저리슈빌최종실행1_관저리슈빌최종실행1" xfId="2446"/>
    <cellStyle name="_인원계획표 _Book1_실행검토228_견적용내역_관저리슈빌최종실행1" xfId="2447"/>
    <cellStyle name="_인원계획표 _Book1_실행검토228_견적용내역_관저리슈빌최종실행1_관저리슈빌최종실행1" xfId="2448"/>
    <cellStyle name="_인원계획표 _Book1_실행검토228_관저리슈빌최종실행(1224)" xfId="2449"/>
    <cellStyle name="_인원계획표 _Book1_실행검토228_관저리슈빌최종실행(1224)_관저리슈빌최종실행1" xfId="2450"/>
    <cellStyle name="_인원계획표 _Book1_실행검토228_관저리슈빌최종실행(1224)_관저리슈빌최종실행1_관저리슈빌최종실행1" xfId="2451"/>
    <cellStyle name="_인원계획표 _Book1_실행검토228_관저리슈빌최종실행1" xfId="2452"/>
    <cellStyle name="_인원계획표 _Book1_실행검토228_노은14BL 최종내역서(04.10.05)" xfId="2453"/>
    <cellStyle name="_인원계획표 _Book1_실행검토228_노은14BL 최종내역서(04.10.05)_복사본 13블럭내역(최종04.10.05)" xfId="2454"/>
    <cellStyle name="_인원계획표 _Book1_실행검토228_노은14BL 최종내역서(04.6.18)" xfId="2455"/>
    <cellStyle name="_인원계획표 _Book1_실행검토228_노은14BL 최종내역서(04.6.18)_노은14BL 최종내역서(04.10.05)" xfId="2456"/>
    <cellStyle name="_인원계획표 _Book1_실행검토228_노은14BL 최종내역서(04.6.18)_노은14BL 최종내역서(04.10.05)_복사본 13블럭내역(최종04.10.05)" xfId="2457"/>
    <cellStyle name="_인원계획표 _Book1_실행검토228_노은14BL 최종내역서(04.6.18)_노은2지구 13블럭내역(최종04.10.05)" xfId="2458"/>
    <cellStyle name="_인원계획표 _Book1_실행검토228_노은14BL 최종내역서(04.6.18)_청주비하내역(04.09.16)" xfId="2459"/>
    <cellStyle name="_인원계획표 _Book1_실행검토228_노은14BL 최종내역서(04.6.24)" xfId="2460"/>
    <cellStyle name="_인원계획표 _Book1_실행검토228_노은14BL 최종내역서(04.6.24)_검토" xfId="2461"/>
    <cellStyle name="_인원계획표 _Book1_실행검토228_노은14BL 최종내역서(04.6.24)_검토_복사본 13블럭내역(최종04.10.05)" xfId="2462"/>
    <cellStyle name="_인원계획표 _Book1_실행검토228_노은14BL 최종내역서(04.6.24)_검토1" xfId="2463"/>
    <cellStyle name="_인원계획표 _Book1_실행검토228_노은14BL 최종내역서(04.6.24)_검토1_복사본 13블럭내역(최종04.10.05)" xfId="2464"/>
    <cellStyle name="_인원계획표 _Book1_실행검토228_노은14BL 최종내역서(04.6.24)_검토2" xfId="2465"/>
    <cellStyle name="_인원계획표 _Book1_실행검토228_노은14BL 최종내역서(04.6.24)_검토2_복사본 13블럭내역(최종04.10.05)" xfId="2466"/>
    <cellStyle name="_인원계획표 _Book1_실행검토228_노은14BL 최종내역서(04.6.24)_복사본 13블럭내역(최종04.10.05)" xfId="2467"/>
    <cellStyle name="_인원계획표 _Book1_실행검토228_노은2지구 13블럭내역(최종04.10.05)" xfId="2468"/>
    <cellStyle name="_인원계획표 _Book1_실행검토228_동백리슈빌 최종내역서(단가참고)" xfId="2469"/>
    <cellStyle name="_인원계획표 _Book1_실행검토228_동백리슈빌 최종내역서(단가참고)_복사본 13블럭내역(최종04.10.05)" xfId="2470"/>
    <cellStyle name="_인원계획표 _Book1_실행검토228_동백리슈빌 확정내역서(2004.02.10)" xfId="2471"/>
    <cellStyle name="_인원계획표 _Book1_실행검토228_리슈빌 공사별 비교(전체현장)" xfId="2472"/>
    <cellStyle name="_인원계획표 _Book1_실행검토228_리슈빌 공사별 비교(전체현장)_복사본 13블럭내역(최종04.10.05)" xfId="2473"/>
    <cellStyle name="_인원계획표 _Book1_실행검토228_실행(노은리슈빌)" xfId="2474"/>
    <cellStyle name="_인원계획표 _Book1_실행검토228_실행(노은리슈빌)_관저리슈빌최종실행1" xfId="2475"/>
    <cellStyle name="_인원계획표 _Book1_실행검토228_실행(노은리슈빌)_관저리슈빌최종실행1_관저리슈빌최종실행1" xfId="2476"/>
    <cellStyle name="_인원계획표 _Book1_실행검토228_실행예산 (2004.03.29)" xfId="2477"/>
    <cellStyle name="_인원계획표 _Book1_실행검토228_용인IC 내역서(결재0413)" xfId="2478"/>
    <cellStyle name="_인원계획표 _Book1_실행검토228_청주비하내역(04.09.16)" xfId="2479"/>
    <cellStyle name="_인원계획표 _Book1_실행예산 (2004.03.29)" xfId="2480"/>
    <cellStyle name="_인원계획표 _Book1_용인IC 내역서(결재0413)" xfId="2481"/>
    <cellStyle name="_인원계획표 _Book1_청주비하내역(04.09.16)" xfId="2482"/>
    <cellStyle name="_인원계획표 _buip (2)" xfId="2483"/>
    <cellStyle name="_인원계획표 _buip (2)_보그워너 견적서-11월23일" xfId="2484"/>
    <cellStyle name="_인원계획표 _buip (2)_보그워너 견적서-11월23일제출-공조기포함" xfId="2485"/>
    <cellStyle name="_인원계획표 _buip (2)_역곡동 견적서-제출-10월02일-46억8천" xfId="2486"/>
    <cellStyle name="_인원계획표 _buip (2)_역곡동 견적서-제출-10월02일-46억8천_보그워너 견적서-11월23일" xfId="2487"/>
    <cellStyle name="_인원계획표 _buip (2)_역곡동 견적서-제출-10월02일-46억8천_보그워너 견적서-11월23일제출-공조기포함" xfId="2488"/>
    <cellStyle name="_인원계획표 _ip (2)" xfId="2489"/>
    <cellStyle name="_인원계획표 _ip (2)_보그워너 견적서-11월23일" xfId="2490"/>
    <cellStyle name="_인원계획표 _ip (2)_보그워너 견적서-11월23일제출-공조기포함" xfId="2491"/>
    <cellStyle name="_인원계획표 _ip (2)_역곡동 견적서-제출-10월02일-46억8천" xfId="2492"/>
    <cellStyle name="_인원계획표 _ip (2)_역곡동 견적서-제출-10월02일-46억8천_보그워너 견적서-11월23일" xfId="2493"/>
    <cellStyle name="_인원계획표 _ip (2)_역곡동 견적서-제출-10월02일-46억8천_보그워너 견적서-11월23일제출-공조기포함" xfId="2494"/>
    <cellStyle name="_인원계획표 _jipbun (2)" xfId="2495"/>
    <cellStyle name="_인원계획표 _jipbun (2)_보그워너 견적서-11월23일" xfId="2496"/>
    <cellStyle name="_인원계획표 _jipbun (2)_보그워너 견적서-11월23일제출-공조기포함" xfId="2497"/>
    <cellStyle name="_인원계획표 _jipbun (2)_역곡동 견적서-제출-10월02일-46억8천" xfId="2498"/>
    <cellStyle name="_인원계획표 _jipbun (2)_역곡동 견적서-제출-10월02일-46억8천_보그워너 견적서-11월23일" xfId="2499"/>
    <cellStyle name="_인원계획표 _jipbun (2)_역곡동 견적서-제출-10월02일-46억8천_보그워너 견적서-11월23일제출-공조기포함" xfId="2500"/>
    <cellStyle name="_인원계획표 _NAE" xfId="2501"/>
    <cellStyle name="_인원계획표 _NAE_보그워너 견적서-11월23일" xfId="2502"/>
    <cellStyle name="_인원계획표 _NAE_보그워너 견적서-11월23일제출-공조기포함" xfId="2503"/>
    <cellStyle name="_인원계획표 _NAE_역곡동 견적서-제출-10월02일-46억8천" xfId="2504"/>
    <cellStyle name="_인원계획표 _NAE_역곡동 견적서-제출-10월02일-46억8천_보그워너 견적서-11월23일" xfId="2505"/>
    <cellStyle name="_인원계획표 _NAE_역곡동 견적서-제출-10월02일-46억8천_보그워너 견적서-11월23일제출-공조기포함" xfId="2506"/>
    <cellStyle name="_인원계획표 _Sheet1" xfId="2507"/>
    <cellStyle name="_인원계획표 _Sheet1_공내역서" xfId="2508"/>
    <cellStyle name="_인원계획표 _Sheet1_공내역서_선투입비 본사보고" xfId="2509"/>
    <cellStyle name="_인원계획표 _Sheet1_공내역서_선투입비 본사보고_선투입비 본사보고" xfId="2510"/>
    <cellStyle name="_인원계획표 _Sheet1_공내역서_선투입비 본사보고_선투입비 본사보고-0330" xfId="2511"/>
    <cellStyle name="_인원계획표 _Sheet1_선투입비 본사보고" xfId="2512"/>
    <cellStyle name="_인원계획표 _Sheet1_선투입비 본사보고_선투입비 본사보고" xfId="2513"/>
    <cellStyle name="_인원계획표 _Sheet1_선투입비 본사보고_선투입비 본사보고-0330" xfId="2514"/>
    <cellStyle name="_인원계획표 _간접비" xfId="2515"/>
    <cellStyle name="_인원계획표 _간접비_보그워너 견적서-11월23일" xfId="2516"/>
    <cellStyle name="_인원계획표 _간접비_보그워너 견적서-11월23일제출-공조기포함" xfId="2517"/>
    <cellStyle name="_인원계획표 _간접비_역곡동 견적서-제출-10월02일-46억8천" xfId="2518"/>
    <cellStyle name="_인원계획표 _간접비_역곡동 견적서-제출-10월02일-46억8천_보그워너 견적서-11월23일" xfId="2519"/>
    <cellStyle name="_인원계획표 _간접비_역곡동 견적서-제출-10월02일-46억8천_보그워너 견적서-11월23일제출-공조기포함" xfId="2520"/>
    <cellStyle name="_인원계획표 _견적실행비교" xfId="2521"/>
    <cellStyle name="_인원계획표 _견적실행비교_00.실행예산(결재)" xfId="2522"/>
    <cellStyle name="_인원계획표 _견적실행비교_07.복수리슈빌 미장" xfId="2523"/>
    <cellStyle name="_인원계획표 _견적실행비교_견적용내역" xfId="2524"/>
    <cellStyle name="_인원계획표 _견적실행비교_견적용내역(도급비교)" xfId="2525"/>
    <cellStyle name="_인원계획표 _견적실행비교_견적용내역(도급비교)_관저리슈빌최종실행1" xfId="2526"/>
    <cellStyle name="_인원계획표 _견적실행비교_견적용내역(도급비교)_관저리슈빌최종실행1_관저리슈빌최종실행1" xfId="2527"/>
    <cellStyle name="_인원계획표 _견적실행비교_견적용내역_관저리슈빌최종실행1" xfId="2528"/>
    <cellStyle name="_인원계획표 _견적실행비교_견적용내역_관저리슈빌최종실행1_관저리슈빌최종실행1" xfId="2529"/>
    <cellStyle name="_인원계획표 _견적실행비교_관저리슈빌최종실행(1224)" xfId="2530"/>
    <cellStyle name="_인원계획표 _견적실행비교_관저리슈빌최종실행(1224)_관저리슈빌최종실행1" xfId="2531"/>
    <cellStyle name="_인원계획표 _견적실행비교_관저리슈빌최종실행(1224)_관저리슈빌최종실행1_관저리슈빌최종실행1" xfId="2532"/>
    <cellStyle name="_인원계획표 _견적실행비교_관저리슈빌최종실행1" xfId="2533"/>
    <cellStyle name="_인원계획표 _견적실행비교_노은14BL 최종내역서(04.10.05)" xfId="2534"/>
    <cellStyle name="_인원계획표 _견적실행비교_노은14BL 최종내역서(04.10.05)_복사본 13블럭내역(최종04.10.05)" xfId="2535"/>
    <cellStyle name="_인원계획표 _견적실행비교_노은14BL 최종내역서(04.6.18)" xfId="2536"/>
    <cellStyle name="_인원계획표 _견적실행비교_노은14BL 최종내역서(04.6.18)_노은14BL 최종내역서(04.10.05)" xfId="2537"/>
    <cellStyle name="_인원계획표 _견적실행비교_노은14BL 최종내역서(04.6.18)_노은14BL 최종내역서(04.10.05)_복사본 13블럭내역(최종04.10.05)" xfId="2538"/>
    <cellStyle name="_인원계획표 _견적실행비교_노은14BL 최종내역서(04.6.18)_노은2지구 13블럭내역(최종04.10.05)" xfId="2539"/>
    <cellStyle name="_인원계획표 _견적실행비교_노은14BL 최종내역서(04.6.18)_청주비하내역(04.09.16)" xfId="2540"/>
    <cellStyle name="_인원계획표 _견적실행비교_노은14BL 최종내역서(04.6.24)" xfId="2541"/>
    <cellStyle name="_인원계획표 _견적실행비교_노은14BL 최종내역서(04.6.24)_검토" xfId="2542"/>
    <cellStyle name="_인원계획표 _견적실행비교_노은14BL 최종내역서(04.6.24)_검토_복사본 13블럭내역(최종04.10.05)" xfId="2543"/>
    <cellStyle name="_인원계획표 _견적실행비교_노은14BL 최종내역서(04.6.24)_검토1" xfId="2544"/>
    <cellStyle name="_인원계획표 _견적실행비교_노은14BL 최종내역서(04.6.24)_검토1_복사본 13블럭내역(최종04.10.05)" xfId="2545"/>
    <cellStyle name="_인원계획표 _견적실행비교_노은14BL 최종내역서(04.6.24)_검토2" xfId="2546"/>
    <cellStyle name="_인원계획표 _견적실행비교_노은14BL 최종내역서(04.6.24)_검토2_복사본 13블럭내역(최종04.10.05)" xfId="2547"/>
    <cellStyle name="_인원계획표 _견적실행비교_노은14BL 최종내역서(04.6.24)_복사본 13블럭내역(최종04.10.05)" xfId="2548"/>
    <cellStyle name="_인원계획표 _견적실행비교_노은2지구 13블럭내역(최종04.10.05)" xfId="2549"/>
    <cellStyle name="_인원계획표 _견적실행비교_동백리슈빌 최종내역서(단가참고)" xfId="2550"/>
    <cellStyle name="_인원계획표 _견적실행비교_동백리슈빌 최종내역서(단가참고)_복사본 13블럭내역(최종04.10.05)" xfId="2551"/>
    <cellStyle name="_인원계획표 _견적실행비교_동백리슈빌 확정내역서(2004.02.10)" xfId="2552"/>
    <cellStyle name="_인원계획표 _견적실행비교_리슈빌 공사별 비교(전체현장)" xfId="2553"/>
    <cellStyle name="_인원계획표 _견적실행비교_리슈빌 공사별 비교(전체현장)_복사본 13블럭내역(최종04.10.05)" xfId="2554"/>
    <cellStyle name="_인원계획표 _견적실행비교_실행(노은리슈빌)" xfId="2555"/>
    <cellStyle name="_인원계획표 _견적실행비교_실행(노은리슈빌)_관저리슈빌최종실행1" xfId="2556"/>
    <cellStyle name="_인원계획표 _견적실행비교_실행(노은리슈빌)_관저리슈빌최종실행1_관저리슈빌최종실행1" xfId="2557"/>
    <cellStyle name="_인원계획표 _견적실행비교_실행예산 (2004.03.29)" xfId="2558"/>
    <cellStyle name="_인원계획표 _견적실행비교_용인IC 내역서(결재0413)" xfId="2559"/>
    <cellStyle name="_인원계획표 _견적실행비교_청주비하내역(04.09.16)" xfId="2560"/>
    <cellStyle name="_인원계획표 _견적용내역" xfId="2561"/>
    <cellStyle name="_인원계획표 _견적용내역(도급비교)" xfId="2562"/>
    <cellStyle name="_인원계획표 _견적용내역(도급비교)_관저리슈빌최종실행1" xfId="2563"/>
    <cellStyle name="_인원계획표 _견적용내역(도급비교)_관저리슈빌최종실행1_관저리슈빌최종실행1" xfId="2564"/>
    <cellStyle name="_인원계획표 _견적용내역_관저리슈빌최종실행1" xfId="2565"/>
    <cellStyle name="_인원계획표 _견적용내역_관저리슈빌최종실행1_관저리슈빌최종실행1" xfId="2566"/>
    <cellStyle name="_인원계획표 _견적조건" xfId="2567"/>
    <cellStyle name="_인원계획표 _견적조건_서계오피스텔_대한유화(현설용BM)" xfId="2568"/>
    <cellStyle name="_인원계획표 _견적조건_서계오피스텔_대한유화(현설용BM)_선투입비 본사보고" xfId="2569"/>
    <cellStyle name="_인원계획표 _견적조건_서계오피스텔_대한유화(현설용BM)_선투입비 본사보고_선투입비 본사보고" xfId="2570"/>
    <cellStyle name="_인원계획표 _견적조건_서계오피스텔_대한유화(현설용BM)_선투입비 본사보고_선투입비 본사보고-0330" xfId="2571"/>
    <cellStyle name="_인원계획표 _견적조건_선투입비 본사보고" xfId="2572"/>
    <cellStyle name="_인원계획표 _견적조건_선투입비 본사보고_선투입비 본사보고" xfId="2573"/>
    <cellStyle name="_인원계획표 _견적조건_선투입비 본사보고_선투입비 본사보고-0330" xfId="2574"/>
    <cellStyle name="_인원계획표 _경기교육원_일반설비공사 대비내역서" xfId="2575"/>
    <cellStyle name="_인원계획표 _경기교육원_일반설비공사 대비내역서_공내역서" xfId="2576"/>
    <cellStyle name="_인원계획표 _경기교육원_일반설비공사 대비내역서_공내역서_선투입비 본사보고" xfId="2577"/>
    <cellStyle name="_인원계획표 _경기교육원_일반설비공사 대비내역서_공내역서_선투입비 본사보고_선투입비 본사보고" xfId="2578"/>
    <cellStyle name="_인원계획표 _경기교육원_일반설비공사 대비내역서_공내역서_선투입비 본사보고_선투입비 본사보고-0330" xfId="2579"/>
    <cellStyle name="_인원계획표 _경기교육원_일반설비공사 대비내역서_선투입비 본사보고" xfId="2580"/>
    <cellStyle name="_인원계획표 _경기교육원_일반설비공사 대비내역서_선투입비 본사보고_선투입비 본사보고" xfId="2581"/>
    <cellStyle name="_인원계획표 _경기교육원_일반설비공사 대비내역서_선투입비 본사보고_선투입비 본사보고-0330" xfId="2582"/>
    <cellStyle name="_인원계획표 _경기교육원_집행내역(REV1)" xfId="2583"/>
    <cellStyle name="_인원계획표 _경기교육원_집행내역(REV1)_공내역서" xfId="2584"/>
    <cellStyle name="_인원계획표 _경기교육원_집행내역(REV1)_공내역서_선투입비 본사보고" xfId="2585"/>
    <cellStyle name="_인원계획표 _경기교육원_집행내역(REV1)_공내역서_선투입비 본사보고_선투입비 본사보고" xfId="2586"/>
    <cellStyle name="_인원계획표 _경기교육원_집행내역(REV1)_공내역서_선투입비 본사보고_선투입비 본사보고-0330" xfId="2587"/>
    <cellStyle name="_인원계획표 _경기교육원_집행내역(REV1)_선투입비 본사보고" xfId="2588"/>
    <cellStyle name="_인원계획표 _경기교육원_집행내역(REV1)_선투입비 본사보고_선투입비 본사보고" xfId="2589"/>
    <cellStyle name="_인원계획표 _경기교육원_집행내역(REV1)_선투입비 본사보고_선투입비 본사보고-0330" xfId="2590"/>
    <cellStyle name="_인원계획표 _경기교육원_집행내역(최종)(설비사전공사)(REV1)" xfId="2591"/>
    <cellStyle name="_인원계획표 _경기교육원_집행내역(최종)(설비사전공사)(REV1)_공내역서" xfId="2592"/>
    <cellStyle name="_인원계획표 _경기교육원_집행내역(최종)(설비사전공사)(REV1)_공내역서_선투입비 본사보고" xfId="2593"/>
    <cellStyle name="_인원계획표 _경기교육원_집행내역(최종)(설비사전공사)(REV1)_공내역서_선투입비 본사보고_선투입비 본사보고" xfId="2594"/>
    <cellStyle name="_인원계획표 _경기교육원_집행내역(최종)(설비사전공사)(REV1)_공내역서_선투입비 본사보고_선투입비 본사보고-0330" xfId="2595"/>
    <cellStyle name="_인원계획표 _경기교육원_집행내역(최종)(설비사전공사)(REV1)_선투입비 본사보고" xfId="2596"/>
    <cellStyle name="_인원계획표 _경기교육원_집행내역(최종)(설비사전공사)(REV1)_선투입비 본사보고_선투입비 본사보고" xfId="2597"/>
    <cellStyle name="_인원계획표 _경기교육원_집행내역(최종)(설비사전공사)(REV1)_선투입비 본사보고_선투입비 본사보고-0330" xfId="2598"/>
    <cellStyle name="_인원계획표 _관저리슈빌최종실행(1224)" xfId="2599"/>
    <cellStyle name="_인원계획표 _관저리슈빌최종실행(1224)_관저리슈빌최종실행1" xfId="2600"/>
    <cellStyle name="_인원계획표 _관저리슈빌최종실행(1224)_관저리슈빌최종실행1_관저리슈빌최종실행1" xfId="2601"/>
    <cellStyle name="_인원계획표 _관저리슈빌최종실행1" xfId="2602"/>
    <cellStyle name="_인원계획표 _광주평동투찰" xfId="2603"/>
    <cellStyle name="_인원계획표 _광주평동품의1" xfId="2604"/>
    <cellStyle name="_인원계획표 _남면동면" xfId="2605"/>
    <cellStyle name="_인원계획표 _남면동면_보그워너 견적서-11월23일" xfId="2606"/>
    <cellStyle name="_인원계획표 _남면동면_보그워너 견적서-11월23일제출-공조기포함" xfId="2607"/>
    <cellStyle name="_인원계획표 _남면동면_역곡동 견적서-제출-10월02일-46억8천" xfId="2608"/>
    <cellStyle name="_인원계획표 _남면동면_역곡동 견적서-제출-10월02일-46억8천_보그워너 견적서-11월23일" xfId="2609"/>
    <cellStyle name="_인원계획표 _남면동면_역곡동 견적서-제출-10월02일-46억8천_보그워너 견적서-11월23일제출-공조기포함" xfId="2610"/>
    <cellStyle name="_인원계획표 _노은14BL 최종내역서(04.10.05)" xfId="2611"/>
    <cellStyle name="_인원계획표 _노은14BL 최종내역서(04.10.05)_복사본 13블럭내역(최종04.10.05)" xfId="2612"/>
    <cellStyle name="_인원계획표 _노은14BL 최종내역서(04.6.18)" xfId="2613"/>
    <cellStyle name="_인원계획표 _노은14BL 최종내역서(04.6.18)_노은14BL 최종내역서(04.10.05)" xfId="2614"/>
    <cellStyle name="_인원계획표 _노은14BL 최종내역서(04.6.18)_노은14BL 최종내역서(04.10.05)_복사본 13블럭내역(최종04.10.05)" xfId="2615"/>
    <cellStyle name="_인원계획표 _노은14BL 최종내역서(04.6.18)_노은2지구 13블럭내역(최종04.10.05)" xfId="2616"/>
    <cellStyle name="_인원계획표 _노은14BL 최종내역서(04.6.18)_청주비하내역(04.09.16)" xfId="2617"/>
    <cellStyle name="_인원계획표 _노은14BL 최종내역서(04.6.24)" xfId="2618"/>
    <cellStyle name="_인원계획표 _노은14BL 최종내역서(04.6.24)_검토" xfId="2619"/>
    <cellStyle name="_인원계획표 _노은14BL 최종내역서(04.6.24)_검토_복사본 13블럭내역(최종04.10.05)" xfId="2620"/>
    <cellStyle name="_인원계획표 _노은14BL 최종내역서(04.6.24)_검토1" xfId="2621"/>
    <cellStyle name="_인원계획표 _노은14BL 최종내역서(04.6.24)_검토1_복사본 13블럭내역(최종04.10.05)" xfId="2622"/>
    <cellStyle name="_인원계획표 _노은14BL 최종내역서(04.6.24)_검토2" xfId="2623"/>
    <cellStyle name="_인원계획표 _노은14BL 최종내역서(04.6.24)_검토2_복사본 13블럭내역(최종04.10.05)" xfId="2624"/>
    <cellStyle name="_인원계획표 _노은14BL 최종내역서(04.6.24)_복사본 13블럭내역(최종04.10.05)" xfId="2625"/>
    <cellStyle name="_인원계획표 _노은2지구 13블럭내역(최종04.10.05)" xfId="2626"/>
    <cellStyle name="_인원계획표 _당진실행검토" xfId="2627"/>
    <cellStyle name="_인원계획표 _당진실행검토_00.실행예산(결재)" xfId="2628"/>
    <cellStyle name="_인원계획표 _당진실행검토_07.복수리슈빌 미장" xfId="2629"/>
    <cellStyle name="_인원계획표 _당진실행검토_견적용내역" xfId="2630"/>
    <cellStyle name="_인원계획표 _당진실행검토_견적용내역(도급비교)" xfId="2631"/>
    <cellStyle name="_인원계획표 _당진실행검토_견적용내역(도급비교)_관저리슈빌최종실행1" xfId="2632"/>
    <cellStyle name="_인원계획표 _당진실행검토_견적용내역(도급비교)_관저리슈빌최종실행1_관저리슈빌최종실행1" xfId="2633"/>
    <cellStyle name="_인원계획표 _당진실행검토_견적용내역_관저리슈빌최종실행1" xfId="2634"/>
    <cellStyle name="_인원계획표 _당진실행검토_견적용내역_관저리슈빌최종실행1_관저리슈빌최종실행1" xfId="2635"/>
    <cellStyle name="_인원계획표 _당진실행검토_관저리슈빌최종실행(1224)" xfId="2636"/>
    <cellStyle name="_인원계획표 _당진실행검토_관저리슈빌최종실행(1224)_관저리슈빌최종실행1" xfId="2637"/>
    <cellStyle name="_인원계획표 _당진실행검토_관저리슈빌최종실행(1224)_관저리슈빌최종실행1_관저리슈빌최종실행1" xfId="2638"/>
    <cellStyle name="_인원계획표 _당진실행검토_관저리슈빌최종실행1" xfId="2639"/>
    <cellStyle name="_인원계획표 _당진실행검토_노은14BL 최종내역서(04.10.05)" xfId="2640"/>
    <cellStyle name="_인원계획표 _당진실행검토_노은14BL 최종내역서(04.10.05)_복사본 13블럭내역(최종04.10.05)" xfId="2641"/>
    <cellStyle name="_인원계획표 _당진실행검토_노은14BL 최종내역서(04.6.18)" xfId="2642"/>
    <cellStyle name="_인원계획표 _당진실행검토_노은14BL 최종내역서(04.6.18)_노은14BL 최종내역서(04.10.05)" xfId="2643"/>
    <cellStyle name="_인원계획표 _당진실행검토_노은14BL 최종내역서(04.6.18)_노은14BL 최종내역서(04.10.05)_복사본 13블럭내역(최종04.10.05)" xfId="2644"/>
    <cellStyle name="_인원계획표 _당진실행검토_노은14BL 최종내역서(04.6.18)_노은2지구 13블럭내역(최종04.10.05)" xfId="2645"/>
    <cellStyle name="_인원계획표 _당진실행검토_노은14BL 최종내역서(04.6.18)_청주비하내역(04.09.16)" xfId="2646"/>
    <cellStyle name="_인원계획표 _당진실행검토_노은14BL 최종내역서(04.6.24)" xfId="2647"/>
    <cellStyle name="_인원계획표 _당진실행검토_노은14BL 최종내역서(04.6.24)_검토" xfId="2648"/>
    <cellStyle name="_인원계획표 _당진실행검토_노은14BL 최종내역서(04.6.24)_검토_복사본 13블럭내역(최종04.10.05)" xfId="2649"/>
    <cellStyle name="_인원계획표 _당진실행검토_노은14BL 최종내역서(04.6.24)_검토1" xfId="2650"/>
    <cellStyle name="_인원계획표 _당진실행검토_노은14BL 최종내역서(04.6.24)_검토1_복사본 13블럭내역(최종04.10.05)" xfId="2651"/>
    <cellStyle name="_인원계획표 _당진실행검토_노은14BL 최종내역서(04.6.24)_검토2" xfId="2652"/>
    <cellStyle name="_인원계획표 _당진실행검토_노은14BL 최종내역서(04.6.24)_검토2_복사본 13블럭내역(최종04.10.05)" xfId="2653"/>
    <cellStyle name="_인원계획표 _당진실행검토_노은14BL 최종내역서(04.6.24)_복사본 13블럭내역(최종04.10.05)" xfId="2654"/>
    <cellStyle name="_인원계획표 _당진실행검토_노은2지구 13블럭내역(최종04.10.05)" xfId="2655"/>
    <cellStyle name="_인원계획표 _당진실행검토_동백리슈빌 최종내역서(단가참고)" xfId="2656"/>
    <cellStyle name="_인원계획표 _당진실행검토_동백리슈빌 최종내역서(단가참고)_복사본 13블럭내역(최종04.10.05)" xfId="2657"/>
    <cellStyle name="_인원계획표 _당진실행검토_동백리슈빌 확정내역서(2004.02.10)" xfId="2658"/>
    <cellStyle name="_인원계획표 _당진실행검토_리슈빌 공사별 비교(전체현장)" xfId="2659"/>
    <cellStyle name="_인원계획표 _당진실행검토_리슈빌 공사별 비교(전체현장)_복사본 13블럭내역(최종04.10.05)" xfId="2660"/>
    <cellStyle name="_인원계획표 _당진실행검토_삼익비교실행" xfId="2661"/>
    <cellStyle name="_인원계획표 _당진실행검토_삼익비교실행_00.실행예산(결재)" xfId="2662"/>
    <cellStyle name="_인원계획표 _당진실행검토_삼익비교실행_07.복수리슈빌 미장" xfId="2663"/>
    <cellStyle name="_인원계획표 _당진실행검토_삼익비교실행_견적용내역" xfId="2664"/>
    <cellStyle name="_인원계획표 _당진실행검토_삼익비교실행_견적용내역(도급비교)" xfId="2665"/>
    <cellStyle name="_인원계획표 _당진실행검토_삼익비교실행_견적용내역(도급비교)_관저리슈빌최종실행1" xfId="2666"/>
    <cellStyle name="_인원계획표 _당진실행검토_삼익비교실행_견적용내역(도급비교)_관저리슈빌최종실행1_관저리슈빌최종실행1" xfId="2667"/>
    <cellStyle name="_인원계획표 _당진실행검토_삼익비교실행_견적용내역_관저리슈빌최종실행1" xfId="2668"/>
    <cellStyle name="_인원계획표 _당진실행검토_삼익비교실행_견적용내역_관저리슈빌최종실행1_관저리슈빌최종실행1" xfId="2669"/>
    <cellStyle name="_인원계획표 _당진실행검토_삼익비교실행_관저리슈빌최종실행(1224)" xfId="2670"/>
    <cellStyle name="_인원계획표 _당진실행검토_삼익비교실행_관저리슈빌최종실행(1224)_관저리슈빌최종실행1" xfId="2671"/>
    <cellStyle name="_인원계획표 _당진실행검토_삼익비교실행_관저리슈빌최종실행(1224)_관저리슈빌최종실행1_관저리슈빌최종실행1" xfId="2672"/>
    <cellStyle name="_인원계획표 _당진실행검토_삼익비교실행_관저리슈빌최종실행1" xfId="2673"/>
    <cellStyle name="_인원계획표 _당진실행검토_삼익비교실행_노은14BL 최종내역서(04.10.05)" xfId="2674"/>
    <cellStyle name="_인원계획표 _당진실행검토_삼익비교실행_노은14BL 최종내역서(04.10.05)_복사본 13블럭내역(최종04.10.05)" xfId="2675"/>
    <cellStyle name="_인원계획표 _당진실행검토_삼익비교실행_노은14BL 최종내역서(04.6.18)" xfId="2676"/>
    <cellStyle name="_인원계획표 _당진실행검토_삼익비교실행_노은14BL 최종내역서(04.6.18)_노은14BL 최종내역서(04.10.05)" xfId="2677"/>
    <cellStyle name="_인원계획표 _당진실행검토_삼익비교실행_노은14BL 최종내역서(04.6.18)_노은14BL 최종내역서(04.10.05)_복사본 13블럭내역(최종04.10.05)" xfId="2678"/>
    <cellStyle name="_인원계획표 _당진실행검토_삼익비교실행_노은14BL 최종내역서(04.6.18)_노은2지구 13블럭내역(최종04.10.05)" xfId="2679"/>
    <cellStyle name="_인원계획표 _당진실행검토_삼익비교실행_노은14BL 최종내역서(04.6.18)_청주비하내역(04.09.16)" xfId="2680"/>
    <cellStyle name="_인원계획표 _당진실행검토_삼익비교실행_노은14BL 최종내역서(04.6.24)" xfId="2681"/>
    <cellStyle name="_인원계획표 _당진실행검토_삼익비교실행_노은14BL 최종내역서(04.6.24)_검토" xfId="2682"/>
    <cellStyle name="_인원계획표 _당진실행검토_삼익비교실행_노은14BL 최종내역서(04.6.24)_검토_복사본 13블럭내역(최종04.10.05)" xfId="2683"/>
    <cellStyle name="_인원계획표 _당진실행검토_삼익비교실행_노은14BL 최종내역서(04.6.24)_검토1" xfId="2684"/>
    <cellStyle name="_인원계획표 _당진실행검토_삼익비교실행_노은14BL 최종내역서(04.6.24)_검토1_복사본 13블럭내역(최종04.10.05)" xfId="2685"/>
    <cellStyle name="_인원계획표 _당진실행검토_삼익비교실행_노은14BL 최종내역서(04.6.24)_검토2" xfId="2686"/>
    <cellStyle name="_인원계획표 _당진실행검토_삼익비교실행_노은14BL 최종내역서(04.6.24)_검토2_복사본 13블럭내역(최종04.10.05)" xfId="2687"/>
    <cellStyle name="_인원계획표 _당진실행검토_삼익비교실행_노은14BL 최종내역서(04.6.24)_복사본 13블럭내역(최종04.10.05)" xfId="2688"/>
    <cellStyle name="_인원계획표 _당진실행검토_삼익비교실행_노은2지구 13블럭내역(최종04.10.05)" xfId="2689"/>
    <cellStyle name="_인원계획표 _당진실행검토_삼익비교실행_동백리슈빌 최종내역서(단가참고)" xfId="2690"/>
    <cellStyle name="_인원계획표 _당진실행검토_삼익비교실행_동백리슈빌 최종내역서(단가참고)_복사본 13블럭내역(최종04.10.05)" xfId="2691"/>
    <cellStyle name="_인원계획표 _당진실행검토_삼익비교실행_동백리슈빌 확정내역서(2004.02.10)" xfId="2692"/>
    <cellStyle name="_인원계획표 _당진실행검토_삼익비교실행_리슈빌 공사별 비교(전체현장)" xfId="2693"/>
    <cellStyle name="_인원계획표 _당진실행검토_삼익비교실행_리슈빌 공사별 비교(전체현장)_복사본 13블럭내역(최종04.10.05)" xfId="2694"/>
    <cellStyle name="_인원계획표 _당진실행검토_삼익비교실행_실행(노은리슈빌)" xfId="2695"/>
    <cellStyle name="_인원계획표 _당진실행검토_삼익비교실행_실행(노은리슈빌)_관저리슈빌최종실행1" xfId="2696"/>
    <cellStyle name="_인원계획표 _당진실행검토_삼익비교실행_실행(노은리슈빌)_관저리슈빌최종실행1_관저리슈빌최종실행1" xfId="2697"/>
    <cellStyle name="_인원계획표 _당진실행검토_삼익비교실행_실행예산 (2004.03.29)" xfId="2698"/>
    <cellStyle name="_인원계획표 _당진실행검토_삼익비교실행_용인IC 내역서(결재0413)" xfId="2699"/>
    <cellStyle name="_인원계획표 _당진실행검토_삼익비교실행_청주비하내역(04.09.16)" xfId="2700"/>
    <cellStyle name="_인원계획표 _당진실행검토_삼익협의실행" xfId="2701"/>
    <cellStyle name="_인원계획표 _당진실행검토_삼익협의실행_00.실행예산(결재)" xfId="2702"/>
    <cellStyle name="_인원계획표 _당진실행검토_삼익협의실행_07.복수리슈빌 미장" xfId="2703"/>
    <cellStyle name="_인원계획표 _당진실행검토_삼익협의실행_견적용내역" xfId="2704"/>
    <cellStyle name="_인원계획표 _당진실행검토_삼익협의실행_견적용내역(도급비교)" xfId="2705"/>
    <cellStyle name="_인원계획표 _당진실행검토_삼익협의실행_견적용내역(도급비교)_관저리슈빌최종실행1" xfId="2706"/>
    <cellStyle name="_인원계획표 _당진실행검토_삼익협의실행_견적용내역(도급비교)_관저리슈빌최종실행1_관저리슈빌최종실행1" xfId="2707"/>
    <cellStyle name="_인원계획표 _당진실행검토_삼익협의실행_견적용내역_관저리슈빌최종실행1" xfId="2708"/>
    <cellStyle name="_인원계획표 _당진실행검토_삼익협의실행_견적용내역_관저리슈빌최종실행1_관저리슈빌최종실행1" xfId="2709"/>
    <cellStyle name="_인원계획표 _당진실행검토_삼익협의실행_관저리슈빌최종실행(1224)" xfId="2710"/>
    <cellStyle name="_인원계획표 _당진실행검토_삼익협의실행_관저리슈빌최종실행(1224)_관저리슈빌최종실행1" xfId="2711"/>
    <cellStyle name="_인원계획표 _당진실행검토_삼익협의실행_관저리슈빌최종실행(1224)_관저리슈빌최종실행1_관저리슈빌최종실행1" xfId="2712"/>
    <cellStyle name="_인원계획표 _당진실행검토_삼익협의실행_관저리슈빌최종실행1" xfId="2713"/>
    <cellStyle name="_인원계획표 _당진실행검토_삼익협의실행_노은14BL 최종내역서(04.10.05)" xfId="2714"/>
    <cellStyle name="_인원계획표 _당진실행검토_삼익협의실행_노은14BL 최종내역서(04.10.05)_복사본 13블럭내역(최종04.10.05)" xfId="2715"/>
    <cellStyle name="_인원계획표 _당진실행검토_삼익협의실행_노은14BL 최종내역서(04.6.18)" xfId="2716"/>
    <cellStyle name="_인원계획표 _당진실행검토_삼익협의실행_노은14BL 최종내역서(04.6.18)_노은14BL 최종내역서(04.10.05)" xfId="2717"/>
    <cellStyle name="_인원계획표 _당진실행검토_삼익협의실행_노은14BL 최종내역서(04.6.18)_노은14BL 최종내역서(04.10.05)_복사본 13블럭내역(최종04.10.05)" xfId="2718"/>
    <cellStyle name="_인원계획표 _당진실행검토_삼익협의실행_노은14BL 최종내역서(04.6.18)_노은2지구 13블럭내역(최종04.10.05)" xfId="2719"/>
    <cellStyle name="_인원계획표 _당진실행검토_삼익협의실행_노은14BL 최종내역서(04.6.18)_청주비하내역(04.09.16)" xfId="2720"/>
    <cellStyle name="_인원계획표 _당진실행검토_삼익협의실행_노은14BL 최종내역서(04.6.24)" xfId="2721"/>
    <cellStyle name="_인원계획표 _당진실행검토_삼익협의실행_노은14BL 최종내역서(04.6.24)_검토" xfId="2722"/>
    <cellStyle name="_인원계획표 _당진실행검토_삼익협의실행_노은14BL 최종내역서(04.6.24)_검토_복사본 13블럭내역(최종04.10.05)" xfId="2723"/>
    <cellStyle name="_인원계획표 _당진실행검토_삼익협의실행_노은14BL 최종내역서(04.6.24)_검토1" xfId="2724"/>
    <cellStyle name="_인원계획표 _당진실행검토_삼익협의실행_노은14BL 최종내역서(04.6.24)_검토1_복사본 13블럭내역(최종04.10.05)" xfId="2725"/>
    <cellStyle name="_인원계획표 _당진실행검토_삼익협의실행_노은14BL 최종내역서(04.6.24)_검토2" xfId="2726"/>
    <cellStyle name="_인원계획표 _당진실행검토_삼익협의실행_노은14BL 최종내역서(04.6.24)_검토2_복사본 13블럭내역(최종04.10.05)" xfId="2727"/>
    <cellStyle name="_인원계획표 _당진실행검토_삼익협의실행_노은14BL 최종내역서(04.6.24)_복사본 13블럭내역(최종04.10.05)" xfId="2728"/>
    <cellStyle name="_인원계획표 _당진실행검토_삼익협의실행_노은2지구 13블럭내역(최종04.10.05)" xfId="2729"/>
    <cellStyle name="_인원계획표 _당진실행검토_삼익협의실행_동백리슈빌 최종내역서(단가참고)" xfId="2730"/>
    <cellStyle name="_인원계획표 _당진실행검토_삼익협의실행_동백리슈빌 최종내역서(단가참고)_복사본 13블럭내역(최종04.10.05)" xfId="2731"/>
    <cellStyle name="_인원계획표 _당진실행검토_삼익협의실행_동백리슈빌 확정내역서(2004.02.10)" xfId="2732"/>
    <cellStyle name="_인원계획표 _당진실행검토_삼익협의실행_리슈빌 공사별 비교(전체현장)" xfId="2733"/>
    <cellStyle name="_인원계획표 _당진실행검토_삼익협의실행_리슈빌 공사별 비교(전체현장)_복사본 13블럭내역(최종04.10.05)" xfId="2734"/>
    <cellStyle name="_인원계획표 _당진실행검토_삼익협의실행_실행(노은리슈빌)" xfId="2735"/>
    <cellStyle name="_인원계획표 _당진실행검토_삼익협의실행_실행(노은리슈빌)_관저리슈빌최종실행1" xfId="2736"/>
    <cellStyle name="_인원계획표 _당진실행검토_삼익협의실행_실행(노은리슈빌)_관저리슈빌최종실행1_관저리슈빌최종실행1" xfId="2737"/>
    <cellStyle name="_인원계획표 _당진실행검토_삼익협의실행_실행예산 (2004.03.29)" xfId="2738"/>
    <cellStyle name="_인원계획표 _당진실행검토_삼익협의실행_용인IC 내역서(결재0413)" xfId="2739"/>
    <cellStyle name="_인원계획표 _당진실행검토_삼익협의실행_청주비하내역(04.09.16)" xfId="2740"/>
    <cellStyle name="_인원계획표 _당진실행검토_실행(노은리슈빌)" xfId="2741"/>
    <cellStyle name="_인원계획표 _당진실행검토_실행(노은리슈빌)_관저리슈빌최종실행1" xfId="2742"/>
    <cellStyle name="_인원계획표 _당진실행검토_실행(노은리슈빌)_관저리슈빌최종실행1_관저리슈빌최종실행1" xfId="2743"/>
    <cellStyle name="_인원계획표 _당진실행검토_실행검토228" xfId="2744"/>
    <cellStyle name="_인원계획표 _당진실행검토_실행검토228_00.실행예산(결재)" xfId="2745"/>
    <cellStyle name="_인원계획표 _당진실행검토_실행검토228_07.복수리슈빌 미장" xfId="2746"/>
    <cellStyle name="_인원계획표 _당진실행검토_실행검토228_견적용내역" xfId="2747"/>
    <cellStyle name="_인원계획표 _당진실행검토_실행검토228_견적용내역(도급비교)" xfId="2748"/>
    <cellStyle name="_인원계획표 _당진실행검토_실행검토228_견적용내역(도급비교)_관저리슈빌최종실행1" xfId="2749"/>
    <cellStyle name="_인원계획표 _당진실행검토_실행검토228_견적용내역(도급비교)_관저리슈빌최종실행1_관저리슈빌최종실행1" xfId="2750"/>
    <cellStyle name="_인원계획표 _당진실행검토_실행검토228_견적용내역_관저리슈빌최종실행1" xfId="2751"/>
    <cellStyle name="_인원계획표 _당진실행검토_실행검토228_견적용내역_관저리슈빌최종실행1_관저리슈빌최종실행1" xfId="2752"/>
    <cellStyle name="_인원계획표 _당진실행검토_실행검토228_관저리슈빌최종실행(1224)" xfId="2753"/>
    <cellStyle name="_인원계획표 _당진실행검토_실행검토228_관저리슈빌최종실행(1224)_관저리슈빌최종실행1" xfId="2754"/>
    <cellStyle name="_인원계획표 _당진실행검토_실행검토228_관저리슈빌최종실행(1224)_관저리슈빌최종실행1_관저리슈빌최종실행1" xfId="2755"/>
    <cellStyle name="_인원계획표 _당진실행검토_실행검토228_관저리슈빌최종실행1" xfId="2756"/>
    <cellStyle name="_인원계획표 _당진실행검토_실행검토228_노은14BL 최종내역서(04.10.05)" xfId="2757"/>
    <cellStyle name="_인원계획표 _당진실행검토_실행검토228_노은14BL 최종내역서(04.10.05)_복사본 13블럭내역(최종04.10.05)" xfId="2758"/>
    <cellStyle name="_인원계획표 _당진실행검토_실행검토228_노은14BL 최종내역서(04.6.18)" xfId="2759"/>
    <cellStyle name="_인원계획표 _당진실행검토_실행검토228_노은14BL 최종내역서(04.6.18)_노은14BL 최종내역서(04.10.05)" xfId="2760"/>
    <cellStyle name="_인원계획표 _당진실행검토_실행검토228_노은14BL 최종내역서(04.6.18)_노은14BL 최종내역서(04.10.05)_복사본 13블럭내역(최종04.10.05)" xfId="2761"/>
    <cellStyle name="_인원계획표 _당진실행검토_실행검토228_노은14BL 최종내역서(04.6.18)_노은2지구 13블럭내역(최종04.10.05)" xfId="2762"/>
    <cellStyle name="_인원계획표 _당진실행검토_실행검토228_노은14BL 최종내역서(04.6.18)_청주비하내역(04.09.16)" xfId="2763"/>
    <cellStyle name="_인원계획표 _당진실행검토_실행검토228_노은14BL 최종내역서(04.6.24)" xfId="2764"/>
    <cellStyle name="_인원계획표 _당진실행검토_실행검토228_노은14BL 최종내역서(04.6.24)_검토" xfId="2765"/>
    <cellStyle name="_인원계획표 _당진실행검토_실행검토228_노은14BL 최종내역서(04.6.24)_검토_복사본 13블럭내역(최종04.10.05)" xfId="2766"/>
    <cellStyle name="_인원계획표 _당진실행검토_실행검토228_노은14BL 최종내역서(04.6.24)_검토1" xfId="2767"/>
    <cellStyle name="_인원계획표 _당진실행검토_실행검토228_노은14BL 최종내역서(04.6.24)_검토1_복사본 13블럭내역(최종04.10.05)" xfId="2768"/>
    <cellStyle name="_인원계획표 _당진실행검토_실행검토228_노은14BL 최종내역서(04.6.24)_검토2" xfId="2769"/>
    <cellStyle name="_인원계획표 _당진실행검토_실행검토228_노은14BL 최종내역서(04.6.24)_검토2_복사본 13블럭내역(최종04.10.05)" xfId="2770"/>
    <cellStyle name="_인원계획표 _당진실행검토_실행검토228_노은14BL 최종내역서(04.6.24)_복사본 13블럭내역(최종04.10.05)" xfId="2771"/>
    <cellStyle name="_인원계획표 _당진실행검토_실행검토228_노은2지구 13블럭내역(최종04.10.05)" xfId="2772"/>
    <cellStyle name="_인원계획표 _당진실행검토_실행검토228_동백리슈빌 최종내역서(단가참고)" xfId="2773"/>
    <cellStyle name="_인원계획표 _당진실행검토_실행검토228_동백리슈빌 최종내역서(단가참고)_복사본 13블럭내역(최종04.10.05)" xfId="2774"/>
    <cellStyle name="_인원계획표 _당진실행검토_실행검토228_동백리슈빌 확정내역서(2004.02.10)" xfId="2775"/>
    <cellStyle name="_인원계획표 _당진실행검토_실행검토228_리슈빌 공사별 비교(전체현장)" xfId="2776"/>
    <cellStyle name="_인원계획표 _당진실행검토_실행검토228_리슈빌 공사별 비교(전체현장)_복사본 13블럭내역(최종04.10.05)" xfId="2777"/>
    <cellStyle name="_인원계획표 _당진실행검토_실행검토228_실행(노은리슈빌)" xfId="2778"/>
    <cellStyle name="_인원계획표 _당진실행검토_실행검토228_실행(노은리슈빌)_관저리슈빌최종실행1" xfId="2779"/>
    <cellStyle name="_인원계획표 _당진실행검토_실행검토228_실행(노은리슈빌)_관저리슈빌최종실행1_관저리슈빌최종실행1" xfId="2780"/>
    <cellStyle name="_인원계획표 _당진실행검토_실행검토228_실행예산 (2004.03.29)" xfId="2781"/>
    <cellStyle name="_인원계획표 _당진실행검토_실행검토228_용인IC 내역서(결재0413)" xfId="2782"/>
    <cellStyle name="_인원계획표 _당진실행검토_실행검토228_청주비하내역(04.09.16)" xfId="2783"/>
    <cellStyle name="_인원계획표 _당진실행검토_실행예산 (2004.03.29)" xfId="2784"/>
    <cellStyle name="_인원계획표 _당진실행검토_용인IC 내역서(결재0413)" xfId="2785"/>
    <cellStyle name="_인원계획표 _당진실행검토_청주비하내역(04.09.16)" xfId="2786"/>
    <cellStyle name="_인원계획표 _동백리슈빌 최종내역서(단가참고)" xfId="2787"/>
    <cellStyle name="_인원계획표 _동백리슈빌 최종내역서(단가참고)_복사본 13블럭내역(최종04.10.05)" xfId="2788"/>
    <cellStyle name="_인원계획표 _동백리슈빌 확정내역서(2004.02.10)" xfId="2789"/>
    <cellStyle name="_인원계획표 _롯데마그넷(오산점)" xfId="2790"/>
    <cellStyle name="_인원계획표 _롯데마그넷(오산점)_통영점공조및위생" xfId="2791"/>
    <cellStyle name="_인원계획표 _롯데백화점명동본점리뉴얼설비공사" xfId="2792"/>
    <cellStyle name="_인원계획표 _리슈빌 공사별 비교(전체현장)" xfId="2793"/>
    <cellStyle name="_인원계획표 _리슈빌 공사별 비교(전체현장)_복사본 13블럭내역(최종04.10.05)" xfId="2794"/>
    <cellStyle name="_인원계획표 _마그넷오산점내역(020320)" xfId="2795"/>
    <cellStyle name="_인원계획표 _마그넷오산점내역(020320)_통영점공조및위생" xfId="2796"/>
    <cellStyle name="_인원계획표 _보그워너 견적서-11월23일" xfId="2797"/>
    <cellStyle name="_인원계획표 _보그워너 견적서-11월23일제출-공조기포함" xfId="2798"/>
    <cellStyle name="_인원계획표 _본오오목천" xfId="2799"/>
    <cellStyle name="_인원계획표 _본오오목천_보그워너 견적서-11월23일" xfId="2800"/>
    <cellStyle name="_인원계획표 _본오오목천_보그워너 견적서-11월23일제출-공조기포함" xfId="2801"/>
    <cellStyle name="_인원계획표 _본오오목천_역곡동 견적서-제출-10월02일-46억8천" xfId="2802"/>
    <cellStyle name="_인원계획표 _본오오목천_역곡동 견적서-제출-10월02일-46억8천_보그워너 견적서-11월23일" xfId="2803"/>
    <cellStyle name="_인원계획표 _본오오목천_역곡동 견적서-제출-10월02일-46억8천_보그워너 견적서-11월23일제출-공조기포함" xfId="2804"/>
    <cellStyle name="_인원계획표 _불티교" xfId="2805"/>
    <cellStyle name="_인원계획표 _불티교_보그워너 견적서-11월23일" xfId="2806"/>
    <cellStyle name="_인원계획표 _불티교_보그워너 견적서-11월23일제출-공조기포함" xfId="2807"/>
    <cellStyle name="_인원계획표 _불티교_역곡동 견적서-제출-10월02일-46억8천" xfId="2808"/>
    <cellStyle name="_인원계획표 _불티교_역곡동 견적서-제출-10월02일-46억8천_보그워너 견적서-11월23일" xfId="2809"/>
    <cellStyle name="_인원계획표 _불티교_역곡동 견적서-제출-10월02일-46억8천_보그워너 견적서-11월23일제출-공조기포함" xfId="2810"/>
    <cellStyle name="_인원계획표 _불티교-1" xfId="2811"/>
    <cellStyle name="_인원계획표 _불티교-1_보그워너 견적서-11월23일" xfId="2812"/>
    <cellStyle name="_인원계획표 _불티교-1_보그워너 견적서-11월23일제출-공조기포함" xfId="2813"/>
    <cellStyle name="_인원계획표 _불티교-1_역곡동 견적서-제출-10월02일-46억8천" xfId="2814"/>
    <cellStyle name="_인원계획표 _불티교-1_역곡동 견적서-제출-10월02일-46억8천_보그워너 견적서-11월23일" xfId="2815"/>
    <cellStyle name="_인원계획표 _불티교-1_역곡동 견적서-제출-10월02일-46억8천_보그워너 견적서-11월23일제출-공조기포함" xfId="2816"/>
    <cellStyle name="_인원계획표 _서계오피스텔_집행내역서(REV0) (version 1)" xfId="2817"/>
    <cellStyle name="_인원계획표 _서계오피스텔_집행내역서(REV0) (version 1)_서계오피스텔_대한유화(현설용BM)" xfId="2818"/>
    <cellStyle name="_인원계획표 _서계오피스텔_집행내역서(REV0) (version 1)_서계오피스텔_대한유화(현설용BM)_선투입비 본사보고" xfId="2819"/>
    <cellStyle name="_인원계획표 _서계오피스텔_집행내역서(REV0) (version 1)_서계오피스텔_대한유화(현설용BM)_선투입비 본사보고_선투입비 본사보고" xfId="2820"/>
    <cellStyle name="_인원계획표 _서계오피스텔_집행내역서(REV0) (version 1)_서계오피스텔_대한유화(현설용BM)_선투입비 본사보고_선투입비 본사보고-0330" xfId="2821"/>
    <cellStyle name="_인원계획표 _서계오피스텔_집행내역서(REV0) (version 1)_선투입비 본사보고" xfId="2822"/>
    <cellStyle name="_인원계획표 _서계오피스텔_집행내역서(REV0) (version 1)_선투입비 본사보고_선투입비 본사보고" xfId="2823"/>
    <cellStyle name="_인원계획표 _서계오피스텔_집행내역서(REV0) (version 1)_선투입비 본사보고_선투입비 본사보고-0330" xfId="2824"/>
    <cellStyle name="_인원계획표 _서계오피스텔_집행내역서(REV6)" xfId="2825"/>
    <cellStyle name="_인원계획표 _서계오피스텔_집행내역서(REV6)_서계오피스텔_대한유화(현설용BM)" xfId="2826"/>
    <cellStyle name="_인원계획표 _서계오피스텔_집행내역서(REV6)_서계오피스텔_대한유화(현설용BM)_선투입비 본사보고" xfId="2827"/>
    <cellStyle name="_인원계획표 _서계오피스텔_집행내역서(REV6)_서계오피스텔_대한유화(현설용BM)_선투입비 본사보고_선투입비 본사보고" xfId="2828"/>
    <cellStyle name="_인원계획표 _서계오피스텔_집행내역서(REV6)_서계오피스텔_대한유화(현설용BM)_선투입비 본사보고_선투입비 본사보고-0330" xfId="2829"/>
    <cellStyle name="_인원계획표 _서계오피스텔_집행내역서(REV6)_선투입비 본사보고" xfId="2830"/>
    <cellStyle name="_인원계획표 _서계오피스텔_집행내역서(REV6)_선투입비 본사보고_선투입비 본사보고" xfId="2831"/>
    <cellStyle name="_인원계획표 _서계오피스텔_집행내역서(REV6)_선투입비 본사보고_선투입비 본사보고-0330" xfId="2832"/>
    <cellStyle name="_인원계획표 _서계오피스텔_집행내역서(현설용)" xfId="2833"/>
    <cellStyle name="_인원계획표 _서계오피스텔_집행내역서(현설용)_서계오피스텔_대한유화(현설용BM)" xfId="2834"/>
    <cellStyle name="_인원계획표 _서계오피스텔_집행내역서(현설용)_서계오피스텔_대한유화(현설용BM)_선투입비 본사보고" xfId="2835"/>
    <cellStyle name="_인원계획표 _서계오피스텔_집행내역서(현설용)_서계오피스텔_대한유화(현설용BM)_선투입비 본사보고_선투입비 본사보고" xfId="2836"/>
    <cellStyle name="_인원계획표 _서계오피스텔_집행내역서(현설용)_서계오피스텔_대한유화(현설용BM)_선투입비 본사보고_선투입비 본사보고-0330" xfId="2837"/>
    <cellStyle name="_인원계획표 _서계오피스텔_집행내역서(현설용)_선투입비 본사보고" xfId="2838"/>
    <cellStyle name="_인원계획표 _서계오피스텔_집행내역서(현설용)_선투입비 본사보고_선투입비 본사보고" xfId="2839"/>
    <cellStyle name="_인원계획표 _서계오피스텔_집행내역서(현설용)_선투입비 본사보고_선투입비 본사보고-0330" xfId="2840"/>
    <cellStyle name="_인원계획표 _서계오피스텔-J0" xfId="2841"/>
    <cellStyle name="_인원계획표 _서계오피스텔-J0_서계오피스텔_대한유화(현설용BM)" xfId="2842"/>
    <cellStyle name="_인원계획표 _서계오피스텔-J0_서계오피스텔_대한유화(현설용BM)_선투입비 본사보고" xfId="2843"/>
    <cellStyle name="_인원계획표 _서계오피스텔-J0_서계오피스텔_대한유화(현설용BM)_선투입비 본사보고_선투입비 본사보고" xfId="2844"/>
    <cellStyle name="_인원계획표 _서계오피스텔-J0_서계오피스텔_대한유화(현설용BM)_선투입비 본사보고_선투입비 본사보고-0330" xfId="2845"/>
    <cellStyle name="_인원계획표 _서계오피스텔-J0_선투입비 본사보고" xfId="2846"/>
    <cellStyle name="_인원계획표 _서계오피스텔-J0_선투입비 본사보고_선투입비 본사보고" xfId="2847"/>
    <cellStyle name="_인원계획표 _서계오피스텔-J0_선투입비 본사보고_선투입비 본사보고-0330" xfId="2848"/>
    <cellStyle name="_인원계획표 _선투입비 본사보고" xfId="2849"/>
    <cellStyle name="_인원계획표 _선투입비 본사보고_선투입비 본사보고" xfId="2850"/>
    <cellStyle name="_인원계획표 _선투입비 본사보고_선투입비 본사보고-0330" xfId="2851"/>
    <cellStyle name="_인원계획표 _소화설비공내역서" xfId="2852"/>
    <cellStyle name="_인원계획표 _소화설비공내역서_선투입비 본사보고" xfId="2853"/>
    <cellStyle name="_인원계획표 _소화설비공내역서_선투입비 본사보고_선투입비 본사보고" xfId="2854"/>
    <cellStyle name="_인원계획표 _소화설비공내역서_선투입비 본사보고_선투입비 본사보고-0330" xfId="2855"/>
    <cellStyle name="_인원계획표 _송학하수품의(설계넣고)" xfId="2856"/>
    <cellStyle name="_인원계획표 _실행(노은리슈빌)" xfId="2857"/>
    <cellStyle name="_인원계획표 _실행(노은리슈빌)_관저리슈빌최종실행1" xfId="2858"/>
    <cellStyle name="_인원계획표 _실행(노은리슈빌)_관저리슈빌최종실행1_관저리슈빌최종실행1" xfId="2859"/>
    <cellStyle name="_인원계획표 _실행검토228" xfId="2860"/>
    <cellStyle name="_인원계획표 _실행검토228_00.실행예산(결재)" xfId="2861"/>
    <cellStyle name="_인원계획표 _실행검토228_07.복수리슈빌 미장" xfId="2862"/>
    <cellStyle name="_인원계획표 _실행검토228_견적용내역" xfId="2863"/>
    <cellStyle name="_인원계획표 _실행검토228_견적용내역(도급비교)" xfId="2864"/>
    <cellStyle name="_인원계획표 _실행검토228_견적용내역(도급비교)_관저리슈빌최종실행1" xfId="2865"/>
    <cellStyle name="_인원계획표 _실행검토228_견적용내역(도급비교)_관저리슈빌최종실행1_관저리슈빌최종실행1" xfId="2866"/>
    <cellStyle name="_인원계획표 _실행검토228_견적용내역_관저리슈빌최종실행1" xfId="2867"/>
    <cellStyle name="_인원계획표 _실행검토228_견적용내역_관저리슈빌최종실행1_관저리슈빌최종실행1" xfId="2868"/>
    <cellStyle name="_인원계획표 _실행검토228_관저리슈빌최종실행(1224)" xfId="2869"/>
    <cellStyle name="_인원계획표 _실행검토228_관저리슈빌최종실행(1224)_관저리슈빌최종실행1" xfId="2870"/>
    <cellStyle name="_인원계획표 _실행검토228_관저리슈빌최종실행(1224)_관저리슈빌최종실행1_관저리슈빌최종실행1" xfId="2871"/>
    <cellStyle name="_인원계획표 _실행검토228_관저리슈빌최종실행1" xfId="2872"/>
    <cellStyle name="_인원계획표 _실행검토228_노은14BL 최종내역서(04.10.05)" xfId="2873"/>
    <cellStyle name="_인원계획표 _실행검토228_노은14BL 최종내역서(04.10.05)_복사본 13블럭내역(최종04.10.05)" xfId="2874"/>
    <cellStyle name="_인원계획표 _실행검토228_노은14BL 최종내역서(04.6.18)" xfId="2875"/>
    <cellStyle name="_인원계획표 _실행검토228_노은14BL 최종내역서(04.6.18)_노은14BL 최종내역서(04.10.05)" xfId="2876"/>
    <cellStyle name="_인원계획표 _실행검토228_노은14BL 최종내역서(04.6.18)_노은14BL 최종내역서(04.10.05)_복사본 13블럭내역(최종04.10.05)" xfId="2877"/>
    <cellStyle name="_인원계획표 _실행검토228_노은14BL 최종내역서(04.6.18)_노은2지구 13블럭내역(최종04.10.05)" xfId="2878"/>
    <cellStyle name="_인원계획표 _실행검토228_노은14BL 최종내역서(04.6.18)_청주비하내역(04.09.16)" xfId="2879"/>
    <cellStyle name="_인원계획표 _실행검토228_노은14BL 최종내역서(04.6.24)" xfId="2880"/>
    <cellStyle name="_인원계획표 _실행검토228_노은14BL 최종내역서(04.6.24)_검토" xfId="2881"/>
    <cellStyle name="_인원계획표 _실행검토228_노은14BL 최종내역서(04.6.24)_검토_복사본 13블럭내역(최종04.10.05)" xfId="2882"/>
    <cellStyle name="_인원계획표 _실행검토228_노은14BL 최종내역서(04.6.24)_검토1" xfId="2883"/>
    <cellStyle name="_인원계획표 _실행검토228_노은14BL 최종내역서(04.6.24)_검토1_복사본 13블럭내역(최종04.10.05)" xfId="2884"/>
    <cellStyle name="_인원계획표 _실행검토228_노은14BL 최종내역서(04.6.24)_검토2" xfId="2885"/>
    <cellStyle name="_인원계획표 _실행검토228_노은14BL 최종내역서(04.6.24)_검토2_복사본 13블럭내역(최종04.10.05)" xfId="2886"/>
    <cellStyle name="_인원계획표 _실행검토228_노은14BL 최종내역서(04.6.24)_복사본 13블럭내역(최종04.10.05)" xfId="2887"/>
    <cellStyle name="_인원계획표 _실행검토228_노은2지구 13블럭내역(최종04.10.05)" xfId="2888"/>
    <cellStyle name="_인원계획표 _실행검토228_동백리슈빌 최종내역서(단가참고)" xfId="2889"/>
    <cellStyle name="_인원계획표 _실행검토228_동백리슈빌 최종내역서(단가참고)_복사본 13블럭내역(최종04.10.05)" xfId="2890"/>
    <cellStyle name="_인원계획표 _실행검토228_동백리슈빌 확정내역서(2004.02.10)" xfId="2891"/>
    <cellStyle name="_인원계획표 _실행검토228_리슈빌 공사별 비교(전체현장)" xfId="2892"/>
    <cellStyle name="_인원계획표 _실행검토228_리슈빌 공사별 비교(전체현장)_복사본 13블럭내역(최종04.10.05)" xfId="2893"/>
    <cellStyle name="_인원계획표 _실행검토228_삼익비교실행" xfId="2894"/>
    <cellStyle name="_인원계획표 _실행검토228_삼익비교실행_00.실행예산(결재)" xfId="2895"/>
    <cellStyle name="_인원계획표 _실행검토228_삼익비교실행_07.복수리슈빌 미장" xfId="2896"/>
    <cellStyle name="_인원계획표 _실행검토228_삼익비교실행_견적용내역" xfId="2897"/>
    <cellStyle name="_인원계획표 _실행검토228_삼익비교실행_견적용내역(도급비교)" xfId="2898"/>
    <cellStyle name="_인원계획표 _실행검토228_삼익비교실행_견적용내역(도급비교)_관저리슈빌최종실행1" xfId="2899"/>
    <cellStyle name="_인원계획표 _실행검토228_삼익비교실행_견적용내역(도급비교)_관저리슈빌최종실행1_관저리슈빌최종실행1" xfId="2900"/>
    <cellStyle name="_인원계획표 _실행검토228_삼익비교실행_견적용내역_관저리슈빌최종실행1" xfId="2901"/>
    <cellStyle name="_인원계획표 _실행검토228_삼익비교실행_견적용내역_관저리슈빌최종실행1_관저리슈빌최종실행1" xfId="2902"/>
    <cellStyle name="_인원계획표 _실행검토228_삼익비교실행_관저리슈빌최종실행(1224)" xfId="2903"/>
    <cellStyle name="_인원계획표 _실행검토228_삼익비교실행_관저리슈빌최종실행(1224)_관저리슈빌최종실행1" xfId="2904"/>
    <cellStyle name="_인원계획표 _실행검토228_삼익비교실행_관저리슈빌최종실행(1224)_관저리슈빌최종실행1_관저리슈빌최종실행1" xfId="2905"/>
    <cellStyle name="_인원계획표 _실행검토228_삼익비교실행_관저리슈빌최종실행1" xfId="2906"/>
    <cellStyle name="_인원계획표 _실행검토228_삼익비교실행_노은14BL 최종내역서(04.10.05)" xfId="2907"/>
    <cellStyle name="_인원계획표 _실행검토228_삼익비교실행_노은14BL 최종내역서(04.10.05)_복사본 13블럭내역(최종04.10.05)" xfId="2908"/>
    <cellStyle name="_인원계획표 _실행검토228_삼익비교실행_노은14BL 최종내역서(04.6.18)" xfId="2909"/>
    <cellStyle name="_인원계획표 _실행검토228_삼익비교실행_노은14BL 최종내역서(04.6.18)_노은14BL 최종내역서(04.10.05)" xfId="2910"/>
    <cellStyle name="_인원계획표 _실행검토228_삼익비교실행_노은14BL 최종내역서(04.6.18)_노은14BL 최종내역서(04.10.05)_복사본 13블럭내역(최종04.10.05)" xfId="2911"/>
    <cellStyle name="_인원계획표 _실행검토228_삼익비교실행_노은14BL 최종내역서(04.6.18)_노은2지구 13블럭내역(최종04.10.05)" xfId="2912"/>
    <cellStyle name="_인원계획표 _실행검토228_삼익비교실행_노은14BL 최종내역서(04.6.18)_청주비하내역(04.09.16)" xfId="2913"/>
    <cellStyle name="_인원계획표 _실행검토228_삼익비교실행_노은14BL 최종내역서(04.6.24)" xfId="2914"/>
    <cellStyle name="_인원계획표 _실행검토228_삼익비교실행_노은14BL 최종내역서(04.6.24)_검토" xfId="2915"/>
    <cellStyle name="_인원계획표 _실행검토228_삼익비교실행_노은14BL 최종내역서(04.6.24)_검토_복사본 13블럭내역(최종04.10.05)" xfId="2916"/>
    <cellStyle name="_인원계획표 _실행검토228_삼익비교실행_노은14BL 최종내역서(04.6.24)_검토1" xfId="2917"/>
    <cellStyle name="_인원계획표 _실행검토228_삼익비교실행_노은14BL 최종내역서(04.6.24)_검토1_복사본 13블럭내역(최종04.10.05)" xfId="2918"/>
    <cellStyle name="_인원계획표 _실행검토228_삼익비교실행_노은14BL 최종내역서(04.6.24)_검토2" xfId="2919"/>
    <cellStyle name="_인원계획표 _실행검토228_삼익비교실행_노은14BL 최종내역서(04.6.24)_검토2_복사본 13블럭내역(최종04.10.05)" xfId="2920"/>
    <cellStyle name="_인원계획표 _실행검토228_삼익비교실행_노은14BL 최종내역서(04.6.24)_복사본 13블럭내역(최종04.10.05)" xfId="2921"/>
    <cellStyle name="_인원계획표 _실행검토228_삼익비교실행_노은2지구 13블럭내역(최종04.10.05)" xfId="2922"/>
    <cellStyle name="_인원계획표 _실행검토228_삼익비교실행_동백리슈빌 최종내역서(단가참고)" xfId="2923"/>
    <cellStyle name="_인원계획표 _실행검토228_삼익비교실행_동백리슈빌 최종내역서(단가참고)_복사본 13블럭내역(최종04.10.05)" xfId="2924"/>
    <cellStyle name="_인원계획표 _실행검토228_삼익비교실행_동백리슈빌 확정내역서(2004.02.10)" xfId="2925"/>
    <cellStyle name="_인원계획표 _실행검토228_삼익비교실행_리슈빌 공사별 비교(전체현장)" xfId="2926"/>
    <cellStyle name="_인원계획표 _실행검토228_삼익비교실행_리슈빌 공사별 비교(전체현장)_복사본 13블럭내역(최종04.10.05)" xfId="2927"/>
    <cellStyle name="_인원계획표 _실행검토228_삼익비교실행_실행(노은리슈빌)" xfId="2928"/>
    <cellStyle name="_인원계획표 _실행검토228_삼익비교실행_실행(노은리슈빌)_관저리슈빌최종실행1" xfId="2929"/>
    <cellStyle name="_인원계획표 _실행검토228_삼익비교실행_실행(노은리슈빌)_관저리슈빌최종실행1_관저리슈빌최종실행1" xfId="2930"/>
    <cellStyle name="_인원계획표 _실행검토228_삼익비교실행_실행예산 (2004.03.29)" xfId="2931"/>
    <cellStyle name="_인원계획표 _실행검토228_삼익비교실행_용인IC 내역서(결재0413)" xfId="2932"/>
    <cellStyle name="_인원계획표 _실행검토228_삼익비교실행_청주비하내역(04.09.16)" xfId="2933"/>
    <cellStyle name="_인원계획표 _실행검토228_삼익협의실행" xfId="2934"/>
    <cellStyle name="_인원계획표 _실행검토228_삼익협의실행_00.실행예산(결재)" xfId="2935"/>
    <cellStyle name="_인원계획표 _실행검토228_삼익협의실행_07.복수리슈빌 미장" xfId="2936"/>
    <cellStyle name="_인원계획표 _실행검토228_삼익협의실행_견적용내역" xfId="2937"/>
    <cellStyle name="_인원계획표 _실행검토228_삼익협의실행_견적용내역(도급비교)" xfId="2938"/>
    <cellStyle name="_인원계획표 _실행검토228_삼익협의실행_견적용내역(도급비교)_관저리슈빌최종실행1" xfId="2939"/>
    <cellStyle name="_인원계획표 _실행검토228_삼익협의실행_견적용내역(도급비교)_관저리슈빌최종실행1_관저리슈빌최종실행1" xfId="2940"/>
    <cellStyle name="_인원계획표 _실행검토228_삼익협의실행_견적용내역_관저리슈빌최종실행1" xfId="2941"/>
    <cellStyle name="_인원계획표 _실행검토228_삼익협의실행_견적용내역_관저리슈빌최종실행1_관저리슈빌최종실행1" xfId="2942"/>
    <cellStyle name="_인원계획표 _실행검토228_삼익협의실행_관저리슈빌최종실행(1224)" xfId="2943"/>
    <cellStyle name="_인원계획표 _실행검토228_삼익협의실행_관저리슈빌최종실행(1224)_관저리슈빌최종실행1" xfId="2944"/>
    <cellStyle name="_인원계획표 _실행검토228_삼익협의실행_관저리슈빌최종실행(1224)_관저리슈빌최종실행1_관저리슈빌최종실행1" xfId="2945"/>
    <cellStyle name="_인원계획표 _실행검토228_삼익협의실행_관저리슈빌최종실행1" xfId="2946"/>
    <cellStyle name="_인원계획표 _실행검토228_삼익협의실행_노은14BL 최종내역서(04.10.05)" xfId="2947"/>
    <cellStyle name="_인원계획표 _실행검토228_삼익협의실행_노은14BL 최종내역서(04.10.05)_복사본 13블럭내역(최종04.10.05)" xfId="2948"/>
    <cellStyle name="_인원계획표 _실행검토228_삼익협의실행_노은14BL 최종내역서(04.6.18)" xfId="2949"/>
    <cellStyle name="_인원계획표 _실행검토228_삼익협의실행_노은14BL 최종내역서(04.6.18)_노은14BL 최종내역서(04.10.05)" xfId="2950"/>
    <cellStyle name="_인원계획표 _실행검토228_삼익협의실행_노은14BL 최종내역서(04.6.18)_노은14BL 최종내역서(04.10.05)_복사본 13블럭내역(최종04.10.05)" xfId="2951"/>
    <cellStyle name="_인원계획표 _실행검토228_삼익협의실행_노은14BL 최종내역서(04.6.18)_노은2지구 13블럭내역(최종04.10.05)" xfId="2952"/>
    <cellStyle name="_인원계획표 _실행검토228_삼익협의실행_노은14BL 최종내역서(04.6.18)_청주비하내역(04.09.16)" xfId="2953"/>
    <cellStyle name="_인원계획표 _실행검토228_삼익협의실행_노은14BL 최종내역서(04.6.24)" xfId="2954"/>
    <cellStyle name="_인원계획표 _실행검토228_삼익협의실행_노은14BL 최종내역서(04.6.24)_검토" xfId="2955"/>
    <cellStyle name="_인원계획표 _실행검토228_삼익협의실행_노은14BL 최종내역서(04.6.24)_검토_복사본 13블럭내역(최종04.10.05)" xfId="2956"/>
    <cellStyle name="_인원계획표 _실행검토228_삼익협의실행_노은14BL 최종내역서(04.6.24)_검토1" xfId="2957"/>
    <cellStyle name="_인원계획표 _실행검토228_삼익협의실행_노은14BL 최종내역서(04.6.24)_검토1_복사본 13블럭내역(최종04.10.05)" xfId="2958"/>
    <cellStyle name="_인원계획표 _실행검토228_삼익협의실행_노은14BL 최종내역서(04.6.24)_검토2" xfId="2959"/>
    <cellStyle name="_인원계획표 _실행검토228_삼익협의실행_노은14BL 최종내역서(04.6.24)_검토2_복사본 13블럭내역(최종04.10.05)" xfId="2960"/>
    <cellStyle name="_인원계획표 _실행검토228_삼익협의실행_노은14BL 최종내역서(04.6.24)_복사본 13블럭내역(최종04.10.05)" xfId="2961"/>
    <cellStyle name="_인원계획표 _실행검토228_삼익협의실행_노은2지구 13블럭내역(최종04.10.05)" xfId="2962"/>
    <cellStyle name="_인원계획표 _실행검토228_삼익협의실행_동백리슈빌 최종내역서(단가참고)" xfId="2963"/>
    <cellStyle name="_인원계획표 _실행검토228_삼익협의실행_동백리슈빌 최종내역서(단가참고)_복사본 13블럭내역(최종04.10.05)" xfId="2964"/>
    <cellStyle name="_인원계획표 _실행검토228_삼익협의실행_동백리슈빌 확정내역서(2004.02.10)" xfId="2965"/>
    <cellStyle name="_인원계획표 _실행검토228_삼익협의실행_리슈빌 공사별 비교(전체현장)" xfId="2966"/>
    <cellStyle name="_인원계획표 _실행검토228_삼익협의실행_리슈빌 공사별 비교(전체현장)_복사본 13블럭내역(최종04.10.05)" xfId="2967"/>
    <cellStyle name="_인원계획표 _실행검토228_삼익협의실행_실행(노은리슈빌)" xfId="2968"/>
    <cellStyle name="_인원계획표 _실행검토228_삼익협의실행_실행(노은리슈빌)_관저리슈빌최종실행1" xfId="2969"/>
    <cellStyle name="_인원계획표 _실행검토228_삼익협의실행_실행(노은리슈빌)_관저리슈빌최종실행1_관저리슈빌최종실행1" xfId="2970"/>
    <cellStyle name="_인원계획표 _실행검토228_삼익협의실행_실행예산 (2004.03.29)" xfId="2971"/>
    <cellStyle name="_인원계획표 _실행검토228_삼익협의실행_용인IC 내역서(결재0413)" xfId="2972"/>
    <cellStyle name="_인원계획표 _실행검토228_삼익협의실행_청주비하내역(04.09.16)" xfId="2973"/>
    <cellStyle name="_인원계획표 _실행검토228_실행(노은리슈빌)" xfId="2974"/>
    <cellStyle name="_인원계획표 _실행검토228_실행(노은리슈빌)_관저리슈빌최종실행1" xfId="2975"/>
    <cellStyle name="_인원계획표 _실행검토228_실행(노은리슈빌)_관저리슈빌최종실행1_관저리슈빌최종실행1" xfId="2976"/>
    <cellStyle name="_인원계획표 _실행검토228_실행검토228" xfId="2977"/>
    <cellStyle name="_인원계획표 _실행검토228_실행검토228_00.실행예산(결재)" xfId="2978"/>
    <cellStyle name="_인원계획표 _실행검토228_실행검토228_07.복수리슈빌 미장" xfId="2979"/>
    <cellStyle name="_인원계획표 _실행검토228_실행검토228_견적용내역" xfId="2980"/>
    <cellStyle name="_인원계획표 _실행검토228_실행검토228_견적용내역(도급비교)" xfId="2981"/>
    <cellStyle name="_인원계획표 _실행검토228_실행검토228_견적용내역(도급비교)_관저리슈빌최종실행1" xfId="2982"/>
    <cellStyle name="_인원계획표 _실행검토228_실행검토228_견적용내역(도급비교)_관저리슈빌최종실행1_관저리슈빌최종실행1" xfId="2983"/>
    <cellStyle name="_인원계획표 _실행검토228_실행검토228_견적용내역_관저리슈빌최종실행1" xfId="2984"/>
    <cellStyle name="_인원계획표 _실행검토228_실행검토228_견적용내역_관저리슈빌최종실행1_관저리슈빌최종실행1" xfId="2985"/>
    <cellStyle name="_인원계획표 _실행검토228_실행검토228_관저리슈빌최종실행(1224)" xfId="2986"/>
    <cellStyle name="_인원계획표 _실행검토228_실행검토228_관저리슈빌최종실행(1224)_관저리슈빌최종실행1" xfId="2987"/>
    <cellStyle name="_인원계획표 _실행검토228_실행검토228_관저리슈빌최종실행(1224)_관저리슈빌최종실행1_관저리슈빌최종실행1" xfId="2988"/>
    <cellStyle name="_인원계획표 _실행검토228_실행검토228_관저리슈빌최종실행1" xfId="2989"/>
    <cellStyle name="_인원계획표 _실행검토228_실행검토228_노은14BL 최종내역서(04.10.05)" xfId="2990"/>
    <cellStyle name="_인원계획표 _실행검토228_실행검토228_노은14BL 최종내역서(04.10.05)_복사본 13블럭내역(최종04.10.05)" xfId="2991"/>
    <cellStyle name="_인원계획표 _실행검토228_실행검토228_노은14BL 최종내역서(04.6.18)" xfId="2992"/>
    <cellStyle name="_인원계획표 _실행검토228_실행검토228_노은14BL 최종내역서(04.6.18)_노은14BL 최종내역서(04.10.05)" xfId="2993"/>
    <cellStyle name="_인원계획표 _실행검토228_실행검토228_노은14BL 최종내역서(04.6.18)_노은14BL 최종내역서(04.10.05)_복사본 13블럭내역(최종04.10.05)" xfId="2994"/>
    <cellStyle name="_인원계획표 _실행검토228_실행검토228_노은14BL 최종내역서(04.6.18)_노은2지구 13블럭내역(최종04.10.05)" xfId="2995"/>
    <cellStyle name="_인원계획표 _실행검토228_실행검토228_노은14BL 최종내역서(04.6.18)_청주비하내역(04.09.16)" xfId="2996"/>
    <cellStyle name="_인원계획표 _실행검토228_실행검토228_노은14BL 최종내역서(04.6.24)" xfId="2997"/>
    <cellStyle name="_인원계획표 _실행검토228_실행검토228_노은14BL 최종내역서(04.6.24)_검토" xfId="2998"/>
    <cellStyle name="_인원계획표 _실행검토228_실행검토228_노은14BL 최종내역서(04.6.24)_검토_복사본 13블럭내역(최종04.10.05)" xfId="2999"/>
    <cellStyle name="_인원계획표 _실행검토228_실행검토228_노은14BL 최종내역서(04.6.24)_검토1" xfId="3000"/>
    <cellStyle name="_인원계획표 _실행검토228_실행검토228_노은14BL 최종내역서(04.6.24)_검토1_복사본 13블럭내역(최종04.10.05)" xfId="3001"/>
    <cellStyle name="_인원계획표 _실행검토228_실행검토228_노은14BL 최종내역서(04.6.24)_검토2" xfId="3002"/>
    <cellStyle name="_인원계획표 _실행검토228_실행검토228_노은14BL 최종내역서(04.6.24)_검토2_복사본 13블럭내역(최종04.10.05)" xfId="3003"/>
    <cellStyle name="_인원계획표 _실행검토228_실행검토228_노은14BL 최종내역서(04.6.24)_복사본 13블럭내역(최종04.10.05)" xfId="3004"/>
    <cellStyle name="_인원계획표 _실행검토228_실행검토228_노은2지구 13블럭내역(최종04.10.05)" xfId="3005"/>
    <cellStyle name="_인원계획표 _실행검토228_실행검토228_동백리슈빌 최종내역서(단가참고)" xfId="3006"/>
    <cellStyle name="_인원계획표 _실행검토228_실행검토228_동백리슈빌 최종내역서(단가참고)_복사본 13블럭내역(최종04.10.05)" xfId="3007"/>
    <cellStyle name="_인원계획표 _실행검토228_실행검토228_동백리슈빌 확정내역서(2004.02.10)" xfId="3008"/>
    <cellStyle name="_인원계획표 _실행검토228_실행검토228_리슈빌 공사별 비교(전체현장)" xfId="3009"/>
    <cellStyle name="_인원계획표 _실행검토228_실행검토228_리슈빌 공사별 비교(전체현장)_복사본 13블럭내역(최종04.10.05)" xfId="3010"/>
    <cellStyle name="_인원계획표 _실행검토228_실행검토228_실행(노은리슈빌)" xfId="3011"/>
    <cellStyle name="_인원계획표 _실행검토228_실행검토228_실행(노은리슈빌)_관저리슈빌최종실행1" xfId="3012"/>
    <cellStyle name="_인원계획표 _실행검토228_실행검토228_실행(노은리슈빌)_관저리슈빌최종실행1_관저리슈빌최종실행1" xfId="3013"/>
    <cellStyle name="_인원계획표 _실행검토228_실행검토228_실행예산 (2004.03.29)" xfId="3014"/>
    <cellStyle name="_인원계획표 _실행검토228_실행검토228_용인IC 내역서(결재0413)" xfId="3015"/>
    <cellStyle name="_인원계획표 _실행검토228_실행검토228_청주비하내역(04.09.16)" xfId="3016"/>
    <cellStyle name="_인원계획표 _실행검토228_실행예산 (2004.03.29)" xfId="3017"/>
    <cellStyle name="_인원계획표 _실행검토228_용인IC 내역서(결재0413)" xfId="3018"/>
    <cellStyle name="_인원계획표 _실행검토228_청주비하내역(04.09.16)" xfId="3019"/>
    <cellStyle name="_인원계획표 _실행보고(기준)" xfId="3020"/>
    <cellStyle name="_인원계획표 _실행보고_수영장" xfId="3021"/>
    <cellStyle name="_인원계획표 _실행보고_수영장_02 실행보고_대전인동1공구(29410)" xfId="3022"/>
    <cellStyle name="_인원계획표 _실행보고_수영장_2003년 경상비&amp;공통가설" xfId="3023"/>
    <cellStyle name="_인원계획표 _실행보고_수영장_2004년 급여실행" xfId="3024"/>
    <cellStyle name="_인원계획표 _실행보고_수영장_박용인동백상록 실행보고" xfId="3025"/>
    <cellStyle name="_인원계획표 _실행보고_수영장_사본 - 02_2003년실행보고양식" xfId="3026"/>
    <cellStyle name="_인원계획표 _실행보고_수영장_실행보고(경주세계문화엑스포)" xfId="3027"/>
    <cellStyle name="_인원계획표 _실행보고_수영장_용인동백상록 실행보고" xfId="3028"/>
    <cellStyle name="_인원계획표 _실행예산 (2004.03.29)" xfId="3029"/>
    <cellStyle name="_인원계획표 _실행예산(관리비)" xfId="3030"/>
    <cellStyle name="_인원계획표 _싯계교" xfId="3031"/>
    <cellStyle name="_인원계획표 _싯계교_보그워너 견적서-11월23일" xfId="3032"/>
    <cellStyle name="_인원계획표 _싯계교_보그워너 견적서-11월23일제출-공조기포함" xfId="3033"/>
    <cellStyle name="_인원계획표 _싯계교_역곡동 견적서-제출-10월02일-46억8천" xfId="3034"/>
    <cellStyle name="_인원계획표 _싯계교_역곡동 견적서-제출-10월02일-46억8천_보그워너 견적서-11월23일" xfId="3035"/>
    <cellStyle name="_인원계획표 _싯계교_역곡동 견적서-제출-10월02일-46억8천_보그워너 견적서-11월23일제출-공조기포함" xfId="3036"/>
    <cellStyle name="_인원계획표 _역곡동 견적서-제출-10월02일-46억8천" xfId="3037"/>
    <cellStyle name="_인원계획표 _역곡동 견적서-제출-10월02일-46억8천_보그워너 견적서-11월23일" xfId="3038"/>
    <cellStyle name="_인원계획표 _역곡동 견적서-제출-10월02일-46억8천_보그워너 견적서-11월23일제출-공조기포함" xfId="3039"/>
    <cellStyle name="_인원계획표 _용인IC 내역서(결재0413)" xfId="3040"/>
    <cellStyle name="_인원계획표 _월곳집행(본사)" xfId="3041"/>
    <cellStyle name="_인원계획표 _월곳집행(본사)_공내역서(소방)" xfId="3042"/>
    <cellStyle name="_인원계획표 _월곳집행(본사)_공내역서(소방)_롯데마그넷(오산점)" xfId="3043"/>
    <cellStyle name="_인원계획표 _월곳집행(본사)_공내역서(소방)_롯데마그넷(오산점)_통영점공조및위생" xfId="3044"/>
    <cellStyle name="_인원계획표 _월곳집행(본사)_공내역서(소방)_마그넷오산점내역(020320)" xfId="3045"/>
    <cellStyle name="_인원계획표 _월곳집행(본사)_공내역서(소방)_마그넷오산점내역(020320)_통영점공조및위생" xfId="3046"/>
    <cellStyle name="_인원계획표 _월곳집행(본사)_공내역서(소방)_정-의왕가스경보설비공사(기안)" xfId="3047"/>
    <cellStyle name="_인원계획표 _월곳집행(본사)_공내역서(소방)_정-의왕가스경보설비공사(기안)_통영점공조및위생" xfId="3048"/>
    <cellStyle name="_인원계획표 _월곳집행(본사)_공내역서(소방)_통영점공조및위생" xfId="3049"/>
    <cellStyle name="_인원계획표 _월곳집행(본사)_공내역서(소방final)" xfId="3050"/>
    <cellStyle name="_인원계획표 _월곳집행(본사)_공내역서(소방final)_롯데마그넷(오산점)" xfId="3051"/>
    <cellStyle name="_인원계획표 _월곳집행(본사)_공내역서(소방final)_롯데마그넷(오산점)_통영점공조및위생" xfId="3052"/>
    <cellStyle name="_인원계획표 _월곳집행(본사)_공내역서(소방final)_마그넷오산점내역(020320)" xfId="3053"/>
    <cellStyle name="_인원계획표 _월곳집행(본사)_공내역서(소방final)_마그넷오산점내역(020320)_통영점공조및위생" xfId="3054"/>
    <cellStyle name="_인원계획표 _월곳집행(본사)_공내역서(소방final)_정-의왕가스경보설비공사(기안)" xfId="3055"/>
    <cellStyle name="_인원계획표 _월곳집행(본사)_공내역서(소방final)_정-의왕가스경보설비공사(기안)_통영점공조및위생" xfId="3056"/>
    <cellStyle name="_인원계획표 _월곳집행(본사)_공내역서(소방final)_통영점공조및위생" xfId="3057"/>
    <cellStyle name="_인원계획표 _월곳집행(본사)_롯데마그넷(오산점)" xfId="3058"/>
    <cellStyle name="_인원계획표 _월곳집행(본사)_롯데마그넷(오산점)_통영점공조및위생" xfId="3059"/>
    <cellStyle name="_인원계획표 _월곳집행(본사)_마그넷오산점내역(020320)" xfId="3060"/>
    <cellStyle name="_인원계획표 _월곳집행(본사)_마그넷오산점내역(020320)_통영점공조및위생" xfId="3061"/>
    <cellStyle name="_인원계획표 _월곳집행(본사)_정-의왕가스경보설비공사(기안)" xfId="3062"/>
    <cellStyle name="_인원계획표 _월곳집행(본사)_정-의왕가스경보설비공사(기안)_통영점공조및위생" xfId="3063"/>
    <cellStyle name="_인원계획표 _월곳집행(본사)_통영점공조및위생" xfId="3064"/>
    <cellStyle name="_인원계획표 _일반설비_금강" xfId="3065"/>
    <cellStyle name="_인원계획표 _적격 " xfId="3066"/>
    <cellStyle name="_인원계획표 _적격 _2단지2공구(작업)_금강" xfId="3067"/>
    <cellStyle name="_인원계획표 _적격 _buip (2)" xfId="3068"/>
    <cellStyle name="_인원계획표 _적격 _buip (2)_보그워너 견적서-11월23일" xfId="3069"/>
    <cellStyle name="_인원계획표 _적격 _buip (2)_보그워너 견적서-11월23일제출-공조기포함" xfId="3070"/>
    <cellStyle name="_인원계획표 _적격 _buip (2)_역곡동 견적서-제출-10월02일-46억8천" xfId="3071"/>
    <cellStyle name="_인원계획표 _적격 _buip (2)_역곡동 견적서-제출-10월02일-46억8천_보그워너 견적서-11월23일" xfId="3072"/>
    <cellStyle name="_인원계획표 _적격 _buip (2)_역곡동 견적서-제출-10월02일-46억8천_보그워너 견적서-11월23일제출-공조기포함" xfId="3073"/>
    <cellStyle name="_인원계획표 _적격 _ip (2)" xfId="3074"/>
    <cellStyle name="_인원계획표 _적격 _ip (2)_보그워너 견적서-11월23일" xfId="3075"/>
    <cellStyle name="_인원계획표 _적격 _ip (2)_보그워너 견적서-11월23일제출-공조기포함" xfId="3076"/>
    <cellStyle name="_인원계획표 _적격 _ip (2)_역곡동 견적서-제출-10월02일-46억8천" xfId="3077"/>
    <cellStyle name="_인원계획표 _적격 _ip (2)_역곡동 견적서-제출-10월02일-46억8천_보그워너 견적서-11월23일" xfId="3078"/>
    <cellStyle name="_인원계획표 _적격 _ip (2)_역곡동 견적서-제출-10월02일-46억8천_보그워너 견적서-11월23일제출-공조기포함" xfId="3079"/>
    <cellStyle name="_인원계획표 _적격 _jipbun (2)" xfId="3080"/>
    <cellStyle name="_인원계획표 _적격 _jipbun (2)_보그워너 견적서-11월23일" xfId="3081"/>
    <cellStyle name="_인원계획표 _적격 _jipbun (2)_보그워너 견적서-11월23일제출-공조기포함" xfId="3082"/>
    <cellStyle name="_인원계획표 _적격 _jipbun (2)_역곡동 견적서-제출-10월02일-46억8천" xfId="3083"/>
    <cellStyle name="_인원계획표 _적격 _jipbun (2)_역곡동 견적서-제출-10월02일-46억8천_보그워너 견적서-11월23일" xfId="3084"/>
    <cellStyle name="_인원계획표 _적격 _jipbun (2)_역곡동 견적서-제출-10월02일-46억8천_보그워너 견적서-11월23일제출-공조기포함" xfId="3085"/>
    <cellStyle name="_인원계획표 _적격 _Sheet1" xfId="3086"/>
    <cellStyle name="_인원계획표 _적격 _Sheet1_공내역서" xfId="3087"/>
    <cellStyle name="_인원계획표 _적격 _Sheet1_공내역서_선투입비 본사보고" xfId="3088"/>
    <cellStyle name="_인원계획표 _적격 _Sheet1_공내역서_선투입비 본사보고_선투입비 본사보고" xfId="3089"/>
    <cellStyle name="_인원계획표 _적격 _Sheet1_공내역서_선투입비 본사보고_선투입비 본사보고-0330" xfId="3090"/>
    <cellStyle name="_인원계획표 _적격 _Sheet1_선투입비 본사보고" xfId="3091"/>
    <cellStyle name="_인원계획표 _적격 _Sheet1_선투입비 본사보고_선투입비 본사보고" xfId="3092"/>
    <cellStyle name="_인원계획표 _적격 _Sheet1_선투입비 본사보고_선투입비 본사보고-0330" xfId="3093"/>
    <cellStyle name="_인원계획표 _적격 _견적조건" xfId="3094"/>
    <cellStyle name="_인원계획표 _적격 _견적조건_서계오피스텔_대한유화(현설용BM)" xfId="3095"/>
    <cellStyle name="_인원계획표 _적격 _견적조건_서계오피스텔_대한유화(현설용BM)_선투입비 본사보고" xfId="3096"/>
    <cellStyle name="_인원계획표 _적격 _견적조건_서계오피스텔_대한유화(현설용BM)_선투입비 본사보고_선투입비 본사보고" xfId="3097"/>
    <cellStyle name="_인원계획표 _적격 _견적조건_서계오피스텔_대한유화(현설용BM)_선투입비 본사보고_선투입비 본사보고-0330" xfId="3098"/>
    <cellStyle name="_인원계획표 _적격 _견적조건_선투입비 본사보고" xfId="3099"/>
    <cellStyle name="_인원계획표 _적격 _견적조건_선투입비 본사보고_선투입비 본사보고" xfId="3100"/>
    <cellStyle name="_인원계획표 _적격 _견적조건_선투입비 본사보고_선투입비 본사보고-0330" xfId="3101"/>
    <cellStyle name="_인원계획표 _적격 _경기교육원_일반설비공사 대비내역서" xfId="3102"/>
    <cellStyle name="_인원계획표 _적격 _경기교육원_일반설비공사 대비내역서_공내역서" xfId="3103"/>
    <cellStyle name="_인원계획표 _적격 _경기교육원_일반설비공사 대비내역서_공내역서_선투입비 본사보고" xfId="3104"/>
    <cellStyle name="_인원계획표 _적격 _경기교육원_일반설비공사 대비내역서_공내역서_선투입비 본사보고_선투입비 본사보고" xfId="3105"/>
    <cellStyle name="_인원계획표 _적격 _경기교육원_일반설비공사 대비내역서_공내역서_선투입비 본사보고_선투입비 본사보고-0330" xfId="3106"/>
    <cellStyle name="_인원계획표 _적격 _경기교육원_일반설비공사 대비내역서_선투입비 본사보고" xfId="3107"/>
    <cellStyle name="_인원계획표 _적격 _경기교육원_일반설비공사 대비내역서_선투입비 본사보고_선투입비 본사보고" xfId="3108"/>
    <cellStyle name="_인원계획표 _적격 _경기교육원_일반설비공사 대비내역서_선투입비 본사보고_선투입비 본사보고-0330" xfId="3109"/>
    <cellStyle name="_인원계획표 _적격 _경기교육원_집행내역(REV1)" xfId="3110"/>
    <cellStyle name="_인원계획표 _적격 _경기교육원_집행내역(REV1)_공내역서" xfId="3111"/>
    <cellStyle name="_인원계획표 _적격 _경기교육원_집행내역(REV1)_공내역서_선투입비 본사보고" xfId="3112"/>
    <cellStyle name="_인원계획표 _적격 _경기교육원_집행내역(REV1)_공내역서_선투입비 본사보고_선투입비 본사보고" xfId="3113"/>
    <cellStyle name="_인원계획표 _적격 _경기교육원_집행내역(REV1)_공내역서_선투입비 본사보고_선투입비 본사보고-0330" xfId="3114"/>
    <cellStyle name="_인원계획표 _적격 _경기교육원_집행내역(REV1)_선투입비 본사보고" xfId="3115"/>
    <cellStyle name="_인원계획표 _적격 _경기교육원_집행내역(REV1)_선투입비 본사보고_선투입비 본사보고" xfId="3116"/>
    <cellStyle name="_인원계획표 _적격 _경기교육원_집행내역(REV1)_선투입비 본사보고_선투입비 본사보고-0330" xfId="3117"/>
    <cellStyle name="_인원계획표 _적격 _경기교육원_집행내역(최종)(설비사전공사)(REV1)" xfId="3118"/>
    <cellStyle name="_인원계획표 _적격 _경기교육원_집행내역(최종)(설비사전공사)(REV1)_공내역서" xfId="3119"/>
    <cellStyle name="_인원계획표 _적격 _경기교육원_집행내역(최종)(설비사전공사)(REV1)_공내역서_선투입비 본사보고" xfId="3120"/>
    <cellStyle name="_인원계획표 _적격 _경기교육원_집행내역(최종)(설비사전공사)(REV1)_공내역서_선투입비 본사보고_선투입비 본사보고" xfId="3121"/>
    <cellStyle name="_인원계획표 _적격 _경기교육원_집행내역(최종)(설비사전공사)(REV1)_공내역서_선투입비 본사보고_선투입비 본사보고-0330" xfId="3122"/>
    <cellStyle name="_인원계획표 _적격 _경기교육원_집행내역(최종)(설비사전공사)(REV1)_선투입비 본사보고" xfId="3123"/>
    <cellStyle name="_인원계획표 _적격 _경기교육원_집행내역(최종)(설비사전공사)(REV1)_선투입비 본사보고_선투입비 본사보고" xfId="3124"/>
    <cellStyle name="_인원계획표 _적격 _경기교육원_집행내역(최종)(설비사전공사)(REV1)_선투입비 본사보고_선투입비 본사보고-0330" xfId="3125"/>
    <cellStyle name="_인원계획표 _적격 _광주평동투찰" xfId="3126"/>
    <cellStyle name="_인원계획표 _적격 _광주평동품의1" xfId="3127"/>
    <cellStyle name="_인원계획표 _적격 _롯데마그넷(오산점)" xfId="3128"/>
    <cellStyle name="_인원계획표 _적격 _롯데마그넷(오산점)_통영점공조및위생" xfId="3129"/>
    <cellStyle name="_인원계획표 _적격 _롯데백화점명동본점리뉴얼설비공사" xfId="3130"/>
    <cellStyle name="_인원계획표 _적격 _마그넷오산점내역(020320)" xfId="3131"/>
    <cellStyle name="_인원계획표 _적격 _마그넷오산점내역(020320)_통영점공조및위생" xfId="3132"/>
    <cellStyle name="_인원계획표 _적격 _보그워너 견적서-11월23일" xfId="3133"/>
    <cellStyle name="_인원계획표 _적격 _보그워너 견적서-11월23일제출-공조기포함" xfId="3134"/>
    <cellStyle name="_인원계획표 _적격 _서계오피스텔_집행내역서(REV0) (version 1)" xfId="3135"/>
    <cellStyle name="_인원계획표 _적격 _서계오피스텔_집행내역서(REV0) (version 1)_서계오피스텔_대한유화(현설용BM)" xfId="3136"/>
    <cellStyle name="_인원계획표 _적격 _서계오피스텔_집행내역서(REV0) (version 1)_서계오피스텔_대한유화(현설용BM)_선투입비 본사보고" xfId="3137"/>
    <cellStyle name="_인원계획표 _적격 _서계오피스텔_집행내역서(REV0) (version 1)_서계오피스텔_대한유화(현설용BM)_선투입비 본사보고_선투입비 본사보고" xfId="3138"/>
    <cellStyle name="_인원계획표 _적격 _서계오피스텔_집행내역서(REV0) (version 1)_서계오피스텔_대한유화(현설용BM)_선투입비 본사보고_선투입비 본사보고-0330" xfId="3139"/>
    <cellStyle name="_인원계획표 _적격 _서계오피스텔_집행내역서(REV0) (version 1)_선투입비 본사보고" xfId="3140"/>
    <cellStyle name="_인원계획표 _적격 _서계오피스텔_집행내역서(REV0) (version 1)_선투입비 본사보고_선투입비 본사보고" xfId="3141"/>
    <cellStyle name="_인원계획표 _적격 _서계오피스텔_집행내역서(REV0) (version 1)_선투입비 본사보고_선투입비 본사보고-0330" xfId="3142"/>
    <cellStyle name="_인원계획표 _적격 _서계오피스텔_집행내역서(REV6)" xfId="3143"/>
    <cellStyle name="_인원계획표 _적격 _서계오피스텔_집행내역서(REV6)_서계오피스텔_대한유화(현설용BM)" xfId="3144"/>
    <cellStyle name="_인원계획표 _적격 _서계오피스텔_집행내역서(REV6)_서계오피스텔_대한유화(현설용BM)_선투입비 본사보고" xfId="3145"/>
    <cellStyle name="_인원계획표 _적격 _서계오피스텔_집행내역서(REV6)_서계오피스텔_대한유화(현설용BM)_선투입비 본사보고_선투입비 본사보고" xfId="3146"/>
    <cellStyle name="_인원계획표 _적격 _서계오피스텔_집행내역서(REV6)_서계오피스텔_대한유화(현설용BM)_선투입비 본사보고_선투입비 본사보고-0330" xfId="3147"/>
    <cellStyle name="_인원계획표 _적격 _서계오피스텔_집행내역서(REV6)_선투입비 본사보고" xfId="3148"/>
    <cellStyle name="_인원계획표 _적격 _서계오피스텔_집행내역서(REV6)_선투입비 본사보고_선투입비 본사보고" xfId="3149"/>
    <cellStyle name="_인원계획표 _적격 _서계오피스텔_집행내역서(REV6)_선투입비 본사보고_선투입비 본사보고-0330" xfId="3150"/>
    <cellStyle name="_인원계획표 _적격 _서계오피스텔_집행내역서(현설용)" xfId="3151"/>
    <cellStyle name="_인원계획표 _적격 _서계오피스텔_집행내역서(현설용)_서계오피스텔_대한유화(현설용BM)" xfId="3152"/>
    <cellStyle name="_인원계획표 _적격 _서계오피스텔_집행내역서(현설용)_서계오피스텔_대한유화(현설용BM)_선투입비 본사보고" xfId="3153"/>
    <cellStyle name="_인원계획표 _적격 _서계오피스텔_집행내역서(현설용)_서계오피스텔_대한유화(현설용BM)_선투입비 본사보고_선투입비 본사보고" xfId="3154"/>
    <cellStyle name="_인원계획표 _적격 _서계오피스텔_집행내역서(현설용)_서계오피스텔_대한유화(현설용BM)_선투입비 본사보고_선투입비 본사보고-0330" xfId="3155"/>
    <cellStyle name="_인원계획표 _적격 _서계오피스텔_집행내역서(현설용)_선투입비 본사보고" xfId="3156"/>
    <cellStyle name="_인원계획표 _적격 _서계오피스텔_집행내역서(현설용)_선투입비 본사보고_선투입비 본사보고" xfId="3157"/>
    <cellStyle name="_인원계획표 _적격 _서계오피스텔_집행내역서(현설용)_선투입비 본사보고_선투입비 본사보고-0330" xfId="3158"/>
    <cellStyle name="_인원계획표 _적격 _서계오피스텔-J0" xfId="3159"/>
    <cellStyle name="_인원계획표 _적격 _서계오피스텔-J0_서계오피스텔_대한유화(현설용BM)" xfId="3160"/>
    <cellStyle name="_인원계획표 _적격 _서계오피스텔-J0_서계오피스텔_대한유화(현설용BM)_선투입비 본사보고" xfId="3161"/>
    <cellStyle name="_인원계획표 _적격 _서계오피스텔-J0_서계오피스텔_대한유화(현설용BM)_선투입비 본사보고_선투입비 본사보고" xfId="3162"/>
    <cellStyle name="_인원계획표 _적격 _서계오피스텔-J0_서계오피스텔_대한유화(현설용BM)_선투입비 본사보고_선투입비 본사보고-0330" xfId="3163"/>
    <cellStyle name="_인원계획표 _적격 _서계오피스텔-J0_선투입비 본사보고" xfId="3164"/>
    <cellStyle name="_인원계획표 _적격 _서계오피스텔-J0_선투입비 본사보고_선투입비 본사보고" xfId="3165"/>
    <cellStyle name="_인원계획표 _적격 _서계오피스텔-J0_선투입비 본사보고_선투입비 본사보고-0330" xfId="3166"/>
    <cellStyle name="_인원계획표 _적격 _선투입비 본사보고" xfId="3167"/>
    <cellStyle name="_인원계획표 _적격 _선투입비 본사보고_선투입비 본사보고" xfId="3168"/>
    <cellStyle name="_인원계획표 _적격 _선투입비 본사보고_선투입비 본사보고-0330" xfId="3169"/>
    <cellStyle name="_인원계획표 _적격 _소화설비공내역서" xfId="3170"/>
    <cellStyle name="_인원계획표 _적격 _소화설비공내역서_선투입비 본사보고" xfId="3171"/>
    <cellStyle name="_인원계획표 _적격 _소화설비공내역서_선투입비 본사보고_선투입비 본사보고" xfId="3172"/>
    <cellStyle name="_인원계획표 _적격 _소화설비공내역서_선투입비 본사보고_선투입비 본사보고-0330" xfId="3173"/>
    <cellStyle name="_인원계획표 _적격 _송학하수품의(설계넣고)" xfId="3174"/>
    <cellStyle name="_인원계획표 _적격 _역곡동 견적서-제출-10월02일-46억8천" xfId="3175"/>
    <cellStyle name="_인원계획표 _적격 _역곡동 견적서-제출-10월02일-46억8천_보그워너 견적서-11월23일" xfId="3176"/>
    <cellStyle name="_인원계획표 _적격 _역곡동 견적서-제출-10월02일-46억8천_보그워너 견적서-11월23일제출-공조기포함" xfId="3177"/>
    <cellStyle name="_인원계획표 _적격 _월곳집행(본사)" xfId="3178"/>
    <cellStyle name="_인원계획표 _적격 _월곳집행(본사)_공내역서(소방)" xfId="3179"/>
    <cellStyle name="_인원계획표 _적격 _월곳집행(본사)_공내역서(소방)_롯데마그넷(오산점)" xfId="3180"/>
    <cellStyle name="_인원계획표 _적격 _월곳집행(본사)_공내역서(소방)_롯데마그넷(오산점)_통영점공조및위생" xfId="3181"/>
    <cellStyle name="_인원계획표 _적격 _월곳집행(본사)_공내역서(소방)_마그넷오산점내역(020320)" xfId="3182"/>
    <cellStyle name="_인원계획표 _적격 _월곳집행(본사)_공내역서(소방)_마그넷오산점내역(020320)_통영점공조및위생" xfId="3183"/>
    <cellStyle name="_인원계획표 _적격 _월곳집행(본사)_공내역서(소방)_정-의왕가스경보설비공사(기안)" xfId="3184"/>
    <cellStyle name="_인원계획표 _적격 _월곳집행(본사)_공내역서(소방)_정-의왕가스경보설비공사(기안)_통영점공조및위생" xfId="3185"/>
    <cellStyle name="_인원계획표 _적격 _월곳집행(본사)_공내역서(소방)_통영점공조및위생" xfId="3186"/>
    <cellStyle name="_인원계획표 _적격 _월곳집행(본사)_공내역서(소방final)" xfId="3187"/>
    <cellStyle name="_인원계획표 _적격 _월곳집행(본사)_공내역서(소방final)_롯데마그넷(오산점)" xfId="3188"/>
    <cellStyle name="_인원계획표 _적격 _월곳집행(본사)_공내역서(소방final)_롯데마그넷(오산점)_통영점공조및위생" xfId="3189"/>
    <cellStyle name="_인원계획표 _적격 _월곳집행(본사)_공내역서(소방final)_마그넷오산점내역(020320)" xfId="3190"/>
    <cellStyle name="_인원계획표 _적격 _월곳집행(본사)_공내역서(소방final)_마그넷오산점내역(020320)_통영점공조및위생" xfId="3191"/>
    <cellStyle name="_인원계획표 _적격 _월곳집행(본사)_공내역서(소방final)_정-의왕가스경보설비공사(기안)" xfId="3192"/>
    <cellStyle name="_인원계획표 _적격 _월곳집행(본사)_공내역서(소방final)_정-의왕가스경보설비공사(기안)_통영점공조및위생" xfId="3193"/>
    <cellStyle name="_인원계획표 _적격 _월곳집행(본사)_공내역서(소방final)_통영점공조및위생" xfId="3194"/>
    <cellStyle name="_인원계획표 _적격 _월곳집행(본사)_롯데마그넷(오산점)" xfId="3195"/>
    <cellStyle name="_인원계획표 _적격 _월곳집행(본사)_롯데마그넷(오산점)_통영점공조및위생" xfId="3196"/>
    <cellStyle name="_인원계획표 _적격 _월곳집행(본사)_마그넷오산점내역(020320)" xfId="3197"/>
    <cellStyle name="_인원계획표 _적격 _월곳집행(본사)_마그넷오산점내역(020320)_통영점공조및위생" xfId="3198"/>
    <cellStyle name="_인원계획표 _적격 _월곳집행(본사)_정-의왕가스경보설비공사(기안)" xfId="3199"/>
    <cellStyle name="_인원계획표 _적격 _월곳집행(본사)_정-의왕가스경보설비공사(기안)_통영점공조및위생" xfId="3200"/>
    <cellStyle name="_인원계획표 _적격 _월곳집행(본사)_통영점공조및위생" xfId="3201"/>
    <cellStyle name="_인원계획표 _적격 _일반설비_금강" xfId="3202"/>
    <cellStyle name="_인원계획표 _적격 _정-의왕가스경보설비공사(기안)" xfId="3203"/>
    <cellStyle name="_인원계획표 _적격 _정-의왕가스경보설비공사(기안)_통영점공조및위생" xfId="3204"/>
    <cellStyle name="_인원계획표 _적격 _집행 (93)" xfId="3205"/>
    <cellStyle name="_인원계획표 _적격 _집행 (93)_보그워너 견적서-11월23일" xfId="3206"/>
    <cellStyle name="_인원계획표 _적격 _집행 (93)_보그워너 견적서-11월23일제출-공조기포함" xfId="3207"/>
    <cellStyle name="_인원계획표 _적격 _집행 (93)_역곡동 견적서-제출-10월02일-46억8천" xfId="3208"/>
    <cellStyle name="_인원계획표 _적격 _집행 (93)_역곡동 견적서-제출-10월02일-46억8천_보그워너 견적서-11월23일" xfId="3209"/>
    <cellStyle name="_인원계획표 _적격 _집행 (93)_역곡동 견적서-제출-10월02일-46억8천_보그워너 견적서-11월23일제출-공조기포함" xfId="3210"/>
    <cellStyle name="_인원계획표 _적격 _집행내역서" xfId="3211"/>
    <cellStyle name="_인원계획표 _적격 _집행내역서(Rev.0)" xfId="3212"/>
    <cellStyle name="_인원계획표 _적격 _집행내역서_서계오피스텔_대한유화(현설용BM)" xfId="3213"/>
    <cellStyle name="_인원계획표 _적격 _집행내역서_서계오피스텔_대한유화(현설용BM)_선투입비 본사보고" xfId="3214"/>
    <cellStyle name="_인원계획표 _적격 _집행내역서_서계오피스텔_대한유화(현설용BM)_선투입비 본사보고_선투입비 본사보고" xfId="3215"/>
    <cellStyle name="_인원계획표 _적격 _집행내역서_서계오피스텔_대한유화(현설용BM)_선투입비 본사보고_선투입비 본사보고-0330" xfId="3216"/>
    <cellStyle name="_인원계획표 _적격 _집행내역서_선투입비 본사보고" xfId="3217"/>
    <cellStyle name="_인원계획표 _적격 _집행내역서_선투입비 본사보고_선투입비 본사보고" xfId="3218"/>
    <cellStyle name="_인원계획표 _적격 _집행내역서_선투입비 본사보고_선투입비 본사보고-0330" xfId="3219"/>
    <cellStyle name="_인원계획표 _적격 _통영점공조및위생" xfId="3220"/>
    <cellStyle name="_인원계획표 _적격 _해운대좌동-(공내역작업)" xfId="3221"/>
    <cellStyle name="_인원계획표 _정-의왕가스경보설비공사(기안)" xfId="3222"/>
    <cellStyle name="_인원계획표 _정-의왕가스경보설비공사(기안)_통영점공조및위생" xfId="3223"/>
    <cellStyle name="_인원계획표 _집행 (93)" xfId="3224"/>
    <cellStyle name="_인원계획표 _집행 (93)_보그워너 견적서-11월23일" xfId="3225"/>
    <cellStyle name="_인원계획표 _집행 (93)_보그워너 견적서-11월23일제출-공조기포함" xfId="3226"/>
    <cellStyle name="_인원계획표 _집행 (93)_역곡동 견적서-제출-10월02일-46억8천" xfId="3227"/>
    <cellStyle name="_인원계획표 _집행 (93)_역곡동 견적서-제출-10월02일-46억8천_보그워너 견적서-11월23일" xfId="3228"/>
    <cellStyle name="_인원계획표 _집행 (93)_역곡동 견적서-제출-10월02일-46억8천_보그워너 견적서-11월23일제출-공조기포함" xfId="3229"/>
    <cellStyle name="_인원계획표 _집행내역서" xfId="3230"/>
    <cellStyle name="_인원계획표 _집행내역서(Rev.0)" xfId="3231"/>
    <cellStyle name="_인원계획표 _집행내역서_서계오피스텔_대한유화(현설용BM)" xfId="3232"/>
    <cellStyle name="_인원계획표 _집행내역서_서계오피스텔_대한유화(현설용BM)_선투입비 본사보고" xfId="3233"/>
    <cellStyle name="_인원계획표 _집행내역서_서계오피스텔_대한유화(현설용BM)_선투입비 본사보고_선투입비 본사보고" xfId="3234"/>
    <cellStyle name="_인원계획표 _집행내역서_서계오피스텔_대한유화(현설용BM)_선투입비 본사보고_선투입비 본사보고-0330" xfId="3235"/>
    <cellStyle name="_인원계획표 _집행내역서_선투입비 본사보고" xfId="3236"/>
    <cellStyle name="_인원계획표 _집행내역서_선투입비 본사보고_선투입비 본사보고" xfId="3237"/>
    <cellStyle name="_인원계획표 _집행내역서_선투입비 본사보고_선투입비 본사보고-0330" xfId="3238"/>
    <cellStyle name="_인원계획표 _청주비하내역(04.09.16)" xfId="3239"/>
    <cellStyle name="_인원계획표 _통영점공조및위생" xfId="3240"/>
    <cellStyle name="_인원계획표 _해운대좌동-(공내역작업)" xfId="3241"/>
    <cellStyle name="_인정전 내역서--" xfId="3242"/>
    <cellStyle name="_인천 LNG 1500KVA 가설공사 (삼성물산)" xfId="3243"/>
    <cellStyle name="_인천공장 칼라라인 가설 전기공사(동부제강)" xfId="3244"/>
    <cellStyle name="_인천복합화력 대림" xfId="3245"/>
    <cellStyle name="_인천북항관공선부두(수정내역)" xfId="3246"/>
    <cellStyle name="_인천삼산신성아파트산출서" xfId="3247"/>
    <cellStyle name="_인천서구(노무비법)040505" xfId="3248"/>
    <cellStyle name="_인터넷교통방송시스템 보완" xfId="3249"/>
    <cellStyle name="_인테리어 일위대가 03-19" xfId="3250"/>
    <cellStyle name="_일반설비_금강" xfId="3251"/>
    <cellStyle name="_일반전기1공구" xfId="3252"/>
    <cellStyle name="_일반전기2공구" xfId="3253"/>
    <cellStyle name="_일반전기정산" xfId="3254"/>
    <cellStyle name="_일위(김천)" xfId="3255"/>
    <cellStyle name="_일위(포천)" xfId="3256"/>
    <cellStyle name="_일위대가" xfId="3257"/>
    <cellStyle name="_일위대가목록" xfId="3258"/>
    <cellStyle name="_입구용부스(최종)" xfId="3259"/>
    <cellStyle name="_입찰내역_진서 하수종말처리시설 건설공사(전기공사)" xfId="3260"/>
    <cellStyle name="_입찰서0901" xfId="3261"/>
    <cellStyle name="_입찰서1016" xfId="3262"/>
    <cellStyle name="_입찰표지 " xfId="3263"/>
    <cellStyle name="_입찰표지 _00.실행예산(결재)" xfId="3264"/>
    <cellStyle name="_입찰표지 _07.복수리슈빌 미장" xfId="3265"/>
    <cellStyle name="_입찰표지 _2단지2공구(작업)_금강" xfId="3266"/>
    <cellStyle name="_입찰표지 _Book1" xfId="3267"/>
    <cellStyle name="_입찰표지 _Book1_00.실행예산(결재)" xfId="3268"/>
    <cellStyle name="_입찰표지 _Book1_07.복수리슈빌 미장" xfId="3269"/>
    <cellStyle name="_입찰표지 _Book1_견적용내역" xfId="3270"/>
    <cellStyle name="_입찰표지 _Book1_견적용내역(도급비교)" xfId="3271"/>
    <cellStyle name="_입찰표지 _Book1_견적용내역(도급비교)_관저리슈빌최종실행1" xfId="3272"/>
    <cellStyle name="_입찰표지 _Book1_견적용내역(도급비교)_관저리슈빌최종실행1_관저리슈빌최종실행1" xfId="3273"/>
    <cellStyle name="_입찰표지 _Book1_견적용내역_관저리슈빌최종실행1" xfId="3274"/>
    <cellStyle name="_입찰표지 _Book1_견적용내역_관저리슈빌최종실행1_관저리슈빌최종실행1" xfId="3275"/>
    <cellStyle name="_입찰표지 _Book1_관저리슈빌최종실행(1224)" xfId="3276"/>
    <cellStyle name="_입찰표지 _Book1_관저리슈빌최종실행(1224)_관저리슈빌최종실행1" xfId="3277"/>
    <cellStyle name="_입찰표지 _Book1_관저리슈빌최종실행(1224)_관저리슈빌최종실행1_관저리슈빌최종실행1" xfId="3278"/>
    <cellStyle name="_입찰표지 _Book1_관저리슈빌최종실행1" xfId="3279"/>
    <cellStyle name="_입찰표지 _Book1_노은14BL 최종내역서(04.10.05)" xfId="3280"/>
    <cellStyle name="_입찰표지 _Book1_노은14BL 최종내역서(04.10.05)_복사본 13블럭내역(최종04.10.05)" xfId="3281"/>
    <cellStyle name="_입찰표지 _Book1_노은14BL 최종내역서(04.6.18)" xfId="3282"/>
    <cellStyle name="_입찰표지 _Book1_노은14BL 최종내역서(04.6.18)_노은14BL 최종내역서(04.10.05)" xfId="3283"/>
    <cellStyle name="_입찰표지 _Book1_노은14BL 최종내역서(04.6.18)_노은14BL 최종내역서(04.10.05)_복사본 13블럭내역(최종04.10.05)" xfId="3284"/>
    <cellStyle name="_입찰표지 _Book1_노은14BL 최종내역서(04.6.18)_노은2지구 13블럭내역(최종04.10.05)" xfId="3285"/>
    <cellStyle name="_입찰표지 _Book1_노은14BL 최종내역서(04.6.18)_청주비하내역(04.09.16)" xfId="3286"/>
    <cellStyle name="_입찰표지 _Book1_노은14BL 최종내역서(04.6.24)" xfId="3287"/>
    <cellStyle name="_입찰표지 _Book1_노은14BL 최종내역서(04.6.24)_검토" xfId="3288"/>
    <cellStyle name="_입찰표지 _Book1_노은14BL 최종내역서(04.6.24)_검토_복사본 13블럭내역(최종04.10.05)" xfId="3289"/>
    <cellStyle name="_입찰표지 _Book1_노은14BL 최종내역서(04.6.24)_검토1" xfId="3290"/>
    <cellStyle name="_입찰표지 _Book1_노은14BL 최종내역서(04.6.24)_검토1_복사본 13블럭내역(최종04.10.05)" xfId="3291"/>
    <cellStyle name="_입찰표지 _Book1_노은14BL 최종내역서(04.6.24)_검토2" xfId="3292"/>
    <cellStyle name="_입찰표지 _Book1_노은14BL 최종내역서(04.6.24)_검토2_복사본 13블럭내역(최종04.10.05)" xfId="3293"/>
    <cellStyle name="_입찰표지 _Book1_노은14BL 최종내역서(04.6.24)_복사본 13블럭내역(최종04.10.05)" xfId="3294"/>
    <cellStyle name="_입찰표지 _Book1_노은2지구 13블럭내역(최종04.10.05)" xfId="3295"/>
    <cellStyle name="_입찰표지 _Book1_동백리슈빌 최종내역서(단가참고)" xfId="3296"/>
    <cellStyle name="_입찰표지 _Book1_동백리슈빌 최종내역서(단가참고)_복사본 13블럭내역(최종04.10.05)" xfId="3297"/>
    <cellStyle name="_입찰표지 _Book1_동백리슈빌 확정내역서(2004.02.10)" xfId="3298"/>
    <cellStyle name="_입찰표지 _Book1_리슈빌 공사별 비교(전체현장)" xfId="3299"/>
    <cellStyle name="_입찰표지 _Book1_리슈빌 공사별 비교(전체현장)_복사본 13블럭내역(최종04.10.05)" xfId="3300"/>
    <cellStyle name="_입찰표지 _Book1_삼익비교실행" xfId="3301"/>
    <cellStyle name="_입찰표지 _Book1_삼익비교실행_00.실행예산(결재)" xfId="3302"/>
    <cellStyle name="_입찰표지 _Book1_삼익비교실행_07.복수리슈빌 미장" xfId="3303"/>
    <cellStyle name="_입찰표지 _Book1_삼익비교실행_견적용내역" xfId="3304"/>
    <cellStyle name="_입찰표지 _Book1_삼익비교실행_견적용내역(도급비교)" xfId="3305"/>
    <cellStyle name="_입찰표지 _Book1_삼익비교실행_견적용내역(도급비교)_관저리슈빌최종실행1" xfId="3306"/>
    <cellStyle name="_입찰표지 _Book1_삼익비교실행_견적용내역(도급비교)_관저리슈빌최종실행1_관저리슈빌최종실행1" xfId="3307"/>
    <cellStyle name="_입찰표지 _Book1_삼익비교실행_견적용내역_관저리슈빌최종실행1" xfId="3308"/>
    <cellStyle name="_입찰표지 _Book1_삼익비교실행_견적용내역_관저리슈빌최종실행1_관저리슈빌최종실행1" xfId="3309"/>
    <cellStyle name="_입찰표지 _Book1_삼익비교실행_관저리슈빌최종실행(1224)" xfId="3310"/>
    <cellStyle name="_입찰표지 _Book1_삼익비교실행_관저리슈빌최종실행(1224)_관저리슈빌최종실행1" xfId="3311"/>
    <cellStyle name="_입찰표지 _Book1_삼익비교실행_관저리슈빌최종실행(1224)_관저리슈빌최종실행1_관저리슈빌최종실행1" xfId="3312"/>
    <cellStyle name="_입찰표지 _Book1_삼익비교실행_관저리슈빌최종실행1" xfId="3313"/>
    <cellStyle name="_입찰표지 _Book1_삼익비교실행_노은14BL 최종내역서(04.10.05)" xfId="3314"/>
    <cellStyle name="_입찰표지 _Book1_삼익비교실행_노은14BL 최종내역서(04.10.05)_복사본 13블럭내역(최종04.10.05)" xfId="3315"/>
    <cellStyle name="_입찰표지 _Book1_삼익비교실행_노은14BL 최종내역서(04.6.18)" xfId="3316"/>
    <cellStyle name="_입찰표지 _Book1_삼익비교실행_노은14BL 최종내역서(04.6.18)_노은14BL 최종내역서(04.10.05)" xfId="3317"/>
    <cellStyle name="_입찰표지 _Book1_삼익비교실행_노은14BL 최종내역서(04.6.18)_노은14BL 최종내역서(04.10.05)_복사본 13블럭내역(최종04.10.05)" xfId="3318"/>
    <cellStyle name="_입찰표지 _Book1_삼익비교실행_노은14BL 최종내역서(04.6.18)_노은2지구 13블럭내역(최종04.10.05)" xfId="3319"/>
    <cellStyle name="_입찰표지 _Book1_삼익비교실행_노은14BL 최종내역서(04.6.18)_청주비하내역(04.09.16)" xfId="3320"/>
    <cellStyle name="_입찰표지 _Book1_삼익비교실행_노은14BL 최종내역서(04.6.24)" xfId="3321"/>
    <cellStyle name="_입찰표지 _Book1_삼익비교실행_노은14BL 최종내역서(04.6.24)_검토" xfId="3322"/>
    <cellStyle name="_입찰표지 _Book1_삼익비교실행_노은14BL 최종내역서(04.6.24)_검토_복사본 13블럭내역(최종04.10.05)" xfId="3323"/>
    <cellStyle name="_입찰표지 _Book1_삼익비교실행_노은14BL 최종내역서(04.6.24)_검토1" xfId="3324"/>
    <cellStyle name="_입찰표지 _Book1_삼익비교실행_노은14BL 최종내역서(04.6.24)_검토1_복사본 13블럭내역(최종04.10.05)" xfId="3325"/>
    <cellStyle name="_입찰표지 _Book1_삼익비교실행_노은14BL 최종내역서(04.6.24)_검토2" xfId="3326"/>
    <cellStyle name="_입찰표지 _Book1_삼익비교실행_노은14BL 최종내역서(04.6.24)_검토2_복사본 13블럭내역(최종04.10.05)" xfId="3327"/>
    <cellStyle name="_입찰표지 _Book1_삼익비교실행_노은14BL 최종내역서(04.6.24)_복사본 13블럭내역(최종04.10.05)" xfId="3328"/>
    <cellStyle name="_입찰표지 _Book1_삼익비교실행_노은2지구 13블럭내역(최종04.10.05)" xfId="3329"/>
    <cellStyle name="_입찰표지 _Book1_삼익비교실행_동백리슈빌 최종내역서(단가참고)" xfId="3330"/>
    <cellStyle name="_입찰표지 _Book1_삼익비교실행_동백리슈빌 최종내역서(단가참고)_복사본 13블럭내역(최종04.10.05)" xfId="3331"/>
    <cellStyle name="_입찰표지 _Book1_삼익비교실행_동백리슈빌 확정내역서(2004.02.10)" xfId="3332"/>
    <cellStyle name="_입찰표지 _Book1_삼익비교실행_리슈빌 공사별 비교(전체현장)" xfId="3333"/>
    <cellStyle name="_입찰표지 _Book1_삼익비교실행_리슈빌 공사별 비교(전체현장)_복사본 13블럭내역(최종04.10.05)" xfId="3334"/>
    <cellStyle name="_입찰표지 _Book1_삼익비교실행_실행(노은리슈빌)" xfId="3335"/>
    <cellStyle name="_입찰표지 _Book1_삼익비교실행_실행(노은리슈빌)_관저리슈빌최종실행1" xfId="3336"/>
    <cellStyle name="_입찰표지 _Book1_삼익비교실행_실행(노은리슈빌)_관저리슈빌최종실행1_관저리슈빌최종실행1" xfId="3337"/>
    <cellStyle name="_입찰표지 _Book1_삼익비교실행_실행예산 (2004.03.29)" xfId="3338"/>
    <cellStyle name="_입찰표지 _Book1_삼익비교실행_용인IC 내역서(결재0413)" xfId="3339"/>
    <cellStyle name="_입찰표지 _Book1_삼익비교실행_청주비하내역(04.09.16)" xfId="3340"/>
    <cellStyle name="_입찰표지 _Book1_삼익협의실행" xfId="3341"/>
    <cellStyle name="_입찰표지 _Book1_삼익협의실행_00.실행예산(결재)" xfId="3342"/>
    <cellStyle name="_입찰표지 _Book1_삼익협의실행_07.복수리슈빌 미장" xfId="3343"/>
    <cellStyle name="_입찰표지 _Book1_삼익협의실행_견적용내역" xfId="3344"/>
    <cellStyle name="_입찰표지 _Book1_삼익협의실행_견적용내역(도급비교)" xfId="3345"/>
    <cellStyle name="_입찰표지 _Book1_삼익협의실행_견적용내역(도급비교)_관저리슈빌최종실행1" xfId="3346"/>
    <cellStyle name="_입찰표지 _Book1_삼익협의실행_견적용내역(도급비교)_관저리슈빌최종실행1_관저리슈빌최종실행1" xfId="3347"/>
    <cellStyle name="_입찰표지 _Book1_삼익협의실행_견적용내역_관저리슈빌최종실행1" xfId="3348"/>
    <cellStyle name="_입찰표지 _Book1_삼익협의실행_견적용내역_관저리슈빌최종실행1_관저리슈빌최종실행1" xfId="3349"/>
    <cellStyle name="_입찰표지 _Book1_삼익협의실행_관저리슈빌최종실행(1224)" xfId="3350"/>
    <cellStyle name="_입찰표지 _Book1_삼익협의실행_관저리슈빌최종실행(1224)_관저리슈빌최종실행1" xfId="3351"/>
    <cellStyle name="_입찰표지 _Book1_삼익협의실행_관저리슈빌최종실행(1224)_관저리슈빌최종실행1_관저리슈빌최종실행1" xfId="3352"/>
    <cellStyle name="_입찰표지 _Book1_삼익협의실행_관저리슈빌최종실행1" xfId="3353"/>
    <cellStyle name="_입찰표지 _Book1_삼익협의실행_노은14BL 최종내역서(04.10.05)" xfId="3354"/>
    <cellStyle name="_입찰표지 _Book1_삼익협의실행_노은14BL 최종내역서(04.10.05)_복사본 13블럭내역(최종04.10.05)" xfId="3355"/>
    <cellStyle name="_입찰표지 _Book1_삼익협의실행_노은14BL 최종내역서(04.6.18)" xfId="3356"/>
    <cellStyle name="_입찰표지 _Book1_삼익협의실행_노은14BL 최종내역서(04.6.18)_노은14BL 최종내역서(04.10.05)" xfId="3357"/>
    <cellStyle name="_입찰표지 _Book1_삼익협의실행_노은14BL 최종내역서(04.6.18)_노은14BL 최종내역서(04.10.05)_복사본 13블럭내역(최종04.10.05)" xfId="3358"/>
    <cellStyle name="_입찰표지 _Book1_삼익협의실행_노은14BL 최종내역서(04.6.18)_노은2지구 13블럭내역(최종04.10.05)" xfId="3359"/>
    <cellStyle name="_입찰표지 _Book1_삼익협의실행_노은14BL 최종내역서(04.6.18)_청주비하내역(04.09.16)" xfId="3360"/>
    <cellStyle name="_입찰표지 _Book1_삼익협의실행_노은14BL 최종내역서(04.6.24)" xfId="3361"/>
    <cellStyle name="_입찰표지 _Book1_삼익협의실행_노은14BL 최종내역서(04.6.24)_검토" xfId="3362"/>
    <cellStyle name="_입찰표지 _Book1_삼익협의실행_노은14BL 최종내역서(04.6.24)_검토_복사본 13블럭내역(최종04.10.05)" xfId="3363"/>
    <cellStyle name="_입찰표지 _Book1_삼익협의실행_노은14BL 최종내역서(04.6.24)_검토1" xfId="3364"/>
    <cellStyle name="_입찰표지 _Book1_삼익협의실행_노은14BL 최종내역서(04.6.24)_검토1_복사본 13블럭내역(최종04.10.05)" xfId="3365"/>
    <cellStyle name="_입찰표지 _Book1_삼익협의실행_노은14BL 최종내역서(04.6.24)_검토2" xfId="3366"/>
    <cellStyle name="_입찰표지 _Book1_삼익협의실행_노은14BL 최종내역서(04.6.24)_검토2_복사본 13블럭내역(최종04.10.05)" xfId="3367"/>
    <cellStyle name="_입찰표지 _Book1_삼익협의실행_노은14BL 최종내역서(04.6.24)_복사본 13블럭내역(최종04.10.05)" xfId="3368"/>
    <cellStyle name="_입찰표지 _Book1_삼익협의실행_노은2지구 13블럭내역(최종04.10.05)" xfId="3369"/>
    <cellStyle name="_입찰표지 _Book1_삼익협의실행_동백리슈빌 최종내역서(단가참고)" xfId="3370"/>
    <cellStyle name="_입찰표지 _Book1_삼익협의실행_동백리슈빌 최종내역서(단가참고)_복사본 13블럭내역(최종04.10.05)" xfId="3371"/>
    <cellStyle name="_입찰표지 _Book1_삼익협의실행_동백리슈빌 확정내역서(2004.02.10)" xfId="3372"/>
    <cellStyle name="_입찰표지 _Book1_삼익협의실행_리슈빌 공사별 비교(전체현장)" xfId="3373"/>
    <cellStyle name="_입찰표지 _Book1_삼익협의실행_리슈빌 공사별 비교(전체현장)_복사본 13블럭내역(최종04.10.05)" xfId="3374"/>
    <cellStyle name="_입찰표지 _Book1_삼익협의실행_실행(노은리슈빌)" xfId="3375"/>
    <cellStyle name="_입찰표지 _Book1_삼익협의실행_실행(노은리슈빌)_관저리슈빌최종실행1" xfId="3376"/>
    <cellStyle name="_입찰표지 _Book1_삼익협의실행_실행(노은리슈빌)_관저리슈빌최종실행1_관저리슈빌최종실행1" xfId="3377"/>
    <cellStyle name="_입찰표지 _Book1_삼익협의실행_실행예산 (2004.03.29)" xfId="3378"/>
    <cellStyle name="_입찰표지 _Book1_삼익협의실행_용인IC 내역서(결재0413)" xfId="3379"/>
    <cellStyle name="_입찰표지 _Book1_삼익협의실행_청주비하내역(04.09.16)" xfId="3380"/>
    <cellStyle name="_입찰표지 _Book1_실행(노은리슈빌)" xfId="3381"/>
    <cellStyle name="_입찰표지 _Book1_실행(노은리슈빌)_관저리슈빌최종실행1" xfId="3382"/>
    <cellStyle name="_입찰표지 _Book1_실행(노은리슈빌)_관저리슈빌최종실행1_관저리슈빌최종실행1" xfId="3383"/>
    <cellStyle name="_입찰표지 _Book1_실행검토228" xfId="3384"/>
    <cellStyle name="_입찰표지 _Book1_실행검토228_00.실행예산(결재)" xfId="3385"/>
    <cellStyle name="_입찰표지 _Book1_실행검토228_07.복수리슈빌 미장" xfId="3386"/>
    <cellStyle name="_입찰표지 _Book1_실행검토228_견적용내역" xfId="3387"/>
    <cellStyle name="_입찰표지 _Book1_실행검토228_견적용내역(도급비교)" xfId="3388"/>
    <cellStyle name="_입찰표지 _Book1_실행검토228_견적용내역(도급비교)_관저리슈빌최종실행1" xfId="3389"/>
    <cellStyle name="_입찰표지 _Book1_실행검토228_견적용내역(도급비교)_관저리슈빌최종실행1_관저리슈빌최종실행1" xfId="3390"/>
    <cellStyle name="_입찰표지 _Book1_실행검토228_견적용내역_관저리슈빌최종실행1" xfId="3391"/>
    <cellStyle name="_입찰표지 _Book1_실행검토228_견적용내역_관저리슈빌최종실행1_관저리슈빌최종실행1" xfId="3392"/>
    <cellStyle name="_입찰표지 _Book1_실행검토228_관저리슈빌최종실행(1224)" xfId="3393"/>
    <cellStyle name="_입찰표지 _Book1_실행검토228_관저리슈빌최종실행(1224)_관저리슈빌최종실행1" xfId="3394"/>
    <cellStyle name="_입찰표지 _Book1_실행검토228_관저리슈빌최종실행(1224)_관저리슈빌최종실행1_관저리슈빌최종실행1" xfId="3395"/>
    <cellStyle name="_입찰표지 _Book1_실행검토228_관저리슈빌최종실행1" xfId="3396"/>
    <cellStyle name="_입찰표지 _Book1_실행검토228_노은14BL 최종내역서(04.10.05)" xfId="3397"/>
    <cellStyle name="_입찰표지 _Book1_실행검토228_노은14BL 최종내역서(04.10.05)_복사본 13블럭내역(최종04.10.05)" xfId="3398"/>
    <cellStyle name="_입찰표지 _Book1_실행검토228_노은14BL 최종내역서(04.6.18)" xfId="3399"/>
    <cellStyle name="_입찰표지 _Book1_실행검토228_노은14BL 최종내역서(04.6.18)_노은14BL 최종내역서(04.10.05)" xfId="3400"/>
    <cellStyle name="_입찰표지 _Book1_실행검토228_노은14BL 최종내역서(04.6.18)_노은14BL 최종내역서(04.10.05)_복사본 13블럭내역(최종04.10.05)" xfId="3401"/>
    <cellStyle name="_입찰표지 _Book1_실행검토228_노은14BL 최종내역서(04.6.18)_노은2지구 13블럭내역(최종04.10.05)" xfId="3402"/>
    <cellStyle name="_입찰표지 _Book1_실행검토228_노은14BL 최종내역서(04.6.18)_청주비하내역(04.09.16)" xfId="3403"/>
    <cellStyle name="_입찰표지 _Book1_실행검토228_노은14BL 최종내역서(04.6.24)" xfId="3404"/>
    <cellStyle name="_입찰표지 _Book1_실행검토228_노은14BL 최종내역서(04.6.24)_검토" xfId="3405"/>
    <cellStyle name="_입찰표지 _Book1_실행검토228_노은14BL 최종내역서(04.6.24)_검토_복사본 13블럭내역(최종04.10.05)" xfId="3406"/>
    <cellStyle name="_입찰표지 _Book1_실행검토228_노은14BL 최종내역서(04.6.24)_검토1" xfId="3407"/>
    <cellStyle name="_입찰표지 _Book1_실행검토228_노은14BL 최종내역서(04.6.24)_검토1_복사본 13블럭내역(최종04.10.05)" xfId="3408"/>
    <cellStyle name="_입찰표지 _Book1_실행검토228_노은14BL 최종내역서(04.6.24)_검토2" xfId="3409"/>
    <cellStyle name="_입찰표지 _Book1_실행검토228_노은14BL 최종내역서(04.6.24)_검토2_복사본 13블럭내역(최종04.10.05)" xfId="3410"/>
    <cellStyle name="_입찰표지 _Book1_실행검토228_노은14BL 최종내역서(04.6.24)_복사본 13블럭내역(최종04.10.05)" xfId="3411"/>
    <cellStyle name="_입찰표지 _Book1_실행검토228_노은2지구 13블럭내역(최종04.10.05)" xfId="3412"/>
    <cellStyle name="_입찰표지 _Book1_실행검토228_동백리슈빌 최종내역서(단가참고)" xfId="3413"/>
    <cellStyle name="_입찰표지 _Book1_실행검토228_동백리슈빌 최종내역서(단가참고)_복사본 13블럭내역(최종04.10.05)" xfId="3414"/>
    <cellStyle name="_입찰표지 _Book1_실행검토228_동백리슈빌 확정내역서(2004.02.10)" xfId="3415"/>
    <cellStyle name="_입찰표지 _Book1_실행검토228_리슈빌 공사별 비교(전체현장)" xfId="3416"/>
    <cellStyle name="_입찰표지 _Book1_실행검토228_리슈빌 공사별 비교(전체현장)_복사본 13블럭내역(최종04.10.05)" xfId="3417"/>
    <cellStyle name="_입찰표지 _Book1_실행검토228_실행(노은리슈빌)" xfId="3418"/>
    <cellStyle name="_입찰표지 _Book1_실행검토228_실행(노은리슈빌)_관저리슈빌최종실행1" xfId="3419"/>
    <cellStyle name="_입찰표지 _Book1_실행검토228_실행(노은리슈빌)_관저리슈빌최종실행1_관저리슈빌최종실행1" xfId="3420"/>
    <cellStyle name="_입찰표지 _Book1_실행검토228_실행예산 (2004.03.29)" xfId="3421"/>
    <cellStyle name="_입찰표지 _Book1_실행검토228_용인IC 내역서(결재0413)" xfId="3422"/>
    <cellStyle name="_입찰표지 _Book1_실행검토228_청주비하내역(04.09.16)" xfId="3423"/>
    <cellStyle name="_입찰표지 _Book1_실행예산 (2004.03.29)" xfId="3424"/>
    <cellStyle name="_입찰표지 _Book1_용인IC 내역서(결재0413)" xfId="3425"/>
    <cellStyle name="_입찰표지 _Book1_청주비하내역(04.09.16)" xfId="3426"/>
    <cellStyle name="_입찰표지 _buip (2)" xfId="3427"/>
    <cellStyle name="_입찰표지 _buip (2)_보그워너 견적서-11월23일" xfId="3428"/>
    <cellStyle name="_입찰표지 _buip (2)_보그워너 견적서-11월23일제출-공조기포함" xfId="3429"/>
    <cellStyle name="_입찰표지 _buip (2)_역곡동 견적서-제출-10월02일-46억8천" xfId="3430"/>
    <cellStyle name="_입찰표지 _buip (2)_역곡동 견적서-제출-10월02일-46억8천_보그워너 견적서-11월23일" xfId="3431"/>
    <cellStyle name="_입찰표지 _buip (2)_역곡동 견적서-제출-10월02일-46억8천_보그워너 견적서-11월23일제출-공조기포함" xfId="3432"/>
    <cellStyle name="_입찰표지 _ip (2)" xfId="3433"/>
    <cellStyle name="_입찰표지 _ip (2)_보그워너 견적서-11월23일" xfId="3434"/>
    <cellStyle name="_입찰표지 _ip (2)_보그워너 견적서-11월23일제출-공조기포함" xfId="3435"/>
    <cellStyle name="_입찰표지 _ip (2)_역곡동 견적서-제출-10월02일-46억8천" xfId="3436"/>
    <cellStyle name="_입찰표지 _ip (2)_역곡동 견적서-제출-10월02일-46억8천_보그워너 견적서-11월23일" xfId="3437"/>
    <cellStyle name="_입찰표지 _ip (2)_역곡동 견적서-제출-10월02일-46억8천_보그워너 견적서-11월23일제출-공조기포함" xfId="3438"/>
    <cellStyle name="_입찰표지 _jipbun (2)" xfId="3439"/>
    <cellStyle name="_입찰표지 _jipbun (2)_보그워너 견적서-11월23일" xfId="3440"/>
    <cellStyle name="_입찰표지 _jipbun (2)_보그워너 견적서-11월23일제출-공조기포함" xfId="3441"/>
    <cellStyle name="_입찰표지 _jipbun (2)_역곡동 견적서-제출-10월02일-46억8천" xfId="3442"/>
    <cellStyle name="_입찰표지 _jipbun (2)_역곡동 견적서-제출-10월02일-46억8천_보그워너 견적서-11월23일" xfId="3443"/>
    <cellStyle name="_입찰표지 _jipbun (2)_역곡동 견적서-제출-10월02일-46억8천_보그워너 견적서-11월23일제출-공조기포함" xfId="3444"/>
    <cellStyle name="_입찰표지 _Sheet1" xfId="3445"/>
    <cellStyle name="_입찰표지 _Sheet1_공내역서" xfId="3446"/>
    <cellStyle name="_입찰표지 _Sheet1_공내역서_선투입비 본사보고" xfId="3447"/>
    <cellStyle name="_입찰표지 _Sheet1_공내역서_선투입비 본사보고_선투입비 본사보고" xfId="3448"/>
    <cellStyle name="_입찰표지 _Sheet1_공내역서_선투입비 본사보고_선투입비 본사보고-0330" xfId="3449"/>
    <cellStyle name="_입찰표지 _Sheet1_선투입비 본사보고" xfId="3450"/>
    <cellStyle name="_입찰표지 _Sheet1_선투입비 본사보고_선투입비 본사보고" xfId="3451"/>
    <cellStyle name="_입찰표지 _Sheet1_선투입비 본사보고_선투입비 본사보고-0330" xfId="3452"/>
    <cellStyle name="_입찰표지 _견적실행비교" xfId="3453"/>
    <cellStyle name="_입찰표지 _견적실행비교_00.실행예산(결재)" xfId="3454"/>
    <cellStyle name="_입찰표지 _견적실행비교_07.복수리슈빌 미장" xfId="3455"/>
    <cellStyle name="_입찰표지 _견적실행비교_견적용내역" xfId="3456"/>
    <cellStyle name="_입찰표지 _견적실행비교_견적용내역(도급비교)" xfId="3457"/>
    <cellStyle name="_입찰표지 _견적실행비교_견적용내역(도급비교)_관저리슈빌최종실행1" xfId="3458"/>
    <cellStyle name="_입찰표지 _견적실행비교_견적용내역(도급비교)_관저리슈빌최종실행1_관저리슈빌최종실행1" xfId="3459"/>
    <cellStyle name="_입찰표지 _견적실행비교_견적용내역_관저리슈빌최종실행1" xfId="3460"/>
    <cellStyle name="_입찰표지 _견적실행비교_견적용내역_관저리슈빌최종실행1_관저리슈빌최종실행1" xfId="3461"/>
    <cellStyle name="_입찰표지 _견적실행비교_관저리슈빌최종실행(1224)" xfId="3462"/>
    <cellStyle name="_입찰표지 _견적실행비교_관저리슈빌최종실행(1224)_관저리슈빌최종실행1" xfId="3463"/>
    <cellStyle name="_입찰표지 _견적실행비교_관저리슈빌최종실행(1224)_관저리슈빌최종실행1_관저리슈빌최종실행1" xfId="3464"/>
    <cellStyle name="_입찰표지 _견적실행비교_관저리슈빌최종실행1" xfId="3465"/>
    <cellStyle name="_입찰표지 _견적실행비교_노은14BL 최종내역서(04.10.05)" xfId="3466"/>
    <cellStyle name="_입찰표지 _견적실행비교_노은14BL 최종내역서(04.10.05)_복사본 13블럭내역(최종04.10.05)" xfId="3467"/>
    <cellStyle name="_입찰표지 _견적실행비교_노은14BL 최종내역서(04.6.18)" xfId="3468"/>
    <cellStyle name="_입찰표지 _견적실행비교_노은14BL 최종내역서(04.6.18)_노은14BL 최종내역서(04.10.05)" xfId="3469"/>
    <cellStyle name="_입찰표지 _견적실행비교_노은14BL 최종내역서(04.6.18)_노은14BL 최종내역서(04.10.05)_복사본 13블럭내역(최종04.10.05)" xfId="3470"/>
    <cellStyle name="_입찰표지 _견적실행비교_노은14BL 최종내역서(04.6.18)_노은2지구 13블럭내역(최종04.10.05)" xfId="3471"/>
    <cellStyle name="_입찰표지 _견적실행비교_노은14BL 최종내역서(04.6.18)_청주비하내역(04.09.16)" xfId="3472"/>
    <cellStyle name="_입찰표지 _견적실행비교_노은14BL 최종내역서(04.6.24)" xfId="3473"/>
    <cellStyle name="_입찰표지 _견적실행비교_노은14BL 최종내역서(04.6.24)_검토" xfId="3474"/>
    <cellStyle name="_입찰표지 _견적실행비교_노은14BL 최종내역서(04.6.24)_검토_복사본 13블럭내역(최종04.10.05)" xfId="3475"/>
    <cellStyle name="_입찰표지 _견적실행비교_노은14BL 최종내역서(04.6.24)_검토1" xfId="3476"/>
    <cellStyle name="_입찰표지 _견적실행비교_노은14BL 최종내역서(04.6.24)_검토1_복사본 13블럭내역(최종04.10.05)" xfId="3477"/>
    <cellStyle name="_입찰표지 _견적실행비교_노은14BL 최종내역서(04.6.24)_검토2" xfId="3478"/>
    <cellStyle name="_입찰표지 _견적실행비교_노은14BL 최종내역서(04.6.24)_검토2_복사본 13블럭내역(최종04.10.05)" xfId="3479"/>
    <cellStyle name="_입찰표지 _견적실행비교_노은14BL 최종내역서(04.6.24)_복사본 13블럭내역(최종04.10.05)" xfId="3480"/>
    <cellStyle name="_입찰표지 _견적실행비교_노은2지구 13블럭내역(최종04.10.05)" xfId="3481"/>
    <cellStyle name="_입찰표지 _견적실행비교_동백리슈빌 최종내역서(단가참고)" xfId="3482"/>
    <cellStyle name="_입찰표지 _견적실행비교_동백리슈빌 최종내역서(단가참고)_복사본 13블럭내역(최종04.10.05)" xfId="3483"/>
    <cellStyle name="_입찰표지 _견적실행비교_동백리슈빌 확정내역서(2004.02.10)" xfId="3484"/>
    <cellStyle name="_입찰표지 _견적실행비교_리슈빌 공사별 비교(전체현장)" xfId="3485"/>
    <cellStyle name="_입찰표지 _견적실행비교_리슈빌 공사별 비교(전체현장)_복사본 13블럭내역(최종04.10.05)" xfId="3486"/>
    <cellStyle name="_입찰표지 _견적실행비교_실행(노은리슈빌)" xfId="3487"/>
    <cellStyle name="_입찰표지 _견적실행비교_실행(노은리슈빌)_관저리슈빌최종실행1" xfId="3488"/>
    <cellStyle name="_입찰표지 _견적실행비교_실행(노은리슈빌)_관저리슈빌최종실행1_관저리슈빌최종실행1" xfId="3489"/>
    <cellStyle name="_입찰표지 _견적실행비교_실행예산 (2004.03.29)" xfId="3490"/>
    <cellStyle name="_입찰표지 _견적실행비교_용인IC 내역서(결재0413)" xfId="3491"/>
    <cellStyle name="_입찰표지 _견적실행비교_청주비하내역(04.09.16)" xfId="3492"/>
    <cellStyle name="_입찰표지 _견적용내역" xfId="3493"/>
    <cellStyle name="_입찰표지 _견적용내역(도급비교)" xfId="3494"/>
    <cellStyle name="_입찰표지 _견적용내역(도급비교)_관저리슈빌최종실행1" xfId="3495"/>
    <cellStyle name="_입찰표지 _견적용내역(도급비교)_관저리슈빌최종실행1_관저리슈빌최종실행1" xfId="3496"/>
    <cellStyle name="_입찰표지 _견적용내역_관저리슈빌최종실행1" xfId="3497"/>
    <cellStyle name="_입찰표지 _견적용내역_관저리슈빌최종실행1_관저리슈빌최종실행1" xfId="3498"/>
    <cellStyle name="_입찰표지 _견적조건" xfId="3499"/>
    <cellStyle name="_입찰표지 _견적조건_서계오피스텔_대한유화(현설용BM)" xfId="3500"/>
    <cellStyle name="_입찰표지 _견적조건_서계오피스텔_대한유화(현설용BM)_선투입비 본사보고" xfId="3501"/>
    <cellStyle name="_입찰표지 _견적조건_서계오피스텔_대한유화(현설용BM)_선투입비 본사보고_선투입비 본사보고" xfId="3502"/>
    <cellStyle name="_입찰표지 _견적조건_서계오피스텔_대한유화(현설용BM)_선투입비 본사보고_선투입비 본사보고-0330" xfId="3503"/>
    <cellStyle name="_입찰표지 _견적조건_선투입비 본사보고" xfId="3504"/>
    <cellStyle name="_입찰표지 _견적조건_선투입비 본사보고_선투입비 본사보고" xfId="3505"/>
    <cellStyle name="_입찰표지 _견적조건_선투입비 본사보고_선투입비 본사보고-0330" xfId="3506"/>
    <cellStyle name="_입찰표지 _경기교육원_일반설비공사 대비내역서" xfId="3507"/>
    <cellStyle name="_입찰표지 _경기교육원_일반설비공사 대비내역서_공내역서" xfId="3508"/>
    <cellStyle name="_입찰표지 _경기교육원_일반설비공사 대비내역서_공내역서_선투입비 본사보고" xfId="3509"/>
    <cellStyle name="_입찰표지 _경기교육원_일반설비공사 대비내역서_공내역서_선투입비 본사보고_선투입비 본사보고" xfId="3510"/>
    <cellStyle name="_입찰표지 _경기교육원_일반설비공사 대비내역서_공내역서_선투입비 본사보고_선투입비 본사보고-0330" xfId="3511"/>
    <cellStyle name="_입찰표지 _경기교육원_일반설비공사 대비내역서_선투입비 본사보고" xfId="3512"/>
    <cellStyle name="_입찰표지 _경기교육원_일반설비공사 대비내역서_선투입비 본사보고_선투입비 본사보고" xfId="3513"/>
    <cellStyle name="_입찰표지 _경기교육원_일반설비공사 대비내역서_선투입비 본사보고_선투입비 본사보고-0330" xfId="3514"/>
    <cellStyle name="_입찰표지 _경기교육원_집행내역(REV1)" xfId="3515"/>
    <cellStyle name="_입찰표지 _경기교육원_집행내역(REV1)_공내역서" xfId="3516"/>
    <cellStyle name="_입찰표지 _경기교육원_집행내역(REV1)_공내역서_선투입비 본사보고" xfId="3517"/>
    <cellStyle name="_입찰표지 _경기교육원_집행내역(REV1)_공내역서_선투입비 본사보고_선투입비 본사보고" xfId="3518"/>
    <cellStyle name="_입찰표지 _경기교육원_집행내역(REV1)_공내역서_선투입비 본사보고_선투입비 본사보고-0330" xfId="3519"/>
    <cellStyle name="_입찰표지 _경기교육원_집행내역(REV1)_선투입비 본사보고" xfId="3520"/>
    <cellStyle name="_입찰표지 _경기교육원_집행내역(REV1)_선투입비 본사보고_선투입비 본사보고" xfId="3521"/>
    <cellStyle name="_입찰표지 _경기교육원_집행내역(REV1)_선투입비 본사보고_선투입비 본사보고-0330" xfId="3522"/>
    <cellStyle name="_입찰표지 _경기교육원_집행내역(최종)(설비사전공사)(REV1)" xfId="3523"/>
    <cellStyle name="_입찰표지 _경기교육원_집행내역(최종)(설비사전공사)(REV1)_공내역서" xfId="3524"/>
    <cellStyle name="_입찰표지 _경기교육원_집행내역(최종)(설비사전공사)(REV1)_공내역서_선투입비 본사보고" xfId="3525"/>
    <cellStyle name="_입찰표지 _경기교육원_집행내역(최종)(설비사전공사)(REV1)_공내역서_선투입비 본사보고_선투입비 본사보고" xfId="3526"/>
    <cellStyle name="_입찰표지 _경기교육원_집행내역(최종)(설비사전공사)(REV1)_공내역서_선투입비 본사보고_선투입비 본사보고-0330" xfId="3527"/>
    <cellStyle name="_입찰표지 _경기교육원_집행내역(최종)(설비사전공사)(REV1)_선투입비 본사보고" xfId="3528"/>
    <cellStyle name="_입찰표지 _경기교육원_집행내역(최종)(설비사전공사)(REV1)_선투입비 본사보고_선투입비 본사보고" xfId="3529"/>
    <cellStyle name="_입찰표지 _경기교육원_집행내역(최종)(설비사전공사)(REV1)_선투입비 본사보고_선투입비 본사보고-0330" xfId="3530"/>
    <cellStyle name="_입찰표지 _관저리슈빌최종실행(1224)" xfId="3531"/>
    <cellStyle name="_입찰표지 _관저리슈빌최종실행(1224)_관저리슈빌최종실행1" xfId="3532"/>
    <cellStyle name="_입찰표지 _관저리슈빌최종실행(1224)_관저리슈빌최종실행1_관저리슈빌최종실행1" xfId="3533"/>
    <cellStyle name="_입찰표지 _관저리슈빌최종실행1" xfId="3534"/>
    <cellStyle name="_입찰표지 _광주평동투찰" xfId="3535"/>
    <cellStyle name="_입찰표지 _광주평동품의1" xfId="3536"/>
    <cellStyle name="_입찰표지 _노은14BL 최종내역서(04.10.05)" xfId="3537"/>
    <cellStyle name="_입찰표지 _노은14BL 최종내역서(04.10.05)_복사본 13블럭내역(최종04.10.05)" xfId="3538"/>
    <cellStyle name="_입찰표지 _노은14BL 최종내역서(04.6.18)" xfId="3539"/>
    <cellStyle name="_입찰표지 _노은14BL 최종내역서(04.6.18)_노은14BL 최종내역서(04.10.05)" xfId="3540"/>
    <cellStyle name="_입찰표지 _노은14BL 최종내역서(04.6.18)_노은14BL 최종내역서(04.10.05)_복사본 13블럭내역(최종04.10.05)" xfId="3541"/>
    <cellStyle name="_입찰표지 _노은14BL 최종내역서(04.6.18)_노은2지구 13블럭내역(최종04.10.05)" xfId="3542"/>
    <cellStyle name="_입찰표지 _노은14BL 최종내역서(04.6.18)_청주비하내역(04.09.16)" xfId="3543"/>
    <cellStyle name="_입찰표지 _노은14BL 최종내역서(04.6.24)" xfId="3544"/>
    <cellStyle name="_입찰표지 _노은14BL 최종내역서(04.6.24)_검토" xfId="3545"/>
    <cellStyle name="_입찰표지 _노은14BL 최종내역서(04.6.24)_검토_복사본 13블럭내역(최종04.10.05)" xfId="3546"/>
    <cellStyle name="_입찰표지 _노은14BL 최종내역서(04.6.24)_검토1" xfId="3547"/>
    <cellStyle name="_입찰표지 _노은14BL 최종내역서(04.6.24)_검토1_복사본 13블럭내역(최종04.10.05)" xfId="3548"/>
    <cellStyle name="_입찰표지 _노은14BL 최종내역서(04.6.24)_검토2" xfId="3549"/>
    <cellStyle name="_입찰표지 _노은14BL 최종내역서(04.6.24)_검토2_복사본 13블럭내역(최종04.10.05)" xfId="3550"/>
    <cellStyle name="_입찰표지 _노은14BL 최종내역서(04.6.24)_복사본 13블럭내역(최종04.10.05)" xfId="3551"/>
    <cellStyle name="_입찰표지 _노은2지구 13블럭내역(최종04.10.05)" xfId="3552"/>
    <cellStyle name="_입찰표지 _당진실행검토" xfId="3553"/>
    <cellStyle name="_입찰표지 _당진실행검토_00.실행예산(결재)" xfId="3554"/>
    <cellStyle name="_입찰표지 _당진실행검토_07.복수리슈빌 미장" xfId="3555"/>
    <cellStyle name="_입찰표지 _당진실행검토_견적용내역" xfId="3556"/>
    <cellStyle name="_입찰표지 _당진실행검토_견적용내역(도급비교)" xfId="3557"/>
    <cellStyle name="_입찰표지 _당진실행검토_견적용내역(도급비교)_관저리슈빌최종실행1" xfId="3558"/>
    <cellStyle name="_입찰표지 _당진실행검토_견적용내역(도급비교)_관저리슈빌최종실행1_관저리슈빌최종실행1" xfId="3559"/>
    <cellStyle name="_입찰표지 _당진실행검토_견적용내역_관저리슈빌최종실행1" xfId="3560"/>
    <cellStyle name="_입찰표지 _당진실행검토_견적용내역_관저리슈빌최종실행1_관저리슈빌최종실행1" xfId="3561"/>
    <cellStyle name="_입찰표지 _당진실행검토_관저리슈빌최종실행(1224)" xfId="3562"/>
    <cellStyle name="_입찰표지 _당진실행검토_관저리슈빌최종실행(1224)_관저리슈빌최종실행1" xfId="3563"/>
    <cellStyle name="_입찰표지 _당진실행검토_관저리슈빌최종실행(1224)_관저리슈빌최종실행1_관저리슈빌최종실행1" xfId="3564"/>
    <cellStyle name="_입찰표지 _당진실행검토_관저리슈빌최종실행1" xfId="3565"/>
    <cellStyle name="_입찰표지 _당진실행검토_노은14BL 최종내역서(04.10.05)" xfId="3566"/>
    <cellStyle name="_입찰표지 _당진실행검토_노은14BL 최종내역서(04.10.05)_복사본 13블럭내역(최종04.10.05)" xfId="3567"/>
    <cellStyle name="_입찰표지 _당진실행검토_노은14BL 최종내역서(04.6.18)" xfId="3568"/>
    <cellStyle name="_입찰표지 _당진실행검토_노은14BL 최종내역서(04.6.18)_노은14BL 최종내역서(04.10.05)" xfId="3569"/>
    <cellStyle name="_입찰표지 _당진실행검토_노은14BL 최종내역서(04.6.18)_노은14BL 최종내역서(04.10.05)_복사본 13블럭내역(최종04.10.05)" xfId="3570"/>
    <cellStyle name="_입찰표지 _당진실행검토_노은14BL 최종내역서(04.6.18)_노은2지구 13블럭내역(최종04.10.05)" xfId="3571"/>
    <cellStyle name="_입찰표지 _당진실행검토_노은14BL 최종내역서(04.6.18)_청주비하내역(04.09.16)" xfId="3572"/>
    <cellStyle name="_입찰표지 _당진실행검토_노은14BL 최종내역서(04.6.24)" xfId="3573"/>
    <cellStyle name="_입찰표지 _당진실행검토_노은14BL 최종내역서(04.6.24)_검토" xfId="3574"/>
    <cellStyle name="_입찰표지 _당진실행검토_노은14BL 최종내역서(04.6.24)_검토_복사본 13블럭내역(최종04.10.05)" xfId="3575"/>
    <cellStyle name="_입찰표지 _당진실행검토_노은14BL 최종내역서(04.6.24)_검토1" xfId="3576"/>
    <cellStyle name="_입찰표지 _당진실행검토_노은14BL 최종내역서(04.6.24)_검토1_복사본 13블럭내역(최종04.10.05)" xfId="3577"/>
    <cellStyle name="_입찰표지 _당진실행검토_노은14BL 최종내역서(04.6.24)_검토2" xfId="3578"/>
    <cellStyle name="_입찰표지 _당진실행검토_노은14BL 최종내역서(04.6.24)_검토2_복사본 13블럭내역(최종04.10.05)" xfId="3579"/>
    <cellStyle name="_입찰표지 _당진실행검토_노은14BL 최종내역서(04.6.24)_복사본 13블럭내역(최종04.10.05)" xfId="3580"/>
    <cellStyle name="_입찰표지 _당진실행검토_노은2지구 13블럭내역(최종04.10.05)" xfId="3581"/>
    <cellStyle name="_입찰표지 _당진실행검토_동백리슈빌 최종내역서(단가참고)" xfId="3582"/>
    <cellStyle name="_입찰표지 _당진실행검토_동백리슈빌 최종내역서(단가참고)_복사본 13블럭내역(최종04.10.05)" xfId="3583"/>
    <cellStyle name="_입찰표지 _당진실행검토_동백리슈빌 확정내역서(2004.02.10)" xfId="3584"/>
    <cellStyle name="_입찰표지 _당진실행검토_리슈빌 공사별 비교(전체현장)" xfId="3585"/>
    <cellStyle name="_입찰표지 _당진실행검토_리슈빌 공사별 비교(전체현장)_복사본 13블럭내역(최종04.10.05)" xfId="3586"/>
    <cellStyle name="_입찰표지 _당진실행검토_삼익비교실행" xfId="3587"/>
    <cellStyle name="_입찰표지 _당진실행검토_삼익비교실행_00.실행예산(결재)" xfId="3588"/>
    <cellStyle name="_입찰표지 _당진실행검토_삼익비교실행_07.복수리슈빌 미장" xfId="3589"/>
    <cellStyle name="_입찰표지 _당진실행검토_삼익비교실행_견적용내역" xfId="3590"/>
    <cellStyle name="_입찰표지 _당진실행검토_삼익비교실행_견적용내역(도급비교)" xfId="3591"/>
    <cellStyle name="_입찰표지 _당진실행검토_삼익비교실행_견적용내역(도급비교)_관저리슈빌최종실행1" xfId="3592"/>
    <cellStyle name="_입찰표지 _당진실행검토_삼익비교실행_견적용내역(도급비교)_관저리슈빌최종실행1_관저리슈빌최종실행1" xfId="3593"/>
    <cellStyle name="_입찰표지 _당진실행검토_삼익비교실행_견적용내역_관저리슈빌최종실행1" xfId="3594"/>
    <cellStyle name="_입찰표지 _당진실행검토_삼익비교실행_견적용내역_관저리슈빌최종실행1_관저리슈빌최종실행1" xfId="3595"/>
    <cellStyle name="_입찰표지 _당진실행검토_삼익비교실행_관저리슈빌최종실행(1224)" xfId="3596"/>
    <cellStyle name="_입찰표지 _당진실행검토_삼익비교실행_관저리슈빌최종실행(1224)_관저리슈빌최종실행1" xfId="3597"/>
    <cellStyle name="_입찰표지 _당진실행검토_삼익비교실행_관저리슈빌최종실행(1224)_관저리슈빌최종실행1_관저리슈빌최종실행1" xfId="3598"/>
    <cellStyle name="_입찰표지 _당진실행검토_삼익비교실행_관저리슈빌최종실행1" xfId="3599"/>
    <cellStyle name="_입찰표지 _당진실행검토_삼익비교실행_노은14BL 최종내역서(04.10.05)" xfId="3600"/>
    <cellStyle name="_입찰표지 _당진실행검토_삼익비교실행_노은14BL 최종내역서(04.10.05)_복사본 13블럭내역(최종04.10.05)" xfId="3601"/>
    <cellStyle name="_입찰표지 _당진실행검토_삼익비교실행_노은14BL 최종내역서(04.6.18)" xfId="3602"/>
    <cellStyle name="_입찰표지 _당진실행검토_삼익비교실행_노은14BL 최종내역서(04.6.18)_노은14BL 최종내역서(04.10.05)" xfId="3603"/>
    <cellStyle name="_입찰표지 _당진실행검토_삼익비교실행_노은14BL 최종내역서(04.6.18)_노은14BL 최종내역서(04.10.05)_복사본 13블럭내역(최종04.10.05)" xfId="3604"/>
    <cellStyle name="_입찰표지 _당진실행검토_삼익비교실행_노은14BL 최종내역서(04.6.18)_노은2지구 13블럭내역(최종04.10.05)" xfId="3605"/>
    <cellStyle name="_입찰표지 _당진실행검토_삼익비교실행_노은14BL 최종내역서(04.6.18)_청주비하내역(04.09.16)" xfId="3606"/>
    <cellStyle name="_입찰표지 _당진실행검토_삼익비교실행_노은14BL 최종내역서(04.6.24)" xfId="3607"/>
    <cellStyle name="_입찰표지 _당진실행검토_삼익비교실행_노은14BL 최종내역서(04.6.24)_검토" xfId="3608"/>
    <cellStyle name="_입찰표지 _당진실행검토_삼익비교실행_노은14BL 최종내역서(04.6.24)_검토_복사본 13블럭내역(최종04.10.05)" xfId="3609"/>
    <cellStyle name="_입찰표지 _당진실행검토_삼익비교실행_노은14BL 최종내역서(04.6.24)_검토1" xfId="3610"/>
    <cellStyle name="_입찰표지 _당진실행검토_삼익비교실행_노은14BL 최종내역서(04.6.24)_검토1_복사본 13블럭내역(최종04.10.05)" xfId="3611"/>
    <cellStyle name="_입찰표지 _당진실행검토_삼익비교실행_노은14BL 최종내역서(04.6.24)_검토2" xfId="3612"/>
    <cellStyle name="_입찰표지 _당진실행검토_삼익비교실행_노은14BL 최종내역서(04.6.24)_검토2_복사본 13블럭내역(최종04.10.05)" xfId="3613"/>
    <cellStyle name="_입찰표지 _당진실행검토_삼익비교실행_노은14BL 최종내역서(04.6.24)_복사본 13블럭내역(최종04.10.05)" xfId="3614"/>
    <cellStyle name="_입찰표지 _당진실행검토_삼익비교실행_노은2지구 13블럭내역(최종04.10.05)" xfId="3615"/>
    <cellStyle name="_입찰표지 _당진실행검토_삼익비교실행_동백리슈빌 최종내역서(단가참고)" xfId="3616"/>
    <cellStyle name="_입찰표지 _당진실행검토_삼익비교실행_동백리슈빌 최종내역서(단가참고)_복사본 13블럭내역(최종04.10.05)" xfId="3617"/>
    <cellStyle name="_입찰표지 _당진실행검토_삼익비교실행_동백리슈빌 확정내역서(2004.02.10)" xfId="3618"/>
    <cellStyle name="_입찰표지 _당진실행검토_삼익비교실행_리슈빌 공사별 비교(전체현장)" xfId="3619"/>
    <cellStyle name="_입찰표지 _당진실행검토_삼익비교실행_리슈빌 공사별 비교(전체현장)_복사본 13블럭내역(최종04.10.05)" xfId="3620"/>
    <cellStyle name="_입찰표지 _당진실행검토_삼익비교실행_실행(노은리슈빌)" xfId="3621"/>
    <cellStyle name="_입찰표지 _당진실행검토_삼익비교실행_실행(노은리슈빌)_관저리슈빌최종실행1" xfId="3622"/>
    <cellStyle name="_입찰표지 _당진실행검토_삼익비교실행_실행(노은리슈빌)_관저리슈빌최종실행1_관저리슈빌최종실행1" xfId="3623"/>
    <cellStyle name="_입찰표지 _당진실행검토_삼익비교실행_실행예산 (2004.03.29)" xfId="3624"/>
    <cellStyle name="_입찰표지 _당진실행검토_삼익비교실행_용인IC 내역서(결재0413)" xfId="3625"/>
    <cellStyle name="_입찰표지 _당진실행검토_삼익비교실행_청주비하내역(04.09.16)" xfId="3626"/>
    <cellStyle name="_입찰표지 _당진실행검토_삼익협의실행" xfId="3627"/>
    <cellStyle name="_입찰표지 _당진실행검토_삼익협의실행_00.실행예산(결재)" xfId="3628"/>
    <cellStyle name="_입찰표지 _당진실행검토_삼익협의실행_07.복수리슈빌 미장" xfId="3629"/>
    <cellStyle name="_입찰표지 _당진실행검토_삼익협의실행_견적용내역" xfId="3630"/>
    <cellStyle name="_입찰표지 _당진실행검토_삼익협의실행_견적용내역(도급비교)" xfId="3631"/>
    <cellStyle name="_입찰표지 _당진실행검토_삼익협의실행_견적용내역(도급비교)_관저리슈빌최종실행1" xfId="3632"/>
    <cellStyle name="_입찰표지 _당진실행검토_삼익협의실행_견적용내역(도급비교)_관저리슈빌최종실행1_관저리슈빌최종실행1" xfId="3633"/>
    <cellStyle name="_입찰표지 _당진실행검토_삼익협의실행_견적용내역_관저리슈빌최종실행1" xfId="3634"/>
    <cellStyle name="_입찰표지 _당진실행검토_삼익협의실행_견적용내역_관저리슈빌최종실행1_관저리슈빌최종실행1" xfId="3635"/>
    <cellStyle name="_입찰표지 _당진실행검토_삼익협의실행_관저리슈빌최종실행(1224)" xfId="3636"/>
    <cellStyle name="_입찰표지 _당진실행검토_삼익협의실행_관저리슈빌최종실행(1224)_관저리슈빌최종실행1" xfId="3637"/>
    <cellStyle name="_입찰표지 _당진실행검토_삼익협의실행_관저리슈빌최종실행(1224)_관저리슈빌최종실행1_관저리슈빌최종실행1" xfId="3638"/>
    <cellStyle name="_입찰표지 _당진실행검토_삼익협의실행_관저리슈빌최종실행1" xfId="3639"/>
    <cellStyle name="_입찰표지 _당진실행검토_삼익협의실행_노은14BL 최종내역서(04.10.05)" xfId="3640"/>
    <cellStyle name="_입찰표지 _당진실행검토_삼익협의실행_노은14BL 최종내역서(04.10.05)_복사본 13블럭내역(최종04.10.05)" xfId="3641"/>
    <cellStyle name="_입찰표지 _당진실행검토_삼익협의실행_노은14BL 최종내역서(04.6.18)" xfId="3642"/>
    <cellStyle name="_입찰표지 _당진실행검토_삼익협의실행_노은14BL 최종내역서(04.6.18)_노은14BL 최종내역서(04.10.05)" xfId="3643"/>
    <cellStyle name="_입찰표지 _당진실행검토_삼익협의실행_노은14BL 최종내역서(04.6.18)_노은14BL 최종내역서(04.10.05)_복사본 13블럭내역(최종04.10.05)" xfId="3644"/>
    <cellStyle name="_입찰표지 _당진실행검토_삼익협의실행_노은14BL 최종내역서(04.6.18)_노은2지구 13블럭내역(최종04.10.05)" xfId="3645"/>
    <cellStyle name="_입찰표지 _당진실행검토_삼익협의실행_노은14BL 최종내역서(04.6.18)_청주비하내역(04.09.16)" xfId="3646"/>
    <cellStyle name="_입찰표지 _당진실행검토_삼익협의실행_노은14BL 최종내역서(04.6.24)" xfId="3647"/>
    <cellStyle name="_입찰표지 _당진실행검토_삼익협의실행_노은14BL 최종내역서(04.6.24)_검토" xfId="3648"/>
    <cellStyle name="_입찰표지 _당진실행검토_삼익협의실행_노은14BL 최종내역서(04.6.24)_검토_복사본 13블럭내역(최종04.10.05)" xfId="3649"/>
    <cellStyle name="_입찰표지 _당진실행검토_삼익협의실행_노은14BL 최종내역서(04.6.24)_검토1" xfId="3650"/>
    <cellStyle name="_입찰표지 _당진실행검토_삼익협의실행_노은14BL 최종내역서(04.6.24)_검토1_복사본 13블럭내역(최종04.10.05)" xfId="3651"/>
    <cellStyle name="_입찰표지 _당진실행검토_삼익협의실행_노은14BL 최종내역서(04.6.24)_검토2" xfId="3652"/>
    <cellStyle name="_입찰표지 _당진실행검토_삼익협의실행_노은14BL 최종내역서(04.6.24)_검토2_복사본 13블럭내역(최종04.10.05)" xfId="3653"/>
    <cellStyle name="_입찰표지 _당진실행검토_삼익협의실행_노은14BL 최종내역서(04.6.24)_복사본 13블럭내역(최종04.10.05)" xfId="3654"/>
    <cellStyle name="_입찰표지 _당진실행검토_삼익협의실행_노은2지구 13블럭내역(최종04.10.05)" xfId="3655"/>
    <cellStyle name="_입찰표지 _당진실행검토_삼익협의실행_동백리슈빌 최종내역서(단가참고)" xfId="3656"/>
    <cellStyle name="_입찰표지 _당진실행검토_삼익협의실행_동백리슈빌 최종내역서(단가참고)_복사본 13블럭내역(최종04.10.05)" xfId="3657"/>
    <cellStyle name="_입찰표지 _당진실행검토_삼익협의실행_동백리슈빌 확정내역서(2004.02.10)" xfId="3658"/>
    <cellStyle name="_입찰표지 _당진실행검토_삼익협의실행_리슈빌 공사별 비교(전체현장)" xfId="3659"/>
    <cellStyle name="_입찰표지 _당진실행검토_삼익협의실행_리슈빌 공사별 비교(전체현장)_복사본 13블럭내역(최종04.10.05)" xfId="3660"/>
    <cellStyle name="_입찰표지 _당진실행검토_삼익협의실행_실행(노은리슈빌)" xfId="3661"/>
    <cellStyle name="_입찰표지 _당진실행검토_삼익협의실행_실행(노은리슈빌)_관저리슈빌최종실행1" xfId="3662"/>
    <cellStyle name="_입찰표지 _당진실행검토_삼익협의실행_실행(노은리슈빌)_관저리슈빌최종실행1_관저리슈빌최종실행1" xfId="3663"/>
    <cellStyle name="_입찰표지 _당진실행검토_삼익협의실행_실행예산 (2004.03.29)" xfId="3664"/>
    <cellStyle name="_입찰표지 _당진실행검토_삼익협의실행_용인IC 내역서(결재0413)" xfId="3665"/>
    <cellStyle name="_입찰표지 _당진실행검토_삼익협의실행_청주비하내역(04.09.16)" xfId="3666"/>
    <cellStyle name="_입찰표지 _당진실행검토_실행(노은리슈빌)" xfId="3667"/>
    <cellStyle name="_입찰표지 _당진실행검토_실행(노은리슈빌)_관저리슈빌최종실행1" xfId="3668"/>
    <cellStyle name="_입찰표지 _당진실행검토_실행(노은리슈빌)_관저리슈빌최종실행1_관저리슈빌최종실행1" xfId="3669"/>
    <cellStyle name="_입찰표지 _당진실행검토_실행검토228" xfId="3670"/>
    <cellStyle name="_입찰표지 _당진실행검토_실행검토228_00.실행예산(결재)" xfId="3671"/>
    <cellStyle name="_입찰표지 _당진실행검토_실행검토228_07.복수리슈빌 미장" xfId="3672"/>
    <cellStyle name="_입찰표지 _당진실행검토_실행검토228_견적용내역" xfId="3673"/>
    <cellStyle name="_입찰표지 _당진실행검토_실행검토228_견적용내역(도급비교)" xfId="3674"/>
    <cellStyle name="_입찰표지 _당진실행검토_실행검토228_견적용내역(도급비교)_관저리슈빌최종실행1" xfId="3675"/>
    <cellStyle name="_입찰표지 _당진실행검토_실행검토228_견적용내역(도급비교)_관저리슈빌최종실행1_관저리슈빌최종실행1" xfId="3676"/>
    <cellStyle name="_입찰표지 _당진실행검토_실행검토228_견적용내역_관저리슈빌최종실행1" xfId="3677"/>
    <cellStyle name="_입찰표지 _당진실행검토_실행검토228_견적용내역_관저리슈빌최종실행1_관저리슈빌최종실행1" xfId="3678"/>
    <cellStyle name="_입찰표지 _당진실행검토_실행검토228_관저리슈빌최종실행(1224)" xfId="3679"/>
    <cellStyle name="_입찰표지 _당진실행검토_실행검토228_관저리슈빌최종실행(1224)_관저리슈빌최종실행1" xfId="3680"/>
    <cellStyle name="_입찰표지 _당진실행검토_실행검토228_관저리슈빌최종실행(1224)_관저리슈빌최종실행1_관저리슈빌최종실행1" xfId="3681"/>
    <cellStyle name="_입찰표지 _당진실행검토_실행검토228_관저리슈빌최종실행1" xfId="3682"/>
    <cellStyle name="_입찰표지 _당진실행검토_실행검토228_노은14BL 최종내역서(04.10.05)" xfId="3683"/>
    <cellStyle name="_입찰표지 _당진실행검토_실행검토228_노은14BL 최종내역서(04.10.05)_복사본 13블럭내역(최종04.10.05)" xfId="3684"/>
    <cellStyle name="_입찰표지 _당진실행검토_실행검토228_노은14BL 최종내역서(04.6.18)" xfId="3685"/>
    <cellStyle name="_입찰표지 _당진실행검토_실행검토228_노은14BL 최종내역서(04.6.18)_노은14BL 최종내역서(04.10.05)" xfId="3686"/>
    <cellStyle name="_입찰표지 _당진실행검토_실행검토228_노은14BL 최종내역서(04.6.18)_노은14BL 최종내역서(04.10.05)_복사본 13블럭내역(최종04.10.05)" xfId="3687"/>
    <cellStyle name="_입찰표지 _당진실행검토_실행검토228_노은14BL 최종내역서(04.6.18)_노은2지구 13블럭내역(최종04.10.05)" xfId="3688"/>
    <cellStyle name="_입찰표지 _당진실행검토_실행검토228_노은14BL 최종내역서(04.6.18)_청주비하내역(04.09.16)" xfId="3689"/>
    <cellStyle name="_입찰표지 _당진실행검토_실행검토228_노은14BL 최종내역서(04.6.24)" xfId="3690"/>
    <cellStyle name="_입찰표지 _당진실행검토_실행검토228_노은14BL 최종내역서(04.6.24)_검토" xfId="3691"/>
    <cellStyle name="_입찰표지 _당진실행검토_실행검토228_노은14BL 최종내역서(04.6.24)_검토_복사본 13블럭내역(최종04.10.05)" xfId="3692"/>
    <cellStyle name="_입찰표지 _당진실행검토_실행검토228_노은14BL 최종내역서(04.6.24)_검토1" xfId="3693"/>
    <cellStyle name="_입찰표지 _당진실행검토_실행검토228_노은14BL 최종내역서(04.6.24)_검토1_복사본 13블럭내역(최종04.10.05)" xfId="3694"/>
    <cellStyle name="_입찰표지 _당진실행검토_실행검토228_노은14BL 최종내역서(04.6.24)_검토2" xfId="3695"/>
    <cellStyle name="_입찰표지 _당진실행검토_실행검토228_노은14BL 최종내역서(04.6.24)_검토2_복사본 13블럭내역(최종04.10.05)" xfId="3696"/>
    <cellStyle name="_입찰표지 _당진실행검토_실행검토228_노은14BL 최종내역서(04.6.24)_복사본 13블럭내역(최종04.10.05)" xfId="3697"/>
    <cellStyle name="_입찰표지 _당진실행검토_실행검토228_노은2지구 13블럭내역(최종04.10.05)" xfId="3698"/>
    <cellStyle name="_입찰표지 _당진실행검토_실행검토228_동백리슈빌 최종내역서(단가참고)" xfId="3699"/>
    <cellStyle name="_입찰표지 _당진실행검토_실행검토228_동백리슈빌 최종내역서(단가참고)_복사본 13블럭내역(최종04.10.05)" xfId="3700"/>
    <cellStyle name="_입찰표지 _당진실행검토_실행검토228_동백리슈빌 확정내역서(2004.02.10)" xfId="3701"/>
    <cellStyle name="_입찰표지 _당진실행검토_실행검토228_리슈빌 공사별 비교(전체현장)" xfId="3702"/>
    <cellStyle name="_입찰표지 _당진실행검토_실행검토228_리슈빌 공사별 비교(전체현장)_복사본 13블럭내역(최종04.10.05)" xfId="3703"/>
    <cellStyle name="_입찰표지 _당진실행검토_실행검토228_실행(노은리슈빌)" xfId="3704"/>
    <cellStyle name="_입찰표지 _당진실행검토_실행검토228_실행(노은리슈빌)_관저리슈빌최종실행1" xfId="3705"/>
    <cellStyle name="_입찰표지 _당진실행검토_실행검토228_실행(노은리슈빌)_관저리슈빌최종실행1_관저리슈빌최종실행1" xfId="3706"/>
    <cellStyle name="_입찰표지 _당진실행검토_실행검토228_실행예산 (2004.03.29)" xfId="3707"/>
    <cellStyle name="_입찰표지 _당진실행검토_실행검토228_용인IC 내역서(결재0413)" xfId="3708"/>
    <cellStyle name="_입찰표지 _당진실행검토_실행검토228_청주비하내역(04.09.16)" xfId="3709"/>
    <cellStyle name="_입찰표지 _당진실행검토_실행예산 (2004.03.29)" xfId="3710"/>
    <cellStyle name="_입찰표지 _당진실행검토_용인IC 내역서(결재0413)" xfId="3711"/>
    <cellStyle name="_입찰표지 _당진실행검토_청주비하내역(04.09.16)" xfId="3712"/>
    <cellStyle name="_입찰표지 _동백리슈빌 최종내역서(단가참고)" xfId="3713"/>
    <cellStyle name="_입찰표지 _동백리슈빌 최종내역서(단가참고)_복사본 13블럭내역(최종04.10.05)" xfId="3714"/>
    <cellStyle name="_입찰표지 _동백리슈빌 확정내역서(2004.02.10)" xfId="3715"/>
    <cellStyle name="_입찰표지 _롯데마그넷(오산점)" xfId="3716"/>
    <cellStyle name="_입찰표지 _롯데마그넷(오산점)_통영점공조및위생" xfId="3717"/>
    <cellStyle name="_입찰표지 _롯데백화점명동본점리뉴얼설비공사" xfId="3718"/>
    <cellStyle name="_입찰표지 _리슈빌 공사별 비교(전체현장)" xfId="3719"/>
    <cellStyle name="_입찰표지 _리슈빌 공사별 비교(전체현장)_복사본 13블럭내역(최종04.10.05)" xfId="3720"/>
    <cellStyle name="_입찰표지 _마그넷오산점내역(020320)" xfId="3721"/>
    <cellStyle name="_입찰표지 _마그넷오산점내역(020320)_통영점공조및위생" xfId="3722"/>
    <cellStyle name="_입찰표지 _보그워너 견적서-11월23일" xfId="3723"/>
    <cellStyle name="_입찰표지 _보그워너 견적서-11월23일제출-공조기포함" xfId="3724"/>
    <cellStyle name="_입찰표지 _서계오피스텔_집행내역서(REV0) (version 1)" xfId="3725"/>
    <cellStyle name="_입찰표지 _서계오피스텔_집행내역서(REV0) (version 1)_서계오피스텔_대한유화(현설용BM)" xfId="3726"/>
    <cellStyle name="_입찰표지 _서계오피스텔_집행내역서(REV0) (version 1)_서계오피스텔_대한유화(현설용BM)_선투입비 본사보고" xfId="3727"/>
    <cellStyle name="_입찰표지 _서계오피스텔_집행내역서(REV0) (version 1)_서계오피스텔_대한유화(현설용BM)_선투입비 본사보고_선투입비 본사보고" xfId="3728"/>
    <cellStyle name="_입찰표지 _서계오피스텔_집행내역서(REV0) (version 1)_서계오피스텔_대한유화(현설용BM)_선투입비 본사보고_선투입비 본사보고-0330" xfId="3729"/>
    <cellStyle name="_입찰표지 _서계오피스텔_집행내역서(REV0) (version 1)_선투입비 본사보고" xfId="3730"/>
    <cellStyle name="_입찰표지 _서계오피스텔_집행내역서(REV0) (version 1)_선투입비 본사보고_선투입비 본사보고" xfId="3731"/>
    <cellStyle name="_입찰표지 _서계오피스텔_집행내역서(REV0) (version 1)_선투입비 본사보고_선투입비 본사보고-0330" xfId="3732"/>
    <cellStyle name="_입찰표지 _서계오피스텔_집행내역서(REV6)" xfId="3733"/>
    <cellStyle name="_입찰표지 _서계오피스텔_집행내역서(REV6)_서계오피스텔_대한유화(현설용BM)" xfId="3734"/>
    <cellStyle name="_입찰표지 _서계오피스텔_집행내역서(REV6)_서계오피스텔_대한유화(현설용BM)_선투입비 본사보고" xfId="3735"/>
    <cellStyle name="_입찰표지 _서계오피스텔_집행내역서(REV6)_서계오피스텔_대한유화(현설용BM)_선투입비 본사보고_선투입비 본사보고" xfId="3736"/>
    <cellStyle name="_입찰표지 _서계오피스텔_집행내역서(REV6)_서계오피스텔_대한유화(현설용BM)_선투입비 본사보고_선투입비 본사보고-0330" xfId="3737"/>
    <cellStyle name="_입찰표지 _서계오피스텔_집행내역서(REV6)_선투입비 본사보고" xfId="3738"/>
    <cellStyle name="_입찰표지 _서계오피스텔_집행내역서(REV6)_선투입비 본사보고_선투입비 본사보고" xfId="3739"/>
    <cellStyle name="_입찰표지 _서계오피스텔_집행내역서(REV6)_선투입비 본사보고_선투입비 본사보고-0330" xfId="3740"/>
    <cellStyle name="_입찰표지 _서계오피스텔_집행내역서(현설용)" xfId="3741"/>
    <cellStyle name="_입찰표지 _서계오피스텔_집행내역서(현설용)_서계오피스텔_대한유화(현설용BM)" xfId="3742"/>
    <cellStyle name="_입찰표지 _서계오피스텔_집행내역서(현설용)_서계오피스텔_대한유화(현설용BM)_선투입비 본사보고" xfId="3743"/>
    <cellStyle name="_입찰표지 _서계오피스텔_집행내역서(현설용)_서계오피스텔_대한유화(현설용BM)_선투입비 본사보고_선투입비 본사보고" xfId="3744"/>
    <cellStyle name="_입찰표지 _서계오피스텔_집행내역서(현설용)_서계오피스텔_대한유화(현설용BM)_선투입비 본사보고_선투입비 본사보고-0330" xfId="3745"/>
    <cellStyle name="_입찰표지 _서계오피스텔_집행내역서(현설용)_선투입비 본사보고" xfId="3746"/>
    <cellStyle name="_입찰표지 _서계오피스텔_집행내역서(현설용)_선투입비 본사보고_선투입비 본사보고" xfId="3747"/>
    <cellStyle name="_입찰표지 _서계오피스텔_집행내역서(현설용)_선투입비 본사보고_선투입비 본사보고-0330" xfId="3748"/>
    <cellStyle name="_입찰표지 _서계오피스텔-J0" xfId="3749"/>
    <cellStyle name="_입찰표지 _서계오피스텔-J0_서계오피스텔_대한유화(현설용BM)" xfId="3750"/>
    <cellStyle name="_입찰표지 _서계오피스텔-J0_서계오피스텔_대한유화(현설용BM)_선투입비 본사보고" xfId="3751"/>
    <cellStyle name="_입찰표지 _서계오피스텔-J0_서계오피스텔_대한유화(현설용BM)_선투입비 본사보고_선투입비 본사보고" xfId="3752"/>
    <cellStyle name="_입찰표지 _서계오피스텔-J0_서계오피스텔_대한유화(현설용BM)_선투입비 본사보고_선투입비 본사보고-0330" xfId="3753"/>
    <cellStyle name="_입찰표지 _서계오피스텔-J0_선투입비 본사보고" xfId="3754"/>
    <cellStyle name="_입찰표지 _서계오피스텔-J0_선투입비 본사보고_선투입비 본사보고" xfId="3755"/>
    <cellStyle name="_입찰표지 _서계오피스텔-J0_선투입비 본사보고_선투입비 본사보고-0330" xfId="3756"/>
    <cellStyle name="_입찰표지 _선투입비 본사보고" xfId="3757"/>
    <cellStyle name="_입찰표지 _선투입비 본사보고_선투입비 본사보고" xfId="3758"/>
    <cellStyle name="_입찰표지 _선투입비 본사보고_선투입비 본사보고-0330" xfId="3759"/>
    <cellStyle name="_입찰표지 _소화설비공내역서" xfId="3760"/>
    <cellStyle name="_입찰표지 _소화설비공내역서_선투입비 본사보고" xfId="3761"/>
    <cellStyle name="_입찰표지 _소화설비공내역서_선투입비 본사보고_선투입비 본사보고" xfId="3762"/>
    <cellStyle name="_입찰표지 _소화설비공내역서_선투입비 본사보고_선투입비 본사보고-0330" xfId="3763"/>
    <cellStyle name="_입찰표지 _송학하수품의(설계넣고)" xfId="3764"/>
    <cellStyle name="_입찰표지 _실행(노은리슈빌)" xfId="3765"/>
    <cellStyle name="_입찰표지 _실행(노은리슈빌)_관저리슈빌최종실행1" xfId="3766"/>
    <cellStyle name="_입찰표지 _실행(노은리슈빌)_관저리슈빌최종실행1_관저리슈빌최종실행1" xfId="3767"/>
    <cellStyle name="_입찰표지 _실행검토228" xfId="3768"/>
    <cellStyle name="_입찰표지 _실행검토228_00.실행예산(결재)" xfId="3769"/>
    <cellStyle name="_입찰표지 _실행검토228_07.복수리슈빌 미장" xfId="3770"/>
    <cellStyle name="_입찰표지 _실행검토228_견적용내역" xfId="3771"/>
    <cellStyle name="_입찰표지 _실행검토228_견적용내역(도급비교)" xfId="3772"/>
    <cellStyle name="_입찰표지 _실행검토228_견적용내역(도급비교)_관저리슈빌최종실행1" xfId="3773"/>
    <cellStyle name="_입찰표지 _실행검토228_견적용내역(도급비교)_관저리슈빌최종실행1_관저리슈빌최종실행1" xfId="3774"/>
    <cellStyle name="_입찰표지 _실행검토228_견적용내역_관저리슈빌최종실행1" xfId="3775"/>
    <cellStyle name="_입찰표지 _실행검토228_견적용내역_관저리슈빌최종실행1_관저리슈빌최종실행1" xfId="3776"/>
    <cellStyle name="_입찰표지 _실행검토228_관저리슈빌최종실행(1224)" xfId="3777"/>
    <cellStyle name="_입찰표지 _실행검토228_관저리슈빌최종실행(1224)_관저리슈빌최종실행1" xfId="3778"/>
    <cellStyle name="_입찰표지 _실행검토228_관저리슈빌최종실행(1224)_관저리슈빌최종실행1_관저리슈빌최종실행1" xfId="3779"/>
    <cellStyle name="_입찰표지 _실행검토228_관저리슈빌최종실행1" xfId="3780"/>
    <cellStyle name="_입찰표지 _실행검토228_노은14BL 최종내역서(04.10.05)" xfId="3781"/>
    <cellStyle name="_입찰표지 _실행검토228_노은14BL 최종내역서(04.10.05)_복사본 13블럭내역(최종04.10.05)" xfId="3782"/>
    <cellStyle name="_입찰표지 _실행검토228_노은14BL 최종내역서(04.6.18)" xfId="3783"/>
    <cellStyle name="_입찰표지 _실행검토228_노은14BL 최종내역서(04.6.18)_노은14BL 최종내역서(04.10.05)" xfId="3784"/>
    <cellStyle name="_입찰표지 _실행검토228_노은14BL 최종내역서(04.6.18)_노은14BL 최종내역서(04.10.05)_복사본 13블럭내역(최종04.10.05)" xfId="3785"/>
    <cellStyle name="_입찰표지 _실행검토228_노은14BL 최종내역서(04.6.18)_노은2지구 13블럭내역(최종04.10.05)" xfId="3786"/>
    <cellStyle name="_입찰표지 _실행검토228_노은14BL 최종내역서(04.6.18)_청주비하내역(04.09.16)" xfId="3787"/>
    <cellStyle name="_입찰표지 _실행검토228_노은14BL 최종내역서(04.6.24)" xfId="3788"/>
    <cellStyle name="_입찰표지 _실행검토228_노은14BL 최종내역서(04.6.24)_검토" xfId="3789"/>
    <cellStyle name="_입찰표지 _실행검토228_노은14BL 최종내역서(04.6.24)_검토_복사본 13블럭내역(최종04.10.05)" xfId="3790"/>
    <cellStyle name="_입찰표지 _실행검토228_노은14BL 최종내역서(04.6.24)_검토1" xfId="3791"/>
    <cellStyle name="_입찰표지 _실행검토228_노은14BL 최종내역서(04.6.24)_검토1_복사본 13블럭내역(최종04.10.05)" xfId="3792"/>
    <cellStyle name="_입찰표지 _실행검토228_노은14BL 최종내역서(04.6.24)_검토2" xfId="3793"/>
    <cellStyle name="_입찰표지 _실행검토228_노은14BL 최종내역서(04.6.24)_검토2_복사본 13블럭내역(최종04.10.05)" xfId="3794"/>
    <cellStyle name="_입찰표지 _실행검토228_노은14BL 최종내역서(04.6.24)_복사본 13블럭내역(최종04.10.05)" xfId="3795"/>
    <cellStyle name="_입찰표지 _실행검토228_노은2지구 13블럭내역(최종04.10.05)" xfId="3796"/>
    <cellStyle name="_입찰표지 _실행검토228_동백리슈빌 최종내역서(단가참고)" xfId="3797"/>
    <cellStyle name="_입찰표지 _실행검토228_동백리슈빌 최종내역서(단가참고)_복사본 13블럭내역(최종04.10.05)" xfId="3798"/>
    <cellStyle name="_입찰표지 _실행검토228_동백리슈빌 확정내역서(2004.02.10)" xfId="3799"/>
    <cellStyle name="_입찰표지 _실행검토228_리슈빌 공사별 비교(전체현장)" xfId="3800"/>
    <cellStyle name="_입찰표지 _실행검토228_리슈빌 공사별 비교(전체현장)_복사본 13블럭내역(최종04.10.05)" xfId="3801"/>
    <cellStyle name="_입찰표지 _실행검토228_삼익비교실행" xfId="3802"/>
    <cellStyle name="_입찰표지 _실행검토228_삼익비교실행_00.실행예산(결재)" xfId="3803"/>
    <cellStyle name="_입찰표지 _실행검토228_삼익비교실행_07.복수리슈빌 미장" xfId="3804"/>
    <cellStyle name="_입찰표지 _실행검토228_삼익비교실행_견적용내역" xfId="3805"/>
    <cellStyle name="_입찰표지 _실행검토228_삼익비교실행_견적용내역(도급비교)" xfId="3806"/>
    <cellStyle name="_입찰표지 _실행검토228_삼익비교실행_견적용내역(도급비교)_관저리슈빌최종실행1" xfId="3807"/>
    <cellStyle name="_입찰표지 _실행검토228_삼익비교실행_견적용내역(도급비교)_관저리슈빌최종실행1_관저리슈빌최종실행1" xfId="3808"/>
    <cellStyle name="_입찰표지 _실행검토228_삼익비교실행_견적용내역_관저리슈빌최종실행1" xfId="3809"/>
    <cellStyle name="_입찰표지 _실행검토228_삼익비교실행_견적용내역_관저리슈빌최종실행1_관저리슈빌최종실행1" xfId="3810"/>
    <cellStyle name="_입찰표지 _실행검토228_삼익비교실행_관저리슈빌최종실행(1224)" xfId="3811"/>
    <cellStyle name="_입찰표지 _실행검토228_삼익비교실행_관저리슈빌최종실행(1224)_관저리슈빌최종실행1" xfId="3812"/>
    <cellStyle name="_입찰표지 _실행검토228_삼익비교실행_관저리슈빌최종실행(1224)_관저리슈빌최종실행1_관저리슈빌최종실행1" xfId="3813"/>
    <cellStyle name="_입찰표지 _실행검토228_삼익비교실행_관저리슈빌최종실행1" xfId="3814"/>
    <cellStyle name="_입찰표지 _실행검토228_삼익비교실행_노은14BL 최종내역서(04.10.05)" xfId="3815"/>
    <cellStyle name="_입찰표지 _실행검토228_삼익비교실행_노은14BL 최종내역서(04.10.05)_복사본 13블럭내역(최종04.10.05)" xfId="3816"/>
    <cellStyle name="_입찰표지 _실행검토228_삼익비교실행_노은14BL 최종내역서(04.6.18)" xfId="3817"/>
    <cellStyle name="_입찰표지 _실행검토228_삼익비교실행_노은14BL 최종내역서(04.6.18)_노은14BL 최종내역서(04.10.05)" xfId="3818"/>
    <cellStyle name="_입찰표지 _실행검토228_삼익비교실행_노은14BL 최종내역서(04.6.18)_노은14BL 최종내역서(04.10.05)_복사본 13블럭내역(최종04.10.05)" xfId="3819"/>
    <cellStyle name="_입찰표지 _실행검토228_삼익비교실행_노은14BL 최종내역서(04.6.18)_노은2지구 13블럭내역(최종04.10.05)" xfId="3820"/>
    <cellStyle name="_입찰표지 _실행검토228_삼익비교실행_노은14BL 최종내역서(04.6.18)_청주비하내역(04.09.16)" xfId="3821"/>
    <cellStyle name="_입찰표지 _실행검토228_삼익비교실행_노은14BL 최종내역서(04.6.24)" xfId="3822"/>
    <cellStyle name="_입찰표지 _실행검토228_삼익비교실행_노은14BL 최종내역서(04.6.24)_검토" xfId="3823"/>
    <cellStyle name="_입찰표지 _실행검토228_삼익비교실행_노은14BL 최종내역서(04.6.24)_검토_복사본 13블럭내역(최종04.10.05)" xfId="3824"/>
    <cellStyle name="_입찰표지 _실행검토228_삼익비교실행_노은14BL 최종내역서(04.6.24)_검토1" xfId="3825"/>
    <cellStyle name="_입찰표지 _실행검토228_삼익비교실행_노은14BL 최종내역서(04.6.24)_검토1_복사본 13블럭내역(최종04.10.05)" xfId="3826"/>
    <cellStyle name="_입찰표지 _실행검토228_삼익비교실행_노은14BL 최종내역서(04.6.24)_검토2" xfId="3827"/>
    <cellStyle name="_입찰표지 _실행검토228_삼익비교실행_노은14BL 최종내역서(04.6.24)_검토2_복사본 13블럭내역(최종04.10.05)" xfId="3828"/>
    <cellStyle name="_입찰표지 _실행검토228_삼익비교실행_노은14BL 최종내역서(04.6.24)_복사본 13블럭내역(최종04.10.05)" xfId="3829"/>
    <cellStyle name="_입찰표지 _실행검토228_삼익비교실행_노은2지구 13블럭내역(최종04.10.05)" xfId="3830"/>
    <cellStyle name="_입찰표지 _실행검토228_삼익비교실행_동백리슈빌 최종내역서(단가참고)" xfId="3831"/>
    <cellStyle name="_입찰표지 _실행검토228_삼익비교실행_동백리슈빌 최종내역서(단가참고)_복사본 13블럭내역(최종04.10.05)" xfId="3832"/>
    <cellStyle name="_입찰표지 _실행검토228_삼익비교실행_동백리슈빌 확정내역서(2004.02.10)" xfId="3833"/>
    <cellStyle name="_입찰표지 _실행검토228_삼익비교실행_리슈빌 공사별 비교(전체현장)" xfId="3834"/>
    <cellStyle name="_입찰표지 _실행검토228_삼익비교실행_리슈빌 공사별 비교(전체현장)_복사본 13블럭내역(최종04.10.05)" xfId="3835"/>
    <cellStyle name="_입찰표지 _실행검토228_삼익비교실행_실행(노은리슈빌)" xfId="3836"/>
    <cellStyle name="_입찰표지 _실행검토228_삼익비교실행_실행(노은리슈빌)_관저리슈빌최종실행1" xfId="3837"/>
    <cellStyle name="_입찰표지 _실행검토228_삼익비교실행_실행(노은리슈빌)_관저리슈빌최종실행1_관저리슈빌최종실행1" xfId="3838"/>
    <cellStyle name="_입찰표지 _실행검토228_삼익비교실행_실행예산 (2004.03.29)" xfId="3839"/>
    <cellStyle name="_입찰표지 _실행검토228_삼익비교실행_용인IC 내역서(결재0413)" xfId="3840"/>
    <cellStyle name="_입찰표지 _실행검토228_삼익비교실행_청주비하내역(04.09.16)" xfId="3841"/>
    <cellStyle name="_입찰표지 _실행검토228_삼익협의실행" xfId="3842"/>
    <cellStyle name="_입찰표지 _실행검토228_삼익협의실행_00.실행예산(결재)" xfId="3843"/>
    <cellStyle name="_입찰표지 _실행검토228_삼익협의실행_07.복수리슈빌 미장" xfId="3844"/>
    <cellStyle name="_입찰표지 _실행검토228_삼익협의실행_견적용내역" xfId="3845"/>
    <cellStyle name="_입찰표지 _실행검토228_삼익협의실행_견적용내역(도급비교)" xfId="3846"/>
    <cellStyle name="_입찰표지 _실행검토228_삼익협의실행_견적용내역(도급비교)_관저리슈빌최종실행1" xfId="3847"/>
    <cellStyle name="_입찰표지 _실행검토228_삼익협의실행_견적용내역(도급비교)_관저리슈빌최종실행1_관저리슈빌최종실행1" xfId="3848"/>
    <cellStyle name="_입찰표지 _실행검토228_삼익협의실행_견적용내역_관저리슈빌최종실행1" xfId="3849"/>
    <cellStyle name="_입찰표지 _실행검토228_삼익협의실행_견적용내역_관저리슈빌최종실행1_관저리슈빌최종실행1" xfId="3850"/>
    <cellStyle name="_입찰표지 _실행검토228_삼익협의실행_관저리슈빌최종실행(1224)" xfId="3851"/>
    <cellStyle name="_입찰표지 _실행검토228_삼익협의실행_관저리슈빌최종실행(1224)_관저리슈빌최종실행1" xfId="3852"/>
    <cellStyle name="_입찰표지 _실행검토228_삼익협의실행_관저리슈빌최종실행(1224)_관저리슈빌최종실행1_관저리슈빌최종실행1" xfId="3853"/>
    <cellStyle name="_입찰표지 _실행검토228_삼익협의실행_관저리슈빌최종실행1" xfId="3854"/>
    <cellStyle name="_입찰표지 _실행검토228_삼익협의실행_노은14BL 최종내역서(04.10.05)" xfId="3855"/>
    <cellStyle name="_입찰표지 _실행검토228_삼익협의실행_노은14BL 최종내역서(04.10.05)_복사본 13블럭내역(최종04.10.05)" xfId="3856"/>
    <cellStyle name="_입찰표지 _실행검토228_삼익협의실행_노은14BL 최종내역서(04.6.18)" xfId="3857"/>
    <cellStyle name="_입찰표지 _실행검토228_삼익협의실행_노은14BL 최종내역서(04.6.18)_노은14BL 최종내역서(04.10.05)" xfId="3858"/>
    <cellStyle name="_입찰표지 _실행검토228_삼익협의실행_노은14BL 최종내역서(04.6.18)_노은14BL 최종내역서(04.10.05)_복사본 13블럭내역(최종04.10.05)" xfId="3859"/>
    <cellStyle name="_입찰표지 _실행검토228_삼익협의실행_노은14BL 최종내역서(04.6.18)_노은2지구 13블럭내역(최종04.10.05)" xfId="3860"/>
    <cellStyle name="_입찰표지 _실행검토228_삼익협의실행_노은14BL 최종내역서(04.6.18)_청주비하내역(04.09.16)" xfId="3861"/>
    <cellStyle name="_입찰표지 _실행검토228_삼익협의실행_노은14BL 최종내역서(04.6.24)" xfId="3862"/>
    <cellStyle name="_입찰표지 _실행검토228_삼익협의실행_노은14BL 최종내역서(04.6.24)_검토" xfId="3863"/>
    <cellStyle name="_입찰표지 _실행검토228_삼익협의실행_노은14BL 최종내역서(04.6.24)_검토_복사본 13블럭내역(최종04.10.05)" xfId="3864"/>
    <cellStyle name="_입찰표지 _실행검토228_삼익협의실행_노은14BL 최종내역서(04.6.24)_검토1" xfId="3865"/>
    <cellStyle name="_입찰표지 _실행검토228_삼익협의실행_노은14BL 최종내역서(04.6.24)_검토1_복사본 13블럭내역(최종04.10.05)" xfId="3866"/>
    <cellStyle name="_입찰표지 _실행검토228_삼익협의실행_노은14BL 최종내역서(04.6.24)_검토2" xfId="3867"/>
    <cellStyle name="_입찰표지 _실행검토228_삼익협의실행_노은14BL 최종내역서(04.6.24)_검토2_복사본 13블럭내역(최종04.10.05)" xfId="3868"/>
    <cellStyle name="_입찰표지 _실행검토228_삼익협의실행_노은14BL 최종내역서(04.6.24)_복사본 13블럭내역(최종04.10.05)" xfId="3869"/>
    <cellStyle name="_입찰표지 _실행검토228_삼익협의실행_노은2지구 13블럭내역(최종04.10.05)" xfId="3870"/>
    <cellStyle name="_입찰표지 _실행검토228_삼익협의실행_동백리슈빌 최종내역서(단가참고)" xfId="3871"/>
    <cellStyle name="_입찰표지 _실행검토228_삼익협의실행_동백리슈빌 최종내역서(단가참고)_복사본 13블럭내역(최종04.10.05)" xfId="3872"/>
    <cellStyle name="_입찰표지 _실행검토228_삼익협의실행_동백리슈빌 확정내역서(2004.02.10)" xfId="3873"/>
    <cellStyle name="_입찰표지 _실행검토228_삼익협의실행_리슈빌 공사별 비교(전체현장)" xfId="3874"/>
    <cellStyle name="_입찰표지 _실행검토228_삼익협의실행_리슈빌 공사별 비교(전체현장)_복사본 13블럭내역(최종04.10.05)" xfId="3875"/>
    <cellStyle name="_입찰표지 _실행검토228_삼익협의실행_실행(노은리슈빌)" xfId="3876"/>
    <cellStyle name="_입찰표지 _실행검토228_삼익협의실행_실행(노은리슈빌)_관저리슈빌최종실행1" xfId="3877"/>
    <cellStyle name="_입찰표지 _실행검토228_삼익협의실행_실행(노은리슈빌)_관저리슈빌최종실행1_관저리슈빌최종실행1" xfId="3878"/>
    <cellStyle name="_입찰표지 _실행검토228_삼익협의실행_실행예산 (2004.03.29)" xfId="3879"/>
    <cellStyle name="_입찰표지 _실행검토228_삼익협의실행_용인IC 내역서(결재0413)" xfId="3880"/>
    <cellStyle name="_입찰표지 _실행검토228_삼익협의실행_청주비하내역(04.09.16)" xfId="3881"/>
    <cellStyle name="_입찰표지 _실행검토228_실행(노은리슈빌)" xfId="3882"/>
    <cellStyle name="_입찰표지 _실행검토228_실행(노은리슈빌)_관저리슈빌최종실행1" xfId="3883"/>
    <cellStyle name="_입찰표지 _실행검토228_실행(노은리슈빌)_관저리슈빌최종실행1_관저리슈빌최종실행1" xfId="3884"/>
    <cellStyle name="_입찰표지 _실행검토228_실행검토228" xfId="3885"/>
    <cellStyle name="_입찰표지 _실행검토228_실행검토228_00.실행예산(결재)" xfId="3886"/>
    <cellStyle name="_입찰표지 _실행검토228_실행검토228_07.복수리슈빌 미장" xfId="3887"/>
    <cellStyle name="_입찰표지 _실행검토228_실행검토228_견적용내역" xfId="3888"/>
    <cellStyle name="_입찰표지 _실행검토228_실행검토228_견적용내역(도급비교)" xfId="3889"/>
    <cellStyle name="_입찰표지 _실행검토228_실행검토228_견적용내역(도급비교)_관저리슈빌최종실행1" xfId="3890"/>
    <cellStyle name="_입찰표지 _실행검토228_실행검토228_견적용내역(도급비교)_관저리슈빌최종실행1_관저리슈빌최종실행1" xfId="3891"/>
    <cellStyle name="_입찰표지 _실행검토228_실행검토228_견적용내역_관저리슈빌최종실행1" xfId="3892"/>
    <cellStyle name="_입찰표지 _실행검토228_실행검토228_견적용내역_관저리슈빌최종실행1_관저리슈빌최종실행1" xfId="3893"/>
    <cellStyle name="_입찰표지 _실행검토228_실행검토228_관저리슈빌최종실행(1224)" xfId="3894"/>
    <cellStyle name="_입찰표지 _실행검토228_실행검토228_관저리슈빌최종실행(1224)_관저리슈빌최종실행1" xfId="3895"/>
    <cellStyle name="_입찰표지 _실행검토228_실행검토228_관저리슈빌최종실행(1224)_관저리슈빌최종실행1_관저리슈빌최종실행1" xfId="3896"/>
    <cellStyle name="_입찰표지 _실행검토228_실행검토228_관저리슈빌최종실행1" xfId="3897"/>
    <cellStyle name="_입찰표지 _실행검토228_실행검토228_노은14BL 최종내역서(04.10.05)" xfId="3898"/>
    <cellStyle name="_입찰표지 _실행검토228_실행검토228_노은14BL 최종내역서(04.10.05)_복사본 13블럭내역(최종04.10.05)" xfId="3899"/>
    <cellStyle name="_입찰표지 _실행검토228_실행검토228_노은14BL 최종내역서(04.6.18)" xfId="3900"/>
    <cellStyle name="_입찰표지 _실행검토228_실행검토228_노은14BL 최종내역서(04.6.18)_노은14BL 최종내역서(04.10.05)" xfId="3901"/>
    <cellStyle name="_입찰표지 _실행검토228_실행검토228_노은14BL 최종내역서(04.6.18)_노은14BL 최종내역서(04.10.05)_복사본 13블럭내역(최종04.10.05)" xfId="3902"/>
    <cellStyle name="_입찰표지 _실행검토228_실행검토228_노은14BL 최종내역서(04.6.18)_노은2지구 13블럭내역(최종04.10.05)" xfId="3903"/>
    <cellStyle name="_입찰표지 _실행검토228_실행검토228_노은14BL 최종내역서(04.6.18)_청주비하내역(04.09.16)" xfId="3904"/>
    <cellStyle name="_입찰표지 _실행검토228_실행검토228_노은14BL 최종내역서(04.6.24)" xfId="3905"/>
    <cellStyle name="_입찰표지 _실행검토228_실행검토228_노은14BL 최종내역서(04.6.24)_검토" xfId="3906"/>
    <cellStyle name="_입찰표지 _실행검토228_실행검토228_노은14BL 최종내역서(04.6.24)_검토_복사본 13블럭내역(최종04.10.05)" xfId="3907"/>
    <cellStyle name="_입찰표지 _실행검토228_실행검토228_노은14BL 최종내역서(04.6.24)_검토1" xfId="3908"/>
    <cellStyle name="_입찰표지 _실행검토228_실행검토228_노은14BL 최종내역서(04.6.24)_검토1_복사본 13블럭내역(최종04.10.05)" xfId="3909"/>
    <cellStyle name="_입찰표지 _실행검토228_실행검토228_노은14BL 최종내역서(04.6.24)_검토2" xfId="3910"/>
    <cellStyle name="_입찰표지 _실행검토228_실행검토228_노은14BL 최종내역서(04.6.24)_검토2_복사본 13블럭내역(최종04.10.05)" xfId="3911"/>
    <cellStyle name="_입찰표지 _실행검토228_실행검토228_노은14BL 최종내역서(04.6.24)_복사본 13블럭내역(최종04.10.05)" xfId="3912"/>
    <cellStyle name="_입찰표지 _실행검토228_실행검토228_노은2지구 13블럭내역(최종04.10.05)" xfId="3913"/>
    <cellStyle name="_입찰표지 _실행검토228_실행검토228_동백리슈빌 최종내역서(단가참고)" xfId="3914"/>
    <cellStyle name="_입찰표지 _실행검토228_실행검토228_동백리슈빌 최종내역서(단가참고)_복사본 13블럭내역(최종04.10.05)" xfId="3915"/>
    <cellStyle name="_입찰표지 _실행검토228_실행검토228_동백리슈빌 확정내역서(2004.02.10)" xfId="3916"/>
    <cellStyle name="_입찰표지 _실행검토228_실행검토228_리슈빌 공사별 비교(전체현장)" xfId="3917"/>
    <cellStyle name="_입찰표지 _실행검토228_실행검토228_리슈빌 공사별 비교(전체현장)_복사본 13블럭내역(최종04.10.05)" xfId="3918"/>
    <cellStyle name="_입찰표지 _실행검토228_실행검토228_실행(노은리슈빌)" xfId="3919"/>
    <cellStyle name="_입찰표지 _실행검토228_실행검토228_실행(노은리슈빌)_관저리슈빌최종실행1" xfId="3920"/>
    <cellStyle name="_입찰표지 _실행검토228_실행검토228_실행(노은리슈빌)_관저리슈빌최종실행1_관저리슈빌최종실행1" xfId="3921"/>
    <cellStyle name="_입찰표지 _실행검토228_실행검토228_실행예산 (2004.03.29)" xfId="3922"/>
    <cellStyle name="_입찰표지 _실행검토228_실행검토228_용인IC 내역서(결재0413)" xfId="3923"/>
    <cellStyle name="_입찰표지 _실행검토228_실행검토228_청주비하내역(04.09.16)" xfId="3924"/>
    <cellStyle name="_입찰표지 _실행검토228_실행예산 (2004.03.29)" xfId="3925"/>
    <cellStyle name="_입찰표지 _실행검토228_용인IC 내역서(결재0413)" xfId="3926"/>
    <cellStyle name="_입찰표지 _실행검토228_청주비하내역(04.09.16)" xfId="3927"/>
    <cellStyle name="_입찰표지 _실행보고(기준)" xfId="3928"/>
    <cellStyle name="_입찰표지 _실행보고_수영장" xfId="3929"/>
    <cellStyle name="_입찰표지 _실행보고_수영장_02 실행보고_대전인동1공구(29410)" xfId="3930"/>
    <cellStyle name="_입찰표지 _실행보고_수영장_2003년 경상비&amp;공통가설" xfId="3931"/>
    <cellStyle name="_입찰표지 _실행보고_수영장_2004년 급여실행" xfId="3932"/>
    <cellStyle name="_입찰표지 _실행보고_수영장_박용인동백상록 실행보고" xfId="3933"/>
    <cellStyle name="_입찰표지 _실행보고_수영장_사본 - 02_2003년실행보고양식" xfId="3934"/>
    <cellStyle name="_입찰표지 _실행보고_수영장_실행보고(경주세계문화엑스포)" xfId="3935"/>
    <cellStyle name="_입찰표지 _실행보고_수영장_용인동백상록 실행보고" xfId="3936"/>
    <cellStyle name="_입찰표지 _실행예산 (2004.03.29)" xfId="3937"/>
    <cellStyle name="_입찰표지 _실행예산(관리비)" xfId="3938"/>
    <cellStyle name="_입찰표지 _역곡동 견적서-제출-10월02일-46억8천" xfId="3939"/>
    <cellStyle name="_입찰표지 _역곡동 견적서-제출-10월02일-46억8천_보그워너 견적서-11월23일" xfId="3940"/>
    <cellStyle name="_입찰표지 _역곡동 견적서-제출-10월02일-46억8천_보그워너 견적서-11월23일제출-공조기포함" xfId="3941"/>
    <cellStyle name="_입찰표지 _용인IC 내역서(결재0413)" xfId="3942"/>
    <cellStyle name="_입찰표지 _월곳집행(본사)" xfId="3943"/>
    <cellStyle name="_입찰표지 _월곳집행(본사)_공내역서(소방)" xfId="3944"/>
    <cellStyle name="_입찰표지 _월곳집행(본사)_공내역서(소방)_롯데마그넷(오산점)" xfId="3945"/>
    <cellStyle name="_입찰표지 _월곳집행(본사)_공내역서(소방)_롯데마그넷(오산점)_통영점공조및위생" xfId="3946"/>
    <cellStyle name="_입찰표지 _월곳집행(본사)_공내역서(소방)_마그넷오산점내역(020320)" xfId="3947"/>
    <cellStyle name="_입찰표지 _월곳집행(본사)_공내역서(소방)_마그넷오산점내역(020320)_통영점공조및위생" xfId="3948"/>
    <cellStyle name="_입찰표지 _월곳집행(본사)_공내역서(소방)_정-의왕가스경보설비공사(기안)" xfId="3949"/>
    <cellStyle name="_입찰표지 _월곳집행(본사)_공내역서(소방)_정-의왕가스경보설비공사(기안)_통영점공조및위생" xfId="3950"/>
    <cellStyle name="_입찰표지 _월곳집행(본사)_공내역서(소방)_통영점공조및위생" xfId="3951"/>
    <cellStyle name="_입찰표지 _월곳집행(본사)_공내역서(소방final)" xfId="3952"/>
    <cellStyle name="_입찰표지 _월곳집행(본사)_공내역서(소방final)_롯데마그넷(오산점)" xfId="3953"/>
    <cellStyle name="_입찰표지 _월곳집행(본사)_공내역서(소방final)_롯데마그넷(오산점)_통영점공조및위생" xfId="3954"/>
    <cellStyle name="_입찰표지 _월곳집행(본사)_공내역서(소방final)_마그넷오산점내역(020320)" xfId="3955"/>
    <cellStyle name="_입찰표지 _월곳집행(본사)_공내역서(소방final)_마그넷오산점내역(020320)_통영점공조및위생" xfId="3956"/>
    <cellStyle name="_입찰표지 _월곳집행(본사)_공내역서(소방final)_정-의왕가스경보설비공사(기안)" xfId="3957"/>
    <cellStyle name="_입찰표지 _월곳집행(본사)_공내역서(소방final)_정-의왕가스경보설비공사(기안)_통영점공조및위생" xfId="3958"/>
    <cellStyle name="_입찰표지 _월곳집행(본사)_공내역서(소방final)_통영점공조및위생" xfId="3959"/>
    <cellStyle name="_입찰표지 _월곳집행(본사)_롯데마그넷(오산점)" xfId="3960"/>
    <cellStyle name="_입찰표지 _월곳집행(본사)_롯데마그넷(오산점)_통영점공조및위생" xfId="3961"/>
    <cellStyle name="_입찰표지 _월곳집행(본사)_마그넷오산점내역(020320)" xfId="3962"/>
    <cellStyle name="_입찰표지 _월곳집행(본사)_마그넷오산점내역(020320)_통영점공조및위생" xfId="3963"/>
    <cellStyle name="_입찰표지 _월곳집행(본사)_정-의왕가스경보설비공사(기안)" xfId="3964"/>
    <cellStyle name="_입찰표지 _월곳집행(본사)_정-의왕가스경보설비공사(기안)_통영점공조및위생" xfId="3965"/>
    <cellStyle name="_입찰표지 _월곳집행(본사)_통영점공조및위생" xfId="3966"/>
    <cellStyle name="_입찰표지 _일반설비_금강" xfId="3967"/>
    <cellStyle name="_입찰표지 _정-의왕가스경보설비공사(기안)" xfId="3968"/>
    <cellStyle name="_입찰표지 _정-의왕가스경보설비공사(기안)_통영점공조및위생" xfId="3969"/>
    <cellStyle name="_입찰표지 _집행 (93)" xfId="3970"/>
    <cellStyle name="_입찰표지 _집행 (93)_보그워너 견적서-11월23일" xfId="3971"/>
    <cellStyle name="_입찰표지 _집행 (93)_보그워너 견적서-11월23일제출-공조기포함" xfId="3972"/>
    <cellStyle name="_입찰표지 _집행 (93)_역곡동 견적서-제출-10월02일-46억8천" xfId="3973"/>
    <cellStyle name="_입찰표지 _집행 (93)_역곡동 견적서-제출-10월02일-46억8천_보그워너 견적서-11월23일" xfId="3974"/>
    <cellStyle name="_입찰표지 _집행 (93)_역곡동 견적서-제출-10월02일-46억8천_보그워너 견적서-11월23일제출-공조기포함" xfId="3975"/>
    <cellStyle name="_입찰표지 _집행내역서" xfId="3976"/>
    <cellStyle name="_입찰표지 _집행내역서(Rev.0)" xfId="3977"/>
    <cellStyle name="_입찰표지 _집행내역서_서계오피스텔_대한유화(현설용BM)" xfId="3978"/>
    <cellStyle name="_입찰표지 _집행내역서_서계오피스텔_대한유화(현설용BM)_선투입비 본사보고" xfId="3979"/>
    <cellStyle name="_입찰표지 _집행내역서_서계오피스텔_대한유화(현설용BM)_선투입비 본사보고_선투입비 본사보고" xfId="3980"/>
    <cellStyle name="_입찰표지 _집행내역서_서계오피스텔_대한유화(현설용BM)_선투입비 본사보고_선투입비 본사보고-0330" xfId="3981"/>
    <cellStyle name="_입찰표지 _집행내역서_선투입비 본사보고" xfId="3982"/>
    <cellStyle name="_입찰표지 _집행내역서_선투입비 본사보고_선투입비 본사보고" xfId="3983"/>
    <cellStyle name="_입찰표지 _집행내역서_선투입비 본사보고_선투입비 본사보고-0330" xfId="3984"/>
    <cellStyle name="_입찰표지 _청주비하내역(04.09.16)" xfId="3985"/>
    <cellStyle name="_입찰표지 _통영점공조및위생" xfId="3986"/>
    <cellStyle name="_입찰표지 _해운대좌동-(공내역작업)" xfId="3987"/>
    <cellStyle name="_입찰품의" xfId="3988"/>
    <cellStyle name="_입찰품의(HANG LUNG)" xfId="3989"/>
    <cellStyle name="_입찰품의(HANG LUNG-Rev1)" xfId="3990"/>
    <cellStyle name="_입찰품의(KIL)" xfId="3991"/>
    <cellStyle name="_자동선별기보고서" xfId="3992"/>
    <cellStyle name="_자동제어" xfId="3993"/>
    <cellStyle name="_자재비교표" xfId="3994"/>
    <cellStyle name="_자재집계" xfId="3995"/>
    <cellStyle name="_자재집계(최종)" xfId="3996"/>
    <cellStyle name="_자재집계표" xfId="3997"/>
    <cellStyle name="_자재집계표(무릉소공원)" xfId="3998"/>
    <cellStyle name="_자재집계표(무릉소공원)_공종별수량산출" xfId="3999"/>
    <cellStyle name="_자재집계표(무릉소공원)_공종별수량산출(게이트볼장주변시민공원)" xfId="4000"/>
    <cellStyle name="_자재집계표(무릉소공원)_공종별수량산출(게이트볼장주변시민공원)_공종별수량산출(경주축구공원-광장)" xfId="4001"/>
    <cellStyle name="_자재집계표(무릉소공원)_공종별수량산출(게이트볼장주변시민공원)_대수촌-공종별수량산출(신라왕경숲)" xfId="4002"/>
    <cellStyle name="_자재집계표(무릉소공원)_공종별수량산출(봉곡도서관)" xfId="4003"/>
    <cellStyle name="_자재집계표(무릉소공원)_공종별수량산출(봉곡도서관)_공종별수량산출(경주축구공원-광장)" xfId="4004"/>
    <cellStyle name="_자재집계표(무릉소공원)_공종별수량산출(봉곡도서관)_공종별수량산출(형곡롤러블레이드장)200602" xfId="4005"/>
    <cellStyle name="_자재집계표(무릉소공원)_공종별수량산출(봉곡도서관)_대수촌-공종별수량산출(신라왕경숲)" xfId="4006"/>
    <cellStyle name="_자재집계표(무릉소공원)_공종별수량산출(봉곡도서관)-2차분" xfId="4007"/>
    <cellStyle name="_자재집계표(무릉소공원)_공종별수량산출(봉곡도서관)-2차분_공종별수량산출(경주축구공원-광장)" xfId="4008"/>
    <cellStyle name="_자재집계표(무릉소공원)_공종별수량산출(봉곡도서관)-2차분_공종별수량산출(형곡롤러블레이드장)200602" xfId="4009"/>
    <cellStyle name="_자재집계표(무릉소공원)_공종별수량산출(봉곡도서관)-2차분_대수촌-공종별수량산출(신라왕경숲)" xfId="4010"/>
    <cellStyle name="_자재집계표(무릉소공원)_공종별수량산출(봉곡도서관)-총괄" xfId="4011"/>
    <cellStyle name="_자재집계표(무릉소공원)_공종별수량산출(봉곡도서관)-총괄_공종별수량산출(경주축구공원-광장)" xfId="4012"/>
    <cellStyle name="_자재집계표(무릉소공원)_공종별수량산출(봉곡도서관)-총괄_공종별수량산출(형곡롤러블레이드장)200602" xfId="4013"/>
    <cellStyle name="_자재집계표(무릉소공원)_공종별수량산출(봉곡도서관)-총괄_대수촌-공종별수량산출(신라왕경숲)" xfId="4014"/>
    <cellStyle name="_자재집계표(무릉소공원)_공종별수량산출(사동게이트볼장)" xfId="4015"/>
    <cellStyle name="_자재집계표(무릉소공원)_공종별수량산출(사동게이트볼장)_공종별수량산출(경주축구공원-광장)" xfId="4016"/>
    <cellStyle name="_자재집계표(무릉소공원)_공종별수량산출(사동게이트볼장)_대수촌-공종별수량산출(신라왕경숲)" xfId="4017"/>
    <cellStyle name="_자재집계표(무릉소공원)_공종별수량산출(신평1)" xfId="4018"/>
    <cellStyle name="_자재집계표(무릉소공원)_공종별수량산출(신평1)_공종별수량산출(경주축구공원-광장)" xfId="4019"/>
    <cellStyle name="_자재집계표(무릉소공원)_공종별수량산출(신평1)_공종별수량산출(상모제8어린이)" xfId="4020"/>
    <cellStyle name="_자재집계표(무릉소공원)_공종별수량산출(신평1)_공종별수량산출(상모제8어린이)_공종별수량산출(경주축구공원-광장)" xfId="4021"/>
    <cellStyle name="_자재집계표(무릉소공원)_공종별수량산출(신평1)_공종별수량산출(상모제8어린이)_공종별수량산출(형곡롤러블레이드장)200602" xfId="4022"/>
    <cellStyle name="_자재집계표(무릉소공원)_공종별수량산출(신평1)_공종별수량산출(상모제8어린이)_대수촌-공종별수량산출(신라왕경숲)" xfId="4023"/>
    <cellStyle name="_자재집계표(무릉소공원)_공종별수량산출(신평1)_공종별수량산출(형곡롤러블레이드장)200602" xfId="4024"/>
    <cellStyle name="_자재집계표(무릉소공원)_공종별수량산출(신평1)_대수촌-공종별수량산출(신라왕경숲)" xfId="4025"/>
    <cellStyle name="_자재집계표(무릉소공원)_공종별수량산출(신평1)_토공집계표" xfId="4026"/>
    <cellStyle name="_자재집계표(무릉소공원)_공종별수량산출(신평1)_토공집계표_공종별수량산출(경주축구공원-광장)" xfId="4027"/>
    <cellStyle name="_자재집계표(무릉소공원)_공종별수량산출(신평1)_토공집계표_공종별수량산출(형곡롤러블레이드장)200602" xfId="4028"/>
    <cellStyle name="_자재집계표(무릉소공원)_공종별수량산출(신평1)_토공집계표_대수촌-공종별수량산출(신라왕경숲)" xfId="4029"/>
    <cellStyle name="_자재집계표(무릉소공원)_공종별수량산출(신평1동주민쉼터)" xfId="4030"/>
    <cellStyle name="_자재집계표(무릉소공원)_공종별수량산출(신평1동주민쉼터)_공종별수량산출(경주축구공원-광장)" xfId="4031"/>
    <cellStyle name="_자재집계표(무릉소공원)_공종별수량산출(신평1동주민쉼터)_공종별수량산출(형곡롤러블레이드장)200602" xfId="4032"/>
    <cellStyle name="_자재집계표(무릉소공원)_공종별수량산출(신평1동주민쉼터)_대수촌-공종별수량산출(신라왕경숲)" xfId="4033"/>
    <cellStyle name="_자재집계표(무릉소공원)_공종별수량산출(어린이공원 리모델링공사)-수정" xfId="4034"/>
    <cellStyle name="_자재집계표(무릉소공원)_공종별수량산출(어린이공원 리모델링공사)-수정_공종별수량산출(경주축구공원-광장)" xfId="4035"/>
    <cellStyle name="_자재집계표(무릉소공원)_공종별수량산출(어린이공원 리모델링공사)-수정_대수촌-공종별수량산출(신라왕경숲)" xfId="4036"/>
    <cellStyle name="_자재집계표(무릉소공원)_공종별수량산출(오태)" xfId="4037"/>
    <cellStyle name="_자재집계표(무릉소공원)_공종별수량산출(오태).xls" xfId="4038"/>
    <cellStyle name="_자재집계표(무릉소공원)_공종별수량산출(오태).xls_공종별수량산출(경주축구공원-광장)" xfId="4039"/>
    <cellStyle name="_자재집계표(무릉소공원)_공종별수량산출(오태).xls_공종별수량산출(상모제8어린이)" xfId="4040"/>
    <cellStyle name="_자재집계표(무릉소공원)_공종별수량산출(오태).xls_공종별수량산출(상모제8어린이)_공종별수량산출(경주축구공원-광장)" xfId="4041"/>
    <cellStyle name="_자재집계표(무릉소공원)_공종별수량산출(오태).xls_공종별수량산출(상모제8어린이)_공종별수량산출(형곡롤러블레이드장)200602" xfId="4042"/>
    <cellStyle name="_자재집계표(무릉소공원)_공종별수량산출(오태).xls_공종별수량산출(상모제8어린이)_대수촌-공종별수량산출(신라왕경숲)" xfId="4043"/>
    <cellStyle name="_자재집계표(무릉소공원)_공종별수량산출(오태).xls_공종별수량산출(형곡롤러블레이드장)200602" xfId="4044"/>
    <cellStyle name="_자재집계표(무릉소공원)_공종별수량산출(오태).xls_대수촌-공종별수량산출(신라왕경숲)" xfId="4045"/>
    <cellStyle name="_자재집계표(무릉소공원)_공종별수량산출(오태).xls_토공집계표" xfId="4046"/>
    <cellStyle name="_자재집계표(무릉소공원)_공종별수량산출(오태).xls_토공집계표_공종별수량산출(경주축구공원-광장)" xfId="4047"/>
    <cellStyle name="_자재집계표(무릉소공원)_공종별수량산출(오태).xls_토공집계표_공종별수량산출(형곡롤러블레이드장)200602" xfId="4048"/>
    <cellStyle name="_자재집계표(무릉소공원)_공종별수량산출(오태).xls_토공집계표_대수촌-공종별수량산출(신라왕경숲)" xfId="4049"/>
    <cellStyle name="_자재집계표(무릉소공원)_공종별수량산출(오태)_공종별수량산출(경주축구공원-광장)" xfId="4050"/>
    <cellStyle name="_자재집계표(무릉소공원)_공종별수량산출(오태)_공종별수량산출(상모제8어린이)" xfId="4051"/>
    <cellStyle name="_자재집계표(무릉소공원)_공종별수량산출(오태)_공종별수량산출(상모제8어린이)_공종별수량산출(경주축구공원-광장)" xfId="4052"/>
    <cellStyle name="_자재집계표(무릉소공원)_공종별수량산출(오태)_공종별수량산출(상모제8어린이)_공종별수량산출(형곡롤러블레이드장)200602" xfId="4053"/>
    <cellStyle name="_자재집계표(무릉소공원)_공종별수량산출(오태)_공종별수량산출(상모제8어린이)_대수촌-공종별수량산출(신라왕경숲)" xfId="4054"/>
    <cellStyle name="_자재집계표(무릉소공원)_공종별수량산출(오태)_공종별수량산출(형곡롤러블레이드장)200602" xfId="4055"/>
    <cellStyle name="_자재집계표(무릉소공원)_공종별수량산출(오태)_대수촌-공종별수량산출(신라왕경숲)" xfId="4056"/>
    <cellStyle name="_자재집계표(무릉소공원)_공종별수량산출(오태)_토공집계표" xfId="4057"/>
    <cellStyle name="_자재집계표(무릉소공원)_공종별수량산출(오태)_토공집계표_공종별수량산출(경주축구공원-광장)" xfId="4058"/>
    <cellStyle name="_자재집계표(무릉소공원)_공종별수량산출(오태)_토공집계표_공종별수량산출(형곡롤러블레이드장)200602" xfId="4059"/>
    <cellStyle name="_자재집계표(무릉소공원)_공종별수량산출(오태)_토공집계표_대수촌-공종별수량산출(신라왕경숲)" xfId="4060"/>
    <cellStyle name="_자재집계표(무릉소공원)_공종별수량산출(오태제1어린이)" xfId="4061"/>
    <cellStyle name="_자재집계표(무릉소공원)_공종별수량산출(오태제1어린이)_공종별수량산출(경주축구공원-광장)" xfId="4062"/>
    <cellStyle name="_자재집계표(무릉소공원)_공종별수량산출(오태제1어린이)_대수촌-공종별수량산출(신라왕경숲)" xfId="4063"/>
    <cellStyle name="_자재집계표(무릉소공원)_공종별수량산출(왕산기념공원)-총괄분" xfId="4064"/>
    <cellStyle name="_자재집계표(무릉소공원)_공종별수량산출(왕산기념공원)-총괄분_공종별수량산출(경주축구공원-광장)" xfId="4065"/>
    <cellStyle name="_자재집계표(무릉소공원)_공종별수량산출(왕산기념공원)-총괄분_공종별수량산출(형곡롤러블레이드장)200602" xfId="4066"/>
    <cellStyle name="_자재집계표(무릉소공원)_공종별수량산출(왕산기념공원)-총괄분_대수촌-공종별수량산출(신라왕경숲)" xfId="4067"/>
    <cellStyle name="_자재집계표(무릉소공원)_공종별수량산출(형곡롤러블레이드장)" xfId="4068"/>
    <cellStyle name="_자재집계표(무릉소공원)_공종별수량산출(형곡롤러블레이드장)-수정" xfId="4069"/>
    <cellStyle name="_자재집계표(무릉소공원)_공종별수량산출(확장공사)" xfId="4070"/>
    <cellStyle name="_자재집계표(무릉소공원)_공종별수량산출(확장공사)_공종별수량산출(경주축구공원-광장)" xfId="4071"/>
    <cellStyle name="_자재집계표(무릉소공원)_공종별수량산출(확장공사)_공종별수량산출(상모제8어린이)" xfId="4072"/>
    <cellStyle name="_자재집계표(무릉소공원)_공종별수량산출(확장공사)_공종별수량산출(상모제8어린이)_공종별수량산출(경주축구공원-광장)" xfId="4073"/>
    <cellStyle name="_자재집계표(무릉소공원)_공종별수량산출(확장공사)_공종별수량산출(상모제8어린이)_공종별수량산출(형곡롤러블레이드장)200602" xfId="4074"/>
    <cellStyle name="_자재집계표(무릉소공원)_공종별수량산출(확장공사)_공종별수량산출(상모제8어린이)_대수촌-공종별수량산출(신라왕경숲)" xfId="4075"/>
    <cellStyle name="_자재집계표(무릉소공원)_공종별수량산출(확장공사)_공종별수량산출(형곡롤러블레이드장)200602" xfId="4076"/>
    <cellStyle name="_자재집계표(무릉소공원)_공종별수량산출(확장공사)_대수촌-공종별수량산출(신라왕경숲)" xfId="4077"/>
    <cellStyle name="_자재집계표(무릉소공원)_공종별수량산출(확장공사)_토공집계표" xfId="4078"/>
    <cellStyle name="_자재집계표(무릉소공원)_공종별수량산출(확장공사)_토공집계표_공종별수량산출(경주축구공원-광장)" xfId="4079"/>
    <cellStyle name="_자재집계표(무릉소공원)_공종별수량산출(확장공사)_토공집계표_공종별수량산출(형곡롤러블레이드장)200602" xfId="4080"/>
    <cellStyle name="_자재집계표(무릉소공원)_공종별수량산출(확장공사)_토공집계표_대수촌-공종별수량산출(신라왕경숲)" xfId="4081"/>
    <cellStyle name="_자재집계표(무릉소공원)_공종별수량산출(확장공사x).xls" xfId="4082"/>
    <cellStyle name="_자재집계표(무릉소공원)_공종별수량산출(확장공사x).xls_공종별수량산출(경주축구공원-광장)" xfId="4083"/>
    <cellStyle name="_자재집계표(무릉소공원)_공종별수량산출(확장공사x).xls_공종별수량산출(상모제8어린이)" xfId="4084"/>
    <cellStyle name="_자재집계표(무릉소공원)_공종별수량산출(확장공사x).xls_공종별수량산출(상모제8어린이)_공종별수량산출(경주축구공원-광장)" xfId="4085"/>
    <cellStyle name="_자재집계표(무릉소공원)_공종별수량산출(확장공사x).xls_공종별수량산출(상모제8어린이)_공종별수량산출(형곡롤러블레이드장)200602" xfId="4086"/>
    <cellStyle name="_자재집계표(무릉소공원)_공종별수량산출(확장공사x).xls_공종별수량산출(상모제8어린이)_대수촌-공종별수량산출(신라왕경숲)" xfId="4087"/>
    <cellStyle name="_자재집계표(무릉소공원)_공종별수량산출(확장공사x).xls_공종별수량산출(형곡롤러블레이드장)200602" xfId="4088"/>
    <cellStyle name="_자재집계표(무릉소공원)_공종별수량산출(확장공사x).xls_대수촌-공종별수량산출(신라왕경숲)" xfId="4089"/>
    <cellStyle name="_자재집계표(무릉소공원)_공종별수량산출(확장공사x).xls_토공집계표" xfId="4090"/>
    <cellStyle name="_자재집계표(무릉소공원)_공종별수량산출(확장공사x).xls_토공집계표_공종별수량산출(경주축구공원-광장)" xfId="4091"/>
    <cellStyle name="_자재집계표(무릉소공원)_공종별수량산출(확장공사x).xls_토공집계표_공종별수량산출(형곡롤러블레이드장)200602" xfId="4092"/>
    <cellStyle name="_자재집계표(무릉소공원)_공종별수량산출(확장공사x).xls_토공집계표_대수촌-공종별수량산출(신라왕경숲)" xfId="4093"/>
    <cellStyle name="_자재집계표(무릉소공원)_공종별수량산출(황금수도시설주변)-2차분" xfId="4094"/>
    <cellStyle name="_자재집계표(무릉소공원)_공종별수량산출(황금수도시설주변)-2차분_공종별수량산출(경주축구공원-광장)" xfId="4095"/>
    <cellStyle name="_자재집계표(무릉소공원)_공종별수량산출(황금수도시설주변)-2차분_공종별수량산출(형곡롤러블레이드장)200602" xfId="4096"/>
    <cellStyle name="_자재집계표(무릉소공원)_공종별수량산출(황금수도시설주변)-2차분_대수촌-공종별수량산출(신라왕경숲)" xfId="4097"/>
    <cellStyle name="_자재집계표(무릉소공원)_공종별수량산출(황금수도시설주변)-총괄분" xfId="4098"/>
    <cellStyle name="_자재집계표(무릉소공원)_공종별수량산출(황금수도시설주변)-총괄분_공종별수량산출(경주축구공원-광장)" xfId="4099"/>
    <cellStyle name="_자재집계표(무릉소공원)_공종별수량산출(황금수도시설주변)-총괄분_공종별수량산출(형곡롤러블레이드장)200602" xfId="4100"/>
    <cellStyle name="_자재집계표(무릉소공원)_공종별수량산출(황금수도시설주변)-총괄분_대수촌-공종별수량산출(신라왕경숲)" xfId="4101"/>
    <cellStyle name="_자재집계표(무릉소공원)_공종별수량산출_공종별수량산출(경주축구공원-광장)" xfId="4102"/>
    <cellStyle name="_자재집계표(무릉소공원)_공종별수량산출_공종별수량산출(상모제8어린이)" xfId="4103"/>
    <cellStyle name="_자재집계표(무릉소공원)_공종별수량산출_공종별수량산출(상모제8어린이)_공종별수량산출(경주축구공원-광장)" xfId="4104"/>
    <cellStyle name="_자재집계표(무릉소공원)_공종별수량산출_공종별수량산출(상모제8어린이)_공종별수량산출(형곡롤러블레이드장)200602" xfId="4105"/>
    <cellStyle name="_자재집계표(무릉소공원)_공종별수량산출_공종별수량산출(상모제8어린이)_대수촌-공종별수량산출(신라왕경숲)" xfId="4106"/>
    <cellStyle name="_자재집계표(무릉소공원)_공종별수량산출_공종별수량산출(형곡롤러블레이드장)200602" xfId="4107"/>
    <cellStyle name="_자재집계표(무릉소공원)_공종별수량산출_대수촌-공종별수량산출(신라왕경숲)" xfId="4108"/>
    <cellStyle name="_자재집계표(무릉소공원)_공종별수량산출_토공집계표" xfId="4109"/>
    <cellStyle name="_자재집계표(무릉소공원)_공종별수량산출_토공집계표_공종별수량산출(경주축구공원-광장)" xfId="4110"/>
    <cellStyle name="_자재집계표(무릉소공원)_공종별수량산출_토공집계표_공종별수량산출(형곡롤러블레이드장)200602" xfId="4111"/>
    <cellStyle name="_자재집계표(무릉소공원)_공종별수량산출_토공집계표_대수촌-공종별수량산출(신라왕경숲)" xfId="4112"/>
    <cellStyle name="_자재집계표(무릉소공원)_수량산출및자재집계" xfId="4113"/>
    <cellStyle name="_자재집계표(무릉소공원)_수량산출및자재집계_공종별수량산출(경주축구공원-광장)" xfId="4114"/>
    <cellStyle name="_자재집계표(무릉소공원)_수량산출및자재집계_공종별수량산출(상모제8어린이)" xfId="4115"/>
    <cellStyle name="_자재집계표(무릉소공원)_수량산출및자재집계_공종별수량산출(상모제8어린이)_공종별수량산출(경주축구공원-광장)" xfId="4116"/>
    <cellStyle name="_자재집계표(무릉소공원)_수량산출및자재집계_공종별수량산출(상모제8어린이)_공종별수량산출(형곡롤러블레이드장)200602" xfId="4117"/>
    <cellStyle name="_자재집계표(무릉소공원)_수량산출및자재집계_공종별수량산출(상모제8어린이)_대수촌-공종별수량산출(신라왕경숲)" xfId="4118"/>
    <cellStyle name="_자재집계표(무릉소공원)_수량산출및자재집계_공종별수량산출(형곡롤러블레이드장)200602" xfId="4119"/>
    <cellStyle name="_자재집계표(무릉소공원)_수량산출및자재집계_대수촌-공종별수량산출(신라왕경숲)" xfId="4120"/>
    <cellStyle name="_자재집계표(무릉소공원)_수량산출및자재집계_토공집계표" xfId="4121"/>
    <cellStyle name="_자재집계표(무릉소공원)_수량산출및자재집계_토공집계표_공종별수량산출(경주축구공원-광장)" xfId="4122"/>
    <cellStyle name="_자재집계표(무릉소공원)_수량산출및자재집계_토공집계표_공종별수량산출(형곡롤러블레이드장)200602" xfId="4123"/>
    <cellStyle name="_자재집계표(무릉소공원)_수량산출및자재집계_토공집계표_대수촌-공종별수량산출(신라왕경숲)" xfId="4124"/>
    <cellStyle name="_자재집계표(무릉소공원)_자재집계표" xfId="4125"/>
    <cellStyle name="_자재집계표(무릉소공원)_자재집계표(아사어린이공원)" xfId="4126"/>
    <cellStyle name="_자재집계표(무릉소공원)_자재집계표(아사어린이공원)_공종별수량산출(경주축구공원-광장)" xfId="4127"/>
    <cellStyle name="_자재집계표(무릉소공원)_자재집계표(아사어린이공원)_공종별수량산출(상모제8어린이)" xfId="4128"/>
    <cellStyle name="_자재집계표(무릉소공원)_자재집계표(아사어린이공원)_공종별수량산출(상모제8어린이)_공종별수량산출(경주축구공원-광장)" xfId="4129"/>
    <cellStyle name="_자재집계표(무릉소공원)_자재집계표(아사어린이공원)_공종별수량산출(상모제8어린이)_공종별수량산출(형곡롤러블레이드장)200602" xfId="4130"/>
    <cellStyle name="_자재집계표(무릉소공원)_자재집계표(아사어린이공원)_공종별수량산출(상모제8어린이)_대수촌-공종별수량산출(신라왕경숲)" xfId="4131"/>
    <cellStyle name="_자재집계표(무릉소공원)_자재집계표(아사어린이공원)_공종별수량산출(형곡롤러블레이드장)200602" xfId="4132"/>
    <cellStyle name="_자재집계표(무릉소공원)_자재집계표(아사어린이공원)_대수촌-공종별수량산출(신라왕경숲)" xfId="4133"/>
    <cellStyle name="_자재집계표(무릉소공원)_자재집계표(아사어린이공원)_토공집계표" xfId="4134"/>
    <cellStyle name="_자재집계표(무릉소공원)_자재집계표(아사어린이공원)_토공집계표_공종별수량산출(경주축구공원-광장)" xfId="4135"/>
    <cellStyle name="_자재집계표(무릉소공원)_자재집계표(아사어린이공원)_토공집계표_공종별수량산출(형곡롤러블레이드장)200602" xfId="4136"/>
    <cellStyle name="_자재집계표(무릉소공원)_자재집계표(아사어린이공원)_토공집계표_대수촌-공종별수량산출(신라왕경숲)" xfId="4137"/>
    <cellStyle name="_자재집계표(무릉소공원)_자재집계표_공종별수량산출(경주축구공원-광장)" xfId="4138"/>
    <cellStyle name="_자재집계표(무릉소공원)_자재집계표_공종별수량산출(상모제8어린이)" xfId="4139"/>
    <cellStyle name="_자재집계표(무릉소공원)_자재집계표_공종별수량산출(상모제8어린이)_공종별수량산출(경주축구공원-광장)" xfId="4140"/>
    <cellStyle name="_자재집계표(무릉소공원)_자재집계표_공종별수량산출(상모제8어린이)_공종별수량산출(형곡롤러블레이드장)200602" xfId="4141"/>
    <cellStyle name="_자재집계표(무릉소공원)_자재집계표_공종별수량산출(상모제8어린이)_대수촌-공종별수량산출(신라왕경숲)" xfId="4142"/>
    <cellStyle name="_자재집계표(무릉소공원)_자재집계표_공종별수량산출(형곡롤러블레이드장)200602" xfId="4143"/>
    <cellStyle name="_자재집계표(무릉소공원)_자재집계표_대수촌-공종별수량산출(신라왕경숲)" xfId="4144"/>
    <cellStyle name="_자재집계표(무릉소공원)_자재집계표_토공집계표" xfId="4145"/>
    <cellStyle name="_자재집계표(무릉소공원)_자재집계표_토공집계표_공종별수량산출(경주축구공원-광장)" xfId="4146"/>
    <cellStyle name="_자재집계표(무릉소공원)_자재집계표_토공집계표_공종별수량산출(형곡롤러블레이드장)200602" xfId="4147"/>
    <cellStyle name="_자재집계표(무릉소공원)_자재집계표_토공집계표_대수촌-공종별수량산출(신라왕경숲)" xfId="4148"/>
    <cellStyle name="_자재집계표_공종별수량산출" xfId="4149"/>
    <cellStyle name="_자재집계표_공종별수량산출(게이트볼장주변시민공원)" xfId="4150"/>
    <cellStyle name="_자재집계표_공종별수량산출(게이트볼장주변시민공원)_공종별수량산출(경주축구공원-광장)" xfId="4151"/>
    <cellStyle name="_자재집계표_공종별수량산출(게이트볼장주변시민공원)_대수촌-공종별수량산출(신라왕경숲)" xfId="4152"/>
    <cellStyle name="_자재집계표_공종별수량산출(봉곡도서관)" xfId="4153"/>
    <cellStyle name="_자재집계표_공종별수량산출(봉곡도서관)_공종별수량산출(경주축구공원-광장)" xfId="4154"/>
    <cellStyle name="_자재집계표_공종별수량산출(봉곡도서관)_공종별수량산출(형곡롤러블레이드장)200602" xfId="4155"/>
    <cellStyle name="_자재집계표_공종별수량산출(봉곡도서관)_대수촌-공종별수량산출(신라왕경숲)" xfId="4156"/>
    <cellStyle name="_자재집계표_공종별수량산출(봉곡도서관)-2차분" xfId="4157"/>
    <cellStyle name="_자재집계표_공종별수량산출(봉곡도서관)-2차분_공종별수량산출(경주축구공원-광장)" xfId="4158"/>
    <cellStyle name="_자재집계표_공종별수량산출(봉곡도서관)-2차분_공종별수량산출(형곡롤러블레이드장)200602" xfId="4159"/>
    <cellStyle name="_자재집계표_공종별수량산출(봉곡도서관)-2차분_대수촌-공종별수량산출(신라왕경숲)" xfId="4160"/>
    <cellStyle name="_자재집계표_공종별수량산출(봉곡도서관)-총괄" xfId="4161"/>
    <cellStyle name="_자재집계표_공종별수량산출(봉곡도서관)-총괄_공종별수량산출(경주축구공원-광장)" xfId="4162"/>
    <cellStyle name="_자재집계표_공종별수량산출(봉곡도서관)-총괄_공종별수량산출(형곡롤러블레이드장)200602" xfId="4163"/>
    <cellStyle name="_자재집계표_공종별수량산출(봉곡도서관)-총괄_대수촌-공종별수량산출(신라왕경숲)" xfId="4164"/>
    <cellStyle name="_자재집계표_공종별수량산출(사동게이트볼장)" xfId="4165"/>
    <cellStyle name="_자재집계표_공종별수량산출(사동게이트볼장)_공종별수량산출(경주축구공원-광장)" xfId="4166"/>
    <cellStyle name="_자재집계표_공종별수량산출(사동게이트볼장)_대수촌-공종별수량산출(신라왕경숲)" xfId="4167"/>
    <cellStyle name="_자재집계표_공종별수량산출(신평1)" xfId="4168"/>
    <cellStyle name="_자재집계표_공종별수량산출(신평1)_공종별수량산출(경주축구공원-광장)" xfId="4169"/>
    <cellStyle name="_자재집계표_공종별수량산출(신평1)_공종별수량산출(상모제8어린이)" xfId="4170"/>
    <cellStyle name="_자재집계표_공종별수량산출(신평1)_공종별수량산출(상모제8어린이)_공종별수량산출(경주축구공원-광장)" xfId="4171"/>
    <cellStyle name="_자재집계표_공종별수량산출(신평1)_공종별수량산출(상모제8어린이)_공종별수량산출(형곡롤러블레이드장)200602" xfId="4172"/>
    <cellStyle name="_자재집계표_공종별수량산출(신평1)_공종별수량산출(상모제8어린이)_대수촌-공종별수량산출(신라왕경숲)" xfId="4173"/>
    <cellStyle name="_자재집계표_공종별수량산출(신평1)_공종별수량산출(형곡롤러블레이드장)200602" xfId="4174"/>
    <cellStyle name="_자재집계표_공종별수량산출(신평1)_대수촌-공종별수량산출(신라왕경숲)" xfId="4175"/>
    <cellStyle name="_자재집계표_공종별수량산출(신평1)_토공집계표" xfId="4176"/>
    <cellStyle name="_자재집계표_공종별수량산출(신평1)_토공집계표_공종별수량산출(경주축구공원-광장)" xfId="4177"/>
    <cellStyle name="_자재집계표_공종별수량산출(신평1)_토공집계표_공종별수량산출(형곡롤러블레이드장)200602" xfId="4178"/>
    <cellStyle name="_자재집계표_공종별수량산출(신평1)_토공집계표_대수촌-공종별수량산출(신라왕경숲)" xfId="4179"/>
    <cellStyle name="_자재집계표_공종별수량산출(신평1동주민쉼터)" xfId="4180"/>
    <cellStyle name="_자재집계표_공종별수량산출(신평1동주민쉼터)_공종별수량산출(경주축구공원-광장)" xfId="4181"/>
    <cellStyle name="_자재집계표_공종별수량산출(신평1동주민쉼터)_공종별수량산출(형곡롤러블레이드장)200602" xfId="4182"/>
    <cellStyle name="_자재집계표_공종별수량산출(신평1동주민쉼터)_대수촌-공종별수량산출(신라왕경숲)" xfId="4183"/>
    <cellStyle name="_자재집계표_공종별수량산출(어린이공원 리모델링공사)-수정" xfId="4184"/>
    <cellStyle name="_자재집계표_공종별수량산출(어린이공원 리모델링공사)-수정_공종별수량산출(경주축구공원-광장)" xfId="4185"/>
    <cellStyle name="_자재집계표_공종별수량산출(어린이공원 리모델링공사)-수정_대수촌-공종별수량산출(신라왕경숲)" xfId="4186"/>
    <cellStyle name="_자재집계표_공종별수량산출(오태)" xfId="4187"/>
    <cellStyle name="_자재집계표_공종별수량산출(오태).xls" xfId="4188"/>
    <cellStyle name="_자재집계표_공종별수량산출(오태).xls_공종별수량산출(경주축구공원-광장)" xfId="4189"/>
    <cellStyle name="_자재집계표_공종별수량산출(오태).xls_공종별수량산출(상모제8어린이)" xfId="4190"/>
    <cellStyle name="_자재집계표_공종별수량산출(오태).xls_공종별수량산출(상모제8어린이)_공종별수량산출(경주축구공원-광장)" xfId="4191"/>
    <cellStyle name="_자재집계표_공종별수량산출(오태).xls_공종별수량산출(상모제8어린이)_공종별수량산출(형곡롤러블레이드장)200602" xfId="4192"/>
    <cellStyle name="_자재집계표_공종별수량산출(오태).xls_공종별수량산출(상모제8어린이)_대수촌-공종별수량산출(신라왕경숲)" xfId="4193"/>
    <cellStyle name="_자재집계표_공종별수량산출(오태).xls_공종별수량산출(형곡롤러블레이드장)200602" xfId="4194"/>
    <cellStyle name="_자재집계표_공종별수량산출(오태).xls_대수촌-공종별수량산출(신라왕경숲)" xfId="4195"/>
    <cellStyle name="_자재집계표_공종별수량산출(오태).xls_토공집계표" xfId="4196"/>
    <cellStyle name="_자재집계표_공종별수량산출(오태).xls_토공집계표_공종별수량산출(경주축구공원-광장)" xfId="4197"/>
    <cellStyle name="_자재집계표_공종별수량산출(오태).xls_토공집계표_공종별수량산출(형곡롤러블레이드장)200602" xfId="4198"/>
    <cellStyle name="_자재집계표_공종별수량산출(오태).xls_토공집계표_대수촌-공종별수량산출(신라왕경숲)" xfId="4199"/>
    <cellStyle name="_자재집계표_공종별수량산출(오태)_공종별수량산출(경주축구공원-광장)" xfId="4200"/>
    <cellStyle name="_자재집계표_공종별수량산출(오태)_공종별수량산출(상모제8어린이)" xfId="4201"/>
    <cellStyle name="_자재집계표_공종별수량산출(오태)_공종별수량산출(상모제8어린이)_공종별수량산출(경주축구공원-광장)" xfId="4202"/>
    <cellStyle name="_자재집계표_공종별수량산출(오태)_공종별수량산출(상모제8어린이)_공종별수량산출(형곡롤러블레이드장)200602" xfId="4203"/>
    <cellStyle name="_자재집계표_공종별수량산출(오태)_공종별수량산출(상모제8어린이)_대수촌-공종별수량산출(신라왕경숲)" xfId="4204"/>
    <cellStyle name="_자재집계표_공종별수량산출(오태)_공종별수량산출(형곡롤러블레이드장)200602" xfId="4205"/>
    <cellStyle name="_자재집계표_공종별수량산출(오태)_대수촌-공종별수량산출(신라왕경숲)" xfId="4206"/>
    <cellStyle name="_자재집계표_공종별수량산출(오태)_토공집계표" xfId="4207"/>
    <cellStyle name="_자재집계표_공종별수량산출(오태)_토공집계표_공종별수량산출(경주축구공원-광장)" xfId="4208"/>
    <cellStyle name="_자재집계표_공종별수량산출(오태)_토공집계표_공종별수량산출(형곡롤러블레이드장)200602" xfId="4209"/>
    <cellStyle name="_자재집계표_공종별수량산출(오태)_토공집계표_대수촌-공종별수량산출(신라왕경숲)" xfId="4210"/>
    <cellStyle name="_자재집계표_공종별수량산출(오태제1어린이)" xfId="4211"/>
    <cellStyle name="_자재집계표_공종별수량산출(오태제1어린이)_공종별수량산출(경주축구공원-광장)" xfId="4212"/>
    <cellStyle name="_자재집계표_공종별수량산출(오태제1어린이)_대수촌-공종별수량산출(신라왕경숲)" xfId="4213"/>
    <cellStyle name="_자재집계표_공종별수량산출(왕산기념공원)-총괄분" xfId="4214"/>
    <cellStyle name="_자재집계표_공종별수량산출(왕산기념공원)-총괄분_공종별수량산출(경주축구공원-광장)" xfId="4215"/>
    <cellStyle name="_자재집계표_공종별수량산출(왕산기념공원)-총괄분_공종별수량산출(형곡롤러블레이드장)200602" xfId="4216"/>
    <cellStyle name="_자재집계표_공종별수량산출(왕산기념공원)-총괄분_대수촌-공종별수량산출(신라왕경숲)" xfId="4217"/>
    <cellStyle name="_자재집계표_공종별수량산출(형곡롤러블레이드장)" xfId="4218"/>
    <cellStyle name="_자재집계표_공종별수량산출(형곡롤러블레이드장)-수정" xfId="4219"/>
    <cellStyle name="_자재집계표_공종별수량산출(확장공사)" xfId="4220"/>
    <cellStyle name="_자재집계표_공종별수량산출(확장공사)_공종별수량산출(경주축구공원-광장)" xfId="4221"/>
    <cellStyle name="_자재집계표_공종별수량산출(확장공사)_공종별수량산출(상모제8어린이)" xfId="4222"/>
    <cellStyle name="_자재집계표_공종별수량산출(확장공사)_공종별수량산출(상모제8어린이)_공종별수량산출(경주축구공원-광장)" xfId="4223"/>
    <cellStyle name="_자재집계표_공종별수량산출(확장공사)_공종별수량산출(상모제8어린이)_공종별수량산출(형곡롤러블레이드장)200602" xfId="4224"/>
    <cellStyle name="_자재집계표_공종별수량산출(확장공사)_공종별수량산출(상모제8어린이)_대수촌-공종별수량산출(신라왕경숲)" xfId="4225"/>
    <cellStyle name="_자재집계표_공종별수량산출(확장공사)_공종별수량산출(형곡롤러블레이드장)200602" xfId="4226"/>
    <cellStyle name="_자재집계표_공종별수량산출(확장공사)_대수촌-공종별수량산출(신라왕경숲)" xfId="4227"/>
    <cellStyle name="_자재집계표_공종별수량산출(확장공사)_토공집계표" xfId="4228"/>
    <cellStyle name="_자재집계표_공종별수량산출(확장공사)_토공집계표_공종별수량산출(경주축구공원-광장)" xfId="4229"/>
    <cellStyle name="_자재집계표_공종별수량산출(확장공사)_토공집계표_공종별수량산출(형곡롤러블레이드장)200602" xfId="4230"/>
    <cellStyle name="_자재집계표_공종별수량산출(확장공사)_토공집계표_대수촌-공종별수량산출(신라왕경숲)" xfId="4231"/>
    <cellStyle name="_자재집계표_공종별수량산출(확장공사x).xls" xfId="4232"/>
    <cellStyle name="_자재집계표_공종별수량산출(확장공사x).xls_공종별수량산출(경주축구공원-광장)" xfId="4233"/>
    <cellStyle name="_자재집계표_공종별수량산출(확장공사x).xls_공종별수량산출(상모제8어린이)" xfId="4234"/>
    <cellStyle name="_자재집계표_공종별수량산출(확장공사x).xls_공종별수량산출(상모제8어린이)_공종별수량산출(경주축구공원-광장)" xfId="4235"/>
    <cellStyle name="_자재집계표_공종별수량산출(확장공사x).xls_공종별수량산출(상모제8어린이)_공종별수량산출(형곡롤러블레이드장)200602" xfId="4236"/>
    <cellStyle name="_자재집계표_공종별수량산출(확장공사x).xls_공종별수량산출(상모제8어린이)_대수촌-공종별수량산출(신라왕경숲)" xfId="4237"/>
    <cellStyle name="_자재집계표_공종별수량산출(확장공사x).xls_공종별수량산출(형곡롤러블레이드장)200602" xfId="4238"/>
    <cellStyle name="_자재집계표_공종별수량산출(확장공사x).xls_대수촌-공종별수량산출(신라왕경숲)" xfId="4239"/>
    <cellStyle name="_자재집계표_공종별수량산출(확장공사x).xls_토공집계표" xfId="4240"/>
    <cellStyle name="_자재집계표_공종별수량산출(확장공사x).xls_토공집계표_공종별수량산출(경주축구공원-광장)" xfId="4241"/>
    <cellStyle name="_자재집계표_공종별수량산출(확장공사x).xls_토공집계표_공종별수량산출(형곡롤러블레이드장)200602" xfId="4242"/>
    <cellStyle name="_자재집계표_공종별수량산출(확장공사x).xls_토공집계표_대수촌-공종별수량산출(신라왕경숲)" xfId="4243"/>
    <cellStyle name="_자재집계표_공종별수량산출(황금수도시설주변)-2차분" xfId="4244"/>
    <cellStyle name="_자재집계표_공종별수량산출(황금수도시설주변)-2차분_공종별수량산출(경주축구공원-광장)" xfId="4245"/>
    <cellStyle name="_자재집계표_공종별수량산출(황금수도시설주변)-2차분_공종별수량산출(형곡롤러블레이드장)200602" xfId="4246"/>
    <cellStyle name="_자재집계표_공종별수량산출(황금수도시설주변)-2차분_대수촌-공종별수량산출(신라왕경숲)" xfId="4247"/>
    <cellStyle name="_자재집계표_공종별수량산출(황금수도시설주변)-총괄분" xfId="4248"/>
    <cellStyle name="_자재집계표_공종별수량산출(황금수도시설주변)-총괄분_공종별수량산출(경주축구공원-광장)" xfId="4249"/>
    <cellStyle name="_자재집계표_공종별수량산출(황금수도시설주변)-총괄분_공종별수량산출(형곡롤러블레이드장)200602" xfId="4250"/>
    <cellStyle name="_자재집계표_공종별수량산출(황금수도시설주변)-총괄분_대수촌-공종별수량산출(신라왕경숲)" xfId="4251"/>
    <cellStyle name="_자재집계표_공종별수량산출_공종별수량산출(경주축구공원-광장)" xfId="4252"/>
    <cellStyle name="_자재집계표_공종별수량산출_공종별수량산출(상모제8어린이)" xfId="4253"/>
    <cellStyle name="_자재집계표_공종별수량산출_공종별수량산출(상모제8어린이)_공종별수량산출(경주축구공원-광장)" xfId="4254"/>
    <cellStyle name="_자재집계표_공종별수량산출_공종별수량산출(상모제8어린이)_공종별수량산출(형곡롤러블레이드장)200602" xfId="4255"/>
    <cellStyle name="_자재집계표_공종별수량산출_공종별수량산출(상모제8어린이)_대수촌-공종별수량산출(신라왕경숲)" xfId="4256"/>
    <cellStyle name="_자재집계표_공종별수량산출_공종별수량산출(형곡롤러블레이드장)200602" xfId="4257"/>
    <cellStyle name="_자재집계표_공종별수량산출_대수촌-공종별수량산출(신라왕경숲)" xfId="4258"/>
    <cellStyle name="_자재집계표_공종별수량산출_토공집계표" xfId="4259"/>
    <cellStyle name="_자재집계표_공종별수량산출_토공집계표_공종별수량산출(경주축구공원-광장)" xfId="4260"/>
    <cellStyle name="_자재집계표_공종별수량산출_토공집계표_공종별수량산출(형곡롤러블레이드장)200602" xfId="4261"/>
    <cellStyle name="_자재집계표_공종별수량산출_토공집계표_대수촌-공종별수량산출(신라왕경숲)" xfId="4262"/>
    <cellStyle name="_자재집계표_수량산출및자재집계" xfId="4263"/>
    <cellStyle name="_자재집계표_수량산출및자재집계_공종별수량산출(경주축구공원-광장)" xfId="4264"/>
    <cellStyle name="_자재집계표_수량산출및자재집계_공종별수량산출(상모제8어린이)" xfId="4265"/>
    <cellStyle name="_자재집계표_수량산출및자재집계_공종별수량산출(상모제8어린이)_공종별수량산출(경주축구공원-광장)" xfId="4266"/>
    <cellStyle name="_자재집계표_수량산출및자재집계_공종별수량산출(상모제8어린이)_공종별수량산출(형곡롤러블레이드장)200602" xfId="4267"/>
    <cellStyle name="_자재집계표_수량산출및자재집계_공종별수량산출(상모제8어린이)_대수촌-공종별수량산출(신라왕경숲)" xfId="4268"/>
    <cellStyle name="_자재집계표_수량산출및자재집계_공종별수량산출(형곡롤러블레이드장)200602" xfId="4269"/>
    <cellStyle name="_자재집계표_수량산출및자재집계_대수촌-공종별수량산출(신라왕경숲)" xfId="4270"/>
    <cellStyle name="_자재집계표_수량산출및자재집계_토공집계표" xfId="4271"/>
    <cellStyle name="_자재집계표_수량산출및자재집계_토공집계표_공종별수량산출(경주축구공원-광장)" xfId="4272"/>
    <cellStyle name="_자재집계표_수량산출및자재집계_토공집계표_공종별수량산출(형곡롤러블레이드장)200602" xfId="4273"/>
    <cellStyle name="_자재집계표_수량산출및자재집계_토공집계표_대수촌-공종별수량산출(신라왕경숲)" xfId="4274"/>
    <cellStyle name="_자재집계표_자재집계표" xfId="4275"/>
    <cellStyle name="_자재집계표_자재집계표(아사어린이공원)" xfId="4276"/>
    <cellStyle name="_자재집계표_자재집계표(아사어린이공원)_공종별수량산출(경주축구공원-광장)" xfId="4277"/>
    <cellStyle name="_자재집계표_자재집계표(아사어린이공원)_공종별수량산출(상모제8어린이)" xfId="4278"/>
    <cellStyle name="_자재집계표_자재집계표(아사어린이공원)_공종별수량산출(상모제8어린이)_공종별수량산출(경주축구공원-광장)" xfId="4279"/>
    <cellStyle name="_자재집계표_자재집계표(아사어린이공원)_공종별수량산출(상모제8어린이)_공종별수량산출(형곡롤러블레이드장)200602" xfId="4280"/>
    <cellStyle name="_자재집계표_자재집계표(아사어린이공원)_공종별수량산출(상모제8어린이)_대수촌-공종별수량산출(신라왕경숲)" xfId="4281"/>
    <cellStyle name="_자재집계표_자재집계표(아사어린이공원)_공종별수량산출(형곡롤러블레이드장)200602" xfId="4282"/>
    <cellStyle name="_자재집계표_자재집계표(아사어린이공원)_대수촌-공종별수량산출(신라왕경숲)" xfId="4283"/>
    <cellStyle name="_자재집계표_자재집계표(아사어린이공원)_토공집계표" xfId="4284"/>
    <cellStyle name="_자재집계표_자재집계표(아사어린이공원)_토공집계표_공종별수량산출(경주축구공원-광장)" xfId="4285"/>
    <cellStyle name="_자재집계표_자재집계표(아사어린이공원)_토공집계표_공종별수량산출(형곡롤러블레이드장)200602" xfId="4286"/>
    <cellStyle name="_자재집계표_자재집계표(아사어린이공원)_토공집계표_대수촌-공종별수량산출(신라왕경숲)" xfId="4287"/>
    <cellStyle name="_자재집계표_자재집계표_공종별수량산출(경주축구공원-광장)" xfId="4288"/>
    <cellStyle name="_자재집계표_자재집계표_공종별수량산출(상모제8어린이)" xfId="4289"/>
    <cellStyle name="_자재집계표_자재집계표_공종별수량산출(상모제8어린이)_공종별수량산출(경주축구공원-광장)" xfId="4290"/>
    <cellStyle name="_자재집계표_자재집계표_공종별수량산출(상모제8어린이)_공종별수량산출(형곡롤러블레이드장)200602" xfId="4291"/>
    <cellStyle name="_자재집계표_자재집계표_공종별수량산출(상모제8어린이)_대수촌-공종별수량산출(신라왕경숲)" xfId="4292"/>
    <cellStyle name="_자재집계표_자재집계표_공종별수량산출(형곡롤러블레이드장)200602" xfId="4293"/>
    <cellStyle name="_자재집계표_자재집계표_대수촌-공종별수량산출(신라왕경숲)" xfId="4294"/>
    <cellStyle name="_자재집계표_자재집계표_토공집계표" xfId="4295"/>
    <cellStyle name="_자재집계표_자재집계표_토공집계표_공종별수량산출(경주축구공원-광장)" xfId="4296"/>
    <cellStyle name="_자재집계표_자재집계표_토공집계표_공종별수량산출(형곡롤러블레이드장)200602" xfId="4297"/>
    <cellStyle name="_자재집계표_자재집계표_토공집계표_대수촌-공종별수량산출(신라왕경숲)" xfId="4298"/>
    <cellStyle name="_작업일보" xfId="4299"/>
    <cellStyle name="_장대아파트분전반이설공사" xfId="4300"/>
    <cellStyle name="_장산중학교내역(혁성)" xfId="4301"/>
    <cellStyle name="_장산중학교내역(혁성업체)" xfId="4302"/>
    <cellStyle name="_장산중학교내역하도급(혁성)" xfId="4303"/>
    <cellStyle name="_장생포현장 견적서" xfId="4304"/>
    <cellStyle name="_장성초등학교" xfId="4305"/>
    <cellStyle name="_장현중(내역서+개요)" xfId="4306"/>
    <cellStyle name="_재료비" xfId="4307"/>
    <cellStyle name="_재연내역" xfId="4308"/>
    <cellStyle name="_적격 " xfId="4309"/>
    <cellStyle name="_적격 _2단지2공구(작업)_금강" xfId="4310"/>
    <cellStyle name="_적격 _Sheet1" xfId="4311"/>
    <cellStyle name="_적격 _Sheet1_공내역서" xfId="4312"/>
    <cellStyle name="_적격 _Sheet1_공내역서_선투입비 본사보고" xfId="4313"/>
    <cellStyle name="_적격 _Sheet1_공내역서_선투입비 본사보고_선투입비 본사보고" xfId="4314"/>
    <cellStyle name="_적격 _Sheet1_공내역서_선투입비 본사보고_선투입비 본사보고-0330" xfId="4315"/>
    <cellStyle name="_적격 _Sheet1_선투입비 본사보고" xfId="4316"/>
    <cellStyle name="_적격 _Sheet1_선투입비 본사보고_선투입비 본사보고" xfId="4317"/>
    <cellStyle name="_적격 _Sheet1_선투입비 본사보고_선투입비 본사보고-0330" xfId="4318"/>
    <cellStyle name="_적격 _견갑" xfId="4319"/>
    <cellStyle name="_적격 _견갑_보그워너 견적서-11월23일" xfId="4320"/>
    <cellStyle name="_적격 _견갑_보그워너 견적서-11월23일제출-공조기포함" xfId="4321"/>
    <cellStyle name="_적격 _견갑_역곡동 견적서-제출-10월02일-46억8천" xfId="4322"/>
    <cellStyle name="_적격 _견갑_역곡동 견적서-제출-10월02일-46억8천_보그워너 견적서-11월23일" xfId="4323"/>
    <cellStyle name="_적격 _견갑_역곡동 견적서-제출-10월02일-46억8천_보그워너 견적서-11월23일제출-공조기포함" xfId="4324"/>
    <cellStyle name="_적격 _견적조건" xfId="4325"/>
    <cellStyle name="_적격 _견적조건_서계오피스텔_대한유화(현설용BM)" xfId="4326"/>
    <cellStyle name="_적격 _견적조건_서계오피스텔_대한유화(현설용BM)_선투입비 본사보고" xfId="4327"/>
    <cellStyle name="_적격 _견적조건_서계오피스텔_대한유화(현설용BM)_선투입비 본사보고_선투입비 본사보고" xfId="4328"/>
    <cellStyle name="_적격 _견적조건_서계오피스텔_대한유화(현설용BM)_선투입비 본사보고_선투입비 본사보고-0330" xfId="4329"/>
    <cellStyle name="_적격 _견적조건_선투입비 본사보고" xfId="4330"/>
    <cellStyle name="_적격 _견적조건_선투입비 본사보고_선투입비 본사보고" xfId="4331"/>
    <cellStyle name="_적격 _견적조건_선투입비 본사보고_선투입비 본사보고-0330" xfId="4332"/>
    <cellStyle name="_적격 _경기교육원_일반설비공사 대비내역서" xfId="4333"/>
    <cellStyle name="_적격 _경기교육원_일반설비공사 대비내역서_공내역서" xfId="4334"/>
    <cellStyle name="_적격 _경기교육원_일반설비공사 대비내역서_공내역서_선투입비 본사보고" xfId="4335"/>
    <cellStyle name="_적격 _경기교육원_일반설비공사 대비내역서_공내역서_선투입비 본사보고_선투입비 본사보고" xfId="4336"/>
    <cellStyle name="_적격 _경기교육원_일반설비공사 대비내역서_공내역서_선투입비 본사보고_선투입비 본사보고-0330" xfId="4337"/>
    <cellStyle name="_적격 _경기교육원_일반설비공사 대비내역서_선투입비 본사보고" xfId="4338"/>
    <cellStyle name="_적격 _경기교육원_일반설비공사 대비내역서_선투입비 본사보고_선투입비 본사보고" xfId="4339"/>
    <cellStyle name="_적격 _경기교육원_일반설비공사 대비내역서_선투입비 본사보고_선투입비 본사보고-0330" xfId="4340"/>
    <cellStyle name="_적격 _경기교육원_집행내역(REV1)" xfId="4341"/>
    <cellStyle name="_적격 _경기교육원_집행내역(REV1)_공내역서" xfId="4342"/>
    <cellStyle name="_적격 _경기교육원_집행내역(REV1)_공내역서_선투입비 본사보고" xfId="4343"/>
    <cellStyle name="_적격 _경기교육원_집행내역(REV1)_공내역서_선투입비 본사보고_선투입비 본사보고" xfId="4344"/>
    <cellStyle name="_적격 _경기교육원_집행내역(REV1)_공내역서_선투입비 본사보고_선투입비 본사보고-0330" xfId="4345"/>
    <cellStyle name="_적격 _경기교육원_집행내역(REV1)_선투입비 본사보고" xfId="4346"/>
    <cellStyle name="_적격 _경기교육원_집행내역(REV1)_선투입비 본사보고_선투입비 본사보고" xfId="4347"/>
    <cellStyle name="_적격 _경기교육원_집행내역(REV1)_선투입비 본사보고_선투입비 본사보고-0330" xfId="4348"/>
    <cellStyle name="_적격 _경기교육원_집행내역(최종)(설비사전공사)(REV1)" xfId="4349"/>
    <cellStyle name="_적격 _경기교육원_집행내역(최종)(설비사전공사)(REV1)_공내역서" xfId="4350"/>
    <cellStyle name="_적격 _경기교육원_집행내역(최종)(설비사전공사)(REV1)_공내역서_선투입비 본사보고" xfId="4351"/>
    <cellStyle name="_적격 _경기교육원_집행내역(최종)(설비사전공사)(REV1)_공내역서_선투입비 본사보고_선투입비 본사보고" xfId="4352"/>
    <cellStyle name="_적격 _경기교육원_집행내역(최종)(설비사전공사)(REV1)_공내역서_선투입비 본사보고_선투입비 본사보고-0330" xfId="4353"/>
    <cellStyle name="_적격 _경기교육원_집행내역(최종)(설비사전공사)(REV1)_선투입비 본사보고" xfId="4354"/>
    <cellStyle name="_적격 _경기교육원_집행내역(최종)(설비사전공사)(REV1)_선투입비 본사보고_선투입비 본사보고" xfId="4355"/>
    <cellStyle name="_적격 _경기교육원_집행내역(최종)(설비사전공사)(REV1)_선투입비 본사보고_선투입비 본사보고-0330" xfId="4356"/>
    <cellStyle name="_적격 _광주평동투찰" xfId="4357"/>
    <cellStyle name="_적격 _광주평동품의1" xfId="4358"/>
    <cellStyle name="_적격 _롯데마그넷(오산점)" xfId="4359"/>
    <cellStyle name="_적격 _롯데마그넷(오산점)_통영점공조및위생" xfId="4360"/>
    <cellStyle name="_적격 _롯데백화점명동본점리뉴얼설비공사" xfId="4361"/>
    <cellStyle name="_적격 _마그넷오산점내역(020320)" xfId="4362"/>
    <cellStyle name="_적격 _마그넷오산점내역(020320)_통영점공조및위생" xfId="4363"/>
    <cellStyle name="_적격 _보그워너 견적서-11월23일" xfId="4364"/>
    <cellStyle name="_적격 _보그워너 견적서-11월23일제출-공조기포함" xfId="4365"/>
    <cellStyle name="_적격 _부대1" xfId="4366"/>
    <cellStyle name="_적격 _부대1_보그워너 견적서-11월23일" xfId="4367"/>
    <cellStyle name="_적격 _부대1_보그워너 견적서-11월23일제출-공조기포함" xfId="4368"/>
    <cellStyle name="_적격 _부대1_역곡동 견적서-제출-10월02일-46억8천" xfId="4369"/>
    <cellStyle name="_적격 _부대1_역곡동 견적서-제출-10월02일-46억8천_보그워너 견적서-11월23일" xfId="4370"/>
    <cellStyle name="_적격 _부대1_역곡동 견적서-제출-10월02일-46억8천_보그워너 견적서-11월23일제출-공조기포함" xfId="4371"/>
    <cellStyle name="_적격 _서계오피스텔_집행내역서(REV0) (version 1)" xfId="4372"/>
    <cellStyle name="_적격 _서계오피스텔_집행내역서(REV0) (version 1)_서계오피스텔_대한유화(현설용BM)" xfId="4373"/>
    <cellStyle name="_적격 _서계오피스텔_집행내역서(REV0) (version 1)_서계오피스텔_대한유화(현설용BM)_선투입비 본사보고" xfId="4374"/>
    <cellStyle name="_적격 _서계오피스텔_집행내역서(REV0) (version 1)_서계오피스텔_대한유화(현설용BM)_선투입비 본사보고_선투입비 본사보고" xfId="4375"/>
    <cellStyle name="_적격 _서계오피스텔_집행내역서(REV0) (version 1)_서계오피스텔_대한유화(현설용BM)_선투입비 본사보고_선투입비 본사보고-0330" xfId="4376"/>
    <cellStyle name="_적격 _서계오피스텔_집행내역서(REV0) (version 1)_선투입비 본사보고" xfId="4377"/>
    <cellStyle name="_적격 _서계오피스텔_집행내역서(REV0) (version 1)_선투입비 본사보고_선투입비 본사보고" xfId="4378"/>
    <cellStyle name="_적격 _서계오피스텔_집행내역서(REV0) (version 1)_선투입비 본사보고_선투입비 본사보고-0330" xfId="4379"/>
    <cellStyle name="_적격 _서계오피스텔_집행내역서(REV6)" xfId="4380"/>
    <cellStyle name="_적격 _서계오피스텔_집행내역서(REV6)_서계오피스텔_대한유화(현설용BM)" xfId="4381"/>
    <cellStyle name="_적격 _서계오피스텔_집행내역서(REV6)_서계오피스텔_대한유화(현설용BM)_선투입비 본사보고" xfId="4382"/>
    <cellStyle name="_적격 _서계오피스텔_집행내역서(REV6)_서계오피스텔_대한유화(현설용BM)_선투입비 본사보고_선투입비 본사보고" xfId="4383"/>
    <cellStyle name="_적격 _서계오피스텔_집행내역서(REV6)_서계오피스텔_대한유화(현설용BM)_선투입비 본사보고_선투입비 본사보고-0330" xfId="4384"/>
    <cellStyle name="_적격 _서계오피스텔_집행내역서(REV6)_선투입비 본사보고" xfId="4385"/>
    <cellStyle name="_적격 _서계오피스텔_집행내역서(REV6)_선투입비 본사보고_선투입비 본사보고" xfId="4386"/>
    <cellStyle name="_적격 _서계오피스텔_집행내역서(REV6)_선투입비 본사보고_선투입비 본사보고-0330" xfId="4387"/>
    <cellStyle name="_적격 _서계오피스텔_집행내역서(현설용)" xfId="4388"/>
    <cellStyle name="_적격 _서계오피스텔_집행내역서(현설용)_서계오피스텔_대한유화(현설용BM)" xfId="4389"/>
    <cellStyle name="_적격 _서계오피스텔_집행내역서(현설용)_서계오피스텔_대한유화(현설용BM)_선투입비 본사보고" xfId="4390"/>
    <cellStyle name="_적격 _서계오피스텔_집행내역서(현설용)_서계오피스텔_대한유화(현설용BM)_선투입비 본사보고_선투입비 본사보고" xfId="4391"/>
    <cellStyle name="_적격 _서계오피스텔_집행내역서(현설용)_서계오피스텔_대한유화(현설용BM)_선투입비 본사보고_선투입비 본사보고-0330" xfId="4392"/>
    <cellStyle name="_적격 _서계오피스텔_집행내역서(현설용)_선투입비 본사보고" xfId="4393"/>
    <cellStyle name="_적격 _서계오피스텔_집행내역서(현설용)_선투입비 본사보고_선투입비 본사보고" xfId="4394"/>
    <cellStyle name="_적격 _서계오피스텔_집행내역서(현설용)_선투입비 본사보고_선투입비 본사보고-0330" xfId="4395"/>
    <cellStyle name="_적격 _서계오피스텔-J0" xfId="4396"/>
    <cellStyle name="_적격 _서계오피스텔-J0_서계오피스텔_대한유화(현설용BM)" xfId="4397"/>
    <cellStyle name="_적격 _서계오피스텔-J0_서계오피스텔_대한유화(현설용BM)_선투입비 본사보고" xfId="4398"/>
    <cellStyle name="_적격 _서계오피스텔-J0_서계오피스텔_대한유화(현설용BM)_선투입비 본사보고_선투입비 본사보고" xfId="4399"/>
    <cellStyle name="_적격 _서계오피스텔-J0_서계오피스텔_대한유화(현설용BM)_선투입비 본사보고_선투입비 본사보고-0330" xfId="4400"/>
    <cellStyle name="_적격 _서계오피스텔-J0_선투입비 본사보고" xfId="4401"/>
    <cellStyle name="_적격 _서계오피스텔-J0_선투입비 본사보고_선투입비 본사보고" xfId="4402"/>
    <cellStyle name="_적격 _서계오피스텔-J0_선투입비 본사보고_선투입비 본사보고-0330" xfId="4403"/>
    <cellStyle name="_적격 _선투입비 본사보고" xfId="4404"/>
    <cellStyle name="_적격 _선투입비 본사보고_선투입비 본사보고" xfId="4405"/>
    <cellStyle name="_적격 _선투입비 본사보고_선투입비 본사보고-0330" xfId="4406"/>
    <cellStyle name="_적격 _소화설비공내역서" xfId="4407"/>
    <cellStyle name="_적격 _소화설비공내역서_선투입비 본사보고" xfId="4408"/>
    <cellStyle name="_적격 _소화설비공내역서_선투입비 본사보고_선투입비 본사보고" xfId="4409"/>
    <cellStyle name="_적격 _소화설비공내역서_선투입비 본사보고_선투입비 본사보고-0330" xfId="4410"/>
    <cellStyle name="_적격 _송학하수품의(설계넣고)" xfId="4411"/>
    <cellStyle name="_적격 _역곡동 견적서-제출-10월02일-46억8천" xfId="4412"/>
    <cellStyle name="_적격 _역곡동 견적서-제출-10월02일-46억8천_보그워너 견적서-11월23일" xfId="4413"/>
    <cellStyle name="_적격 _역곡동 견적서-제출-10월02일-46억8천_보그워너 견적서-11월23일제출-공조기포함" xfId="4414"/>
    <cellStyle name="_적격 _월곳집행(본사)" xfId="4415"/>
    <cellStyle name="_적격 _월곳집행(본사)_공내역서(소방)" xfId="4416"/>
    <cellStyle name="_적격 _월곳집행(본사)_공내역서(소방)_롯데마그넷(오산점)" xfId="4417"/>
    <cellStyle name="_적격 _월곳집행(본사)_공내역서(소방)_롯데마그넷(오산점)_통영점공조및위생" xfId="4418"/>
    <cellStyle name="_적격 _월곳집행(본사)_공내역서(소방)_마그넷오산점내역(020320)" xfId="4419"/>
    <cellStyle name="_적격 _월곳집행(본사)_공내역서(소방)_마그넷오산점내역(020320)_통영점공조및위생" xfId="4420"/>
    <cellStyle name="_적격 _월곳집행(본사)_공내역서(소방)_정-의왕가스경보설비공사(기안)" xfId="4421"/>
    <cellStyle name="_적격 _월곳집행(본사)_공내역서(소방)_정-의왕가스경보설비공사(기안)_통영점공조및위생" xfId="4422"/>
    <cellStyle name="_적격 _월곳집행(본사)_공내역서(소방)_통영점공조및위생" xfId="4423"/>
    <cellStyle name="_적격 _월곳집행(본사)_공내역서(소방final)" xfId="4424"/>
    <cellStyle name="_적격 _월곳집행(본사)_공내역서(소방final)_롯데마그넷(오산점)" xfId="4425"/>
    <cellStyle name="_적격 _월곳집행(본사)_공내역서(소방final)_롯데마그넷(오산점)_통영점공조및위생" xfId="4426"/>
    <cellStyle name="_적격 _월곳집행(본사)_공내역서(소방final)_마그넷오산점내역(020320)" xfId="4427"/>
    <cellStyle name="_적격 _월곳집행(본사)_공내역서(소방final)_마그넷오산점내역(020320)_통영점공조및위생" xfId="4428"/>
    <cellStyle name="_적격 _월곳집행(본사)_공내역서(소방final)_정-의왕가스경보설비공사(기안)" xfId="4429"/>
    <cellStyle name="_적격 _월곳집행(본사)_공내역서(소방final)_정-의왕가스경보설비공사(기안)_통영점공조및위생" xfId="4430"/>
    <cellStyle name="_적격 _월곳집행(본사)_공내역서(소방final)_통영점공조및위생" xfId="4431"/>
    <cellStyle name="_적격 _월곳집행(본사)_롯데마그넷(오산점)" xfId="4432"/>
    <cellStyle name="_적격 _월곳집행(본사)_롯데마그넷(오산점)_통영점공조및위생" xfId="4433"/>
    <cellStyle name="_적격 _월곳집행(본사)_마그넷오산점내역(020320)" xfId="4434"/>
    <cellStyle name="_적격 _월곳집행(본사)_마그넷오산점내역(020320)_통영점공조및위생" xfId="4435"/>
    <cellStyle name="_적격 _월곳집행(본사)_정-의왕가스경보설비공사(기안)" xfId="4436"/>
    <cellStyle name="_적격 _월곳집행(본사)_정-의왕가스경보설비공사(기안)_통영점공조및위생" xfId="4437"/>
    <cellStyle name="_적격 _월곳집행(본사)_통영점공조및위생" xfId="4438"/>
    <cellStyle name="_적격 _일반설비_금강" xfId="4439"/>
    <cellStyle name="_적격 _정-의왕가스경보설비공사(기안)" xfId="4440"/>
    <cellStyle name="_적격 _정-의왕가스경보설비공사(기안)_통영점공조및위생" xfId="4441"/>
    <cellStyle name="_적격 _집행" xfId="4442"/>
    <cellStyle name="_적격 _집행_보그워너 견적서-11월23일" xfId="4443"/>
    <cellStyle name="_적격 _집행_보그워너 견적서-11월23일제출-공조기포함" xfId="4444"/>
    <cellStyle name="_적격 _집행_역곡동 견적서-제출-10월02일-46억8천" xfId="4445"/>
    <cellStyle name="_적격 _집행_역곡동 견적서-제출-10월02일-46억8천_보그워너 견적서-11월23일" xfId="4446"/>
    <cellStyle name="_적격 _집행_역곡동 견적서-제출-10월02일-46억8천_보그워너 견적서-11월23일제출-공조기포함" xfId="4447"/>
    <cellStyle name="_적격 _집행갑지 " xfId="4448"/>
    <cellStyle name="_적격 _집행갑지 _광주평동투찰" xfId="4449"/>
    <cellStyle name="_적격 _집행갑지 _광주평동품의1" xfId="4450"/>
    <cellStyle name="_적격 _집행갑지 _보그워너 견적서-11월23일" xfId="4451"/>
    <cellStyle name="_적격 _집행갑지 _보그워너 견적서-11월23일제출-공조기포함" xfId="4452"/>
    <cellStyle name="_적격 _집행갑지 _송학하수품의(설계넣고)" xfId="4453"/>
    <cellStyle name="_적격 _집행갑지 _역곡동 견적서-제출-10월02일-46억8천" xfId="4454"/>
    <cellStyle name="_적격 _집행갑지 _역곡동 견적서-제출-10월02일-46억8천_보그워너 견적서-11월23일" xfId="4455"/>
    <cellStyle name="_적격 _집행갑지 _역곡동 견적서-제출-10월02일-46억8천_보그워너 견적서-11월23일제출-공조기포함" xfId="4456"/>
    <cellStyle name="_적격 _집행내역서" xfId="4457"/>
    <cellStyle name="_적격 _집행내역서(Rev.0)" xfId="4458"/>
    <cellStyle name="_적격 _집행내역서_서계오피스텔_대한유화(현설용BM)" xfId="4459"/>
    <cellStyle name="_적격 _집행내역서_서계오피스텔_대한유화(현설용BM)_선투입비 본사보고" xfId="4460"/>
    <cellStyle name="_적격 _집행내역서_서계오피스텔_대한유화(현설용BM)_선투입비 본사보고_선투입비 본사보고" xfId="4461"/>
    <cellStyle name="_적격 _집행내역서_서계오피스텔_대한유화(현설용BM)_선투입비 본사보고_선투입비 본사보고-0330" xfId="4462"/>
    <cellStyle name="_적격 _집행내역서_선투입비 본사보고" xfId="4463"/>
    <cellStyle name="_적격 _집행내역서_선투입비 본사보고_선투입비 본사보고" xfId="4464"/>
    <cellStyle name="_적격 _집행내역서_선투입비 본사보고_선투입비 본사보고-0330" xfId="4465"/>
    <cellStyle name="_적격 _집행설계분석 " xfId="4466"/>
    <cellStyle name="_적격 _집행설계분석 _보그워너 견적서-11월23일" xfId="4467"/>
    <cellStyle name="_적격 _집행설계분석 _보그워너 견적서-11월23일제출-공조기포함" xfId="4468"/>
    <cellStyle name="_적격 _집행설계분석 _역곡동 견적서-제출-10월02일-46억8천" xfId="4469"/>
    <cellStyle name="_적격 _집행설계분석 _역곡동 견적서-제출-10월02일-46억8천_보그워너 견적서-11월23일" xfId="4470"/>
    <cellStyle name="_적격 _집행설계분석 _역곡동 견적서-제출-10월02일-46억8천_보그워너 견적서-11월23일제출-공조기포함" xfId="4471"/>
    <cellStyle name="_적격 _통영점공조및위생" xfId="4472"/>
    <cellStyle name="_적격 _해운대좌동-(공내역작업)" xfId="4473"/>
    <cellStyle name="_적격(화산) " xfId="4474"/>
    <cellStyle name="_적격(화산) _00.실행예산(결재)" xfId="4475"/>
    <cellStyle name="_적격(화산) _07.복수리슈빌 미장" xfId="4476"/>
    <cellStyle name="_적격(화산) _2단지2공구(작업)_금강" xfId="4477"/>
    <cellStyle name="_적격(화산) _Book1" xfId="4478"/>
    <cellStyle name="_적격(화산) _Book1_00.실행예산(결재)" xfId="4479"/>
    <cellStyle name="_적격(화산) _Book1_07.복수리슈빌 미장" xfId="4480"/>
    <cellStyle name="_적격(화산) _Book1_견적용내역" xfId="4481"/>
    <cellStyle name="_적격(화산) _Book1_견적용내역(도급비교)" xfId="4482"/>
    <cellStyle name="_적격(화산) _Book1_견적용내역(도급비교)_관저리슈빌최종실행1" xfId="4483"/>
    <cellStyle name="_적격(화산) _Book1_견적용내역(도급비교)_관저리슈빌최종실행1_관저리슈빌최종실행1" xfId="4484"/>
    <cellStyle name="_적격(화산) _Book1_견적용내역_관저리슈빌최종실행1" xfId="4485"/>
    <cellStyle name="_적격(화산) _Book1_견적용내역_관저리슈빌최종실행1_관저리슈빌최종실행1" xfId="4486"/>
    <cellStyle name="_적격(화산) _Book1_관저리슈빌최종실행(1224)" xfId="4487"/>
    <cellStyle name="_적격(화산) _Book1_관저리슈빌최종실행(1224)_관저리슈빌최종실행1" xfId="4488"/>
    <cellStyle name="_적격(화산) _Book1_관저리슈빌최종실행(1224)_관저리슈빌최종실행1_관저리슈빌최종실행1" xfId="4489"/>
    <cellStyle name="_적격(화산) _Book1_관저리슈빌최종실행1" xfId="4490"/>
    <cellStyle name="_적격(화산) _Book1_노은14BL 최종내역서(04.10.05)" xfId="4491"/>
    <cellStyle name="_적격(화산) _Book1_노은14BL 최종내역서(04.10.05)_복사본 13블럭내역(최종04.10.05)" xfId="4492"/>
    <cellStyle name="_적격(화산) _Book1_노은14BL 최종내역서(04.6.18)" xfId="4493"/>
    <cellStyle name="_적격(화산) _Book1_노은14BL 최종내역서(04.6.18)_노은14BL 최종내역서(04.10.05)" xfId="4494"/>
    <cellStyle name="_적격(화산) _Book1_노은14BL 최종내역서(04.6.18)_노은14BL 최종내역서(04.10.05)_복사본 13블럭내역(최종04.10.05)" xfId="4495"/>
    <cellStyle name="_적격(화산) _Book1_노은14BL 최종내역서(04.6.18)_노은2지구 13블럭내역(최종04.10.05)" xfId="4496"/>
    <cellStyle name="_적격(화산) _Book1_노은14BL 최종내역서(04.6.18)_청주비하내역(04.09.16)" xfId="4497"/>
    <cellStyle name="_적격(화산) _Book1_노은14BL 최종내역서(04.6.24)" xfId="4498"/>
    <cellStyle name="_적격(화산) _Book1_노은14BL 최종내역서(04.6.24)_검토" xfId="4499"/>
    <cellStyle name="_적격(화산) _Book1_노은14BL 최종내역서(04.6.24)_검토_복사본 13블럭내역(최종04.10.05)" xfId="4500"/>
    <cellStyle name="_적격(화산) _Book1_노은14BL 최종내역서(04.6.24)_검토1" xfId="4501"/>
    <cellStyle name="_적격(화산) _Book1_노은14BL 최종내역서(04.6.24)_검토1_복사본 13블럭내역(최종04.10.05)" xfId="4502"/>
    <cellStyle name="_적격(화산) _Book1_노은14BL 최종내역서(04.6.24)_검토2" xfId="4503"/>
    <cellStyle name="_적격(화산) _Book1_노은14BL 최종내역서(04.6.24)_검토2_복사본 13블럭내역(최종04.10.05)" xfId="4504"/>
    <cellStyle name="_적격(화산) _Book1_노은14BL 최종내역서(04.6.24)_복사본 13블럭내역(최종04.10.05)" xfId="4505"/>
    <cellStyle name="_적격(화산) _Book1_노은2지구 13블럭내역(최종04.10.05)" xfId="4506"/>
    <cellStyle name="_적격(화산) _Book1_동백리슈빌 최종내역서(단가참고)" xfId="4507"/>
    <cellStyle name="_적격(화산) _Book1_동백리슈빌 최종내역서(단가참고)_복사본 13블럭내역(최종04.10.05)" xfId="4508"/>
    <cellStyle name="_적격(화산) _Book1_동백리슈빌 확정내역서(2004.02.10)" xfId="4509"/>
    <cellStyle name="_적격(화산) _Book1_리슈빌 공사별 비교(전체현장)" xfId="4510"/>
    <cellStyle name="_적격(화산) _Book1_리슈빌 공사별 비교(전체현장)_복사본 13블럭내역(최종04.10.05)" xfId="4511"/>
    <cellStyle name="_적격(화산) _Book1_삼익비교실행" xfId="4512"/>
    <cellStyle name="_적격(화산) _Book1_삼익비교실행_00.실행예산(결재)" xfId="4513"/>
    <cellStyle name="_적격(화산) _Book1_삼익비교실행_07.복수리슈빌 미장" xfId="4514"/>
    <cellStyle name="_적격(화산) _Book1_삼익비교실행_견적용내역" xfId="4515"/>
    <cellStyle name="_적격(화산) _Book1_삼익비교실행_견적용내역(도급비교)" xfId="4516"/>
    <cellStyle name="_적격(화산) _Book1_삼익비교실행_견적용내역(도급비교)_관저리슈빌최종실행1" xfId="4517"/>
    <cellStyle name="_적격(화산) _Book1_삼익비교실행_견적용내역(도급비교)_관저리슈빌최종실행1_관저리슈빌최종실행1" xfId="4518"/>
    <cellStyle name="_적격(화산) _Book1_삼익비교실행_견적용내역_관저리슈빌최종실행1" xfId="4519"/>
    <cellStyle name="_적격(화산) _Book1_삼익비교실행_견적용내역_관저리슈빌최종실행1_관저리슈빌최종실행1" xfId="4520"/>
    <cellStyle name="_적격(화산) _Book1_삼익비교실행_관저리슈빌최종실행(1224)" xfId="4521"/>
    <cellStyle name="_적격(화산) _Book1_삼익비교실행_관저리슈빌최종실행(1224)_관저리슈빌최종실행1" xfId="4522"/>
    <cellStyle name="_적격(화산) _Book1_삼익비교실행_관저리슈빌최종실행(1224)_관저리슈빌최종실행1_관저리슈빌최종실행1" xfId="4523"/>
    <cellStyle name="_적격(화산) _Book1_삼익비교실행_관저리슈빌최종실행1" xfId="4524"/>
    <cellStyle name="_적격(화산) _Book1_삼익비교실행_노은14BL 최종내역서(04.10.05)" xfId="4525"/>
    <cellStyle name="_적격(화산) _Book1_삼익비교실행_노은14BL 최종내역서(04.10.05)_복사본 13블럭내역(최종04.10.05)" xfId="4526"/>
    <cellStyle name="_적격(화산) _Book1_삼익비교실행_노은14BL 최종내역서(04.6.18)" xfId="4527"/>
    <cellStyle name="_적격(화산) _Book1_삼익비교실행_노은14BL 최종내역서(04.6.18)_노은14BL 최종내역서(04.10.05)" xfId="4528"/>
    <cellStyle name="_적격(화산) _Book1_삼익비교실행_노은14BL 최종내역서(04.6.18)_노은14BL 최종내역서(04.10.05)_복사본 13블럭내역(최종04.10.05)" xfId="4529"/>
    <cellStyle name="_적격(화산) _Book1_삼익비교실행_노은14BL 최종내역서(04.6.18)_노은2지구 13블럭내역(최종04.10.05)" xfId="4530"/>
    <cellStyle name="_적격(화산) _Book1_삼익비교실행_노은14BL 최종내역서(04.6.18)_청주비하내역(04.09.16)" xfId="4531"/>
    <cellStyle name="_적격(화산) _Book1_삼익비교실행_노은14BL 최종내역서(04.6.24)" xfId="4532"/>
    <cellStyle name="_적격(화산) _Book1_삼익비교실행_노은14BL 최종내역서(04.6.24)_검토" xfId="4533"/>
    <cellStyle name="_적격(화산) _Book1_삼익비교실행_노은14BL 최종내역서(04.6.24)_검토_복사본 13블럭내역(최종04.10.05)" xfId="4534"/>
    <cellStyle name="_적격(화산) _Book1_삼익비교실행_노은14BL 최종내역서(04.6.24)_검토1" xfId="4535"/>
    <cellStyle name="_적격(화산) _Book1_삼익비교실행_노은14BL 최종내역서(04.6.24)_검토1_복사본 13블럭내역(최종04.10.05)" xfId="4536"/>
    <cellStyle name="_적격(화산) _Book1_삼익비교실행_노은14BL 최종내역서(04.6.24)_검토2" xfId="4537"/>
    <cellStyle name="_적격(화산) _Book1_삼익비교실행_노은14BL 최종내역서(04.6.24)_검토2_복사본 13블럭내역(최종04.10.05)" xfId="4538"/>
    <cellStyle name="_적격(화산) _Book1_삼익비교실행_노은14BL 최종내역서(04.6.24)_복사본 13블럭내역(최종04.10.05)" xfId="4539"/>
    <cellStyle name="_적격(화산) _Book1_삼익비교실행_노은2지구 13블럭내역(최종04.10.05)" xfId="4540"/>
    <cellStyle name="_적격(화산) _Book1_삼익비교실행_동백리슈빌 최종내역서(단가참고)" xfId="4541"/>
    <cellStyle name="_적격(화산) _Book1_삼익비교실행_동백리슈빌 최종내역서(단가참고)_복사본 13블럭내역(최종04.10.05)" xfId="4542"/>
    <cellStyle name="_적격(화산) _Book1_삼익비교실행_동백리슈빌 확정내역서(2004.02.10)" xfId="4543"/>
    <cellStyle name="_적격(화산) _Book1_삼익비교실행_리슈빌 공사별 비교(전체현장)" xfId="4544"/>
    <cellStyle name="_적격(화산) _Book1_삼익비교실행_리슈빌 공사별 비교(전체현장)_복사본 13블럭내역(최종04.10.05)" xfId="4545"/>
    <cellStyle name="_적격(화산) _Book1_삼익비교실행_실행(노은리슈빌)" xfId="4546"/>
    <cellStyle name="_적격(화산) _Book1_삼익비교실행_실행(노은리슈빌)_관저리슈빌최종실행1" xfId="4547"/>
    <cellStyle name="_적격(화산) _Book1_삼익비교실행_실행(노은리슈빌)_관저리슈빌최종실행1_관저리슈빌최종실행1" xfId="4548"/>
    <cellStyle name="_적격(화산) _Book1_삼익비교실행_실행예산 (2004.03.29)" xfId="4549"/>
    <cellStyle name="_적격(화산) _Book1_삼익비교실행_용인IC 내역서(결재0413)" xfId="4550"/>
    <cellStyle name="_적격(화산) _Book1_삼익비교실행_청주비하내역(04.09.16)" xfId="4551"/>
    <cellStyle name="_적격(화산) _Book1_삼익협의실행" xfId="4552"/>
    <cellStyle name="_적격(화산) _Book1_삼익협의실행_00.실행예산(결재)" xfId="4553"/>
    <cellStyle name="_적격(화산) _Book1_삼익협의실행_07.복수리슈빌 미장" xfId="4554"/>
    <cellStyle name="_적격(화산) _Book1_삼익협의실행_견적용내역" xfId="4555"/>
    <cellStyle name="_적격(화산) _Book1_삼익협의실행_견적용내역(도급비교)" xfId="4556"/>
    <cellStyle name="_적격(화산) _Book1_삼익협의실행_견적용내역(도급비교)_관저리슈빌최종실행1" xfId="4557"/>
    <cellStyle name="_적격(화산) _Book1_삼익협의실행_견적용내역(도급비교)_관저리슈빌최종실행1_관저리슈빌최종실행1" xfId="4558"/>
    <cellStyle name="_적격(화산) _Book1_삼익협의실행_견적용내역_관저리슈빌최종실행1" xfId="4559"/>
    <cellStyle name="_적격(화산) _Book1_삼익협의실행_견적용내역_관저리슈빌최종실행1_관저리슈빌최종실행1" xfId="4560"/>
    <cellStyle name="_적격(화산) _Book1_삼익협의실행_관저리슈빌최종실행(1224)" xfId="4561"/>
    <cellStyle name="_적격(화산) _Book1_삼익협의실행_관저리슈빌최종실행(1224)_관저리슈빌최종실행1" xfId="4562"/>
    <cellStyle name="_적격(화산) _Book1_삼익협의실행_관저리슈빌최종실행(1224)_관저리슈빌최종실행1_관저리슈빌최종실행1" xfId="4563"/>
    <cellStyle name="_적격(화산) _Book1_삼익협의실행_관저리슈빌최종실행1" xfId="4564"/>
    <cellStyle name="_적격(화산) _Book1_삼익협의실행_노은14BL 최종내역서(04.10.05)" xfId="4565"/>
    <cellStyle name="_적격(화산) _Book1_삼익협의실행_노은14BL 최종내역서(04.10.05)_복사본 13블럭내역(최종04.10.05)" xfId="4566"/>
    <cellStyle name="_적격(화산) _Book1_삼익협의실행_노은14BL 최종내역서(04.6.18)" xfId="4567"/>
    <cellStyle name="_적격(화산) _Book1_삼익협의실행_노은14BL 최종내역서(04.6.18)_노은14BL 최종내역서(04.10.05)" xfId="4568"/>
    <cellStyle name="_적격(화산) _Book1_삼익협의실행_노은14BL 최종내역서(04.6.18)_노은14BL 최종내역서(04.10.05)_복사본 13블럭내역(최종04.10.05)" xfId="4569"/>
    <cellStyle name="_적격(화산) _Book1_삼익협의실행_노은14BL 최종내역서(04.6.18)_노은2지구 13블럭내역(최종04.10.05)" xfId="4570"/>
    <cellStyle name="_적격(화산) _Book1_삼익협의실행_노은14BL 최종내역서(04.6.18)_청주비하내역(04.09.16)" xfId="4571"/>
    <cellStyle name="_적격(화산) _Book1_삼익협의실행_노은14BL 최종내역서(04.6.24)" xfId="4572"/>
    <cellStyle name="_적격(화산) _Book1_삼익협의실행_노은14BL 최종내역서(04.6.24)_검토" xfId="4573"/>
    <cellStyle name="_적격(화산) _Book1_삼익협의실행_노은14BL 최종내역서(04.6.24)_검토_복사본 13블럭내역(최종04.10.05)" xfId="4574"/>
    <cellStyle name="_적격(화산) _Book1_삼익협의실행_노은14BL 최종내역서(04.6.24)_검토1" xfId="4575"/>
    <cellStyle name="_적격(화산) _Book1_삼익협의실행_노은14BL 최종내역서(04.6.24)_검토1_복사본 13블럭내역(최종04.10.05)" xfId="4576"/>
    <cellStyle name="_적격(화산) _Book1_삼익협의실행_노은14BL 최종내역서(04.6.24)_검토2" xfId="4577"/>
    <cellStyle name="_적격(화산) _Book1_삼익협의실행_노은14BL 최종내역서(04.6.24)_검토2_복사본 13블럭내역(최종04.10.05)" xfId="4578"/>
    <cellStyle name="_적격(화산) _Book1_삼익협의실행_노은14BL 최종내역서(04.6.24)_복사본 13블럭내역(최종04.10.05)" xfId="4579"/>
    <cellStyle name="_적격(화산) _Book1_삼익협의실행_노은2지구 13블럭내역(최종04.10.05)" xfId="4580"/>
    <cellStyle name="_적격(화산) _Book1_삼익협의실행_동백리슈빌 최종내역서(단가참고)" xfId="4581"/>
    <cellStyle name="_적격(화산) _Book1_삼익협의실행_동백리슈빌 최종내역서(단가참고)_복사본 13블럭내역(최종04.10.05)" xfId="4582"/>
    <cellStyle name="_적격(화산) _Book1_삼익협의실행_동백리슈빌 확정내역서(2004.02.10)" xfId="4583"/>
    <cellStyle name="_적격(화산) _Book1_삼익협의실행_리슈빌 공사별 비교(전체현장)" xfId="4584"/>
    <cellStyle name="_적격(화산) _Book1_삼익협의실행_리슈빌 공사별 비교(전체현장)_복사본 13블럭내역(최종04.10.05)" xfId="4585"/>
    <cellStyle name="_적격(화산) _Book1_삼익협의실행_실행(노은리슈빌)" xfId="4586"/>
    <cellStyle name="_적격(화산) _Book1_삼익협의실행_실행(노은리슈빌)_관저리슈빌최종실행1" xfId="4587"/>
    <cellStyle name="_적격(화산) _Book1_삼익협의실행_실행(노은리슈빌)_관저리슈빌최종실행1_관저리슈빌최종실행1" xfId="4588"/>
    <cellStyle name="_적격(화산) _Book1_삼익협의실행_실행예산 (2004.03.29)" xfId="4589"/>
    <cellStyle name="_적격(화산) _Book1_삼익협의실행_용인IC 내역서(결재0413)" xfId="4590"/>
    <cellStyle name="_적격(화산) _Book1_삼익협의실행_청주비하내역(04.09.16)" xfId="4591"/>
    <cellStyle name="_적격(화산) _Book1_실행(노은리슈빌)" xfId="4592"/>
    <cellStyle name="_적격(화산) _Book1_실행(노은리슈빌)_관저리슈빌최종실행1" xfId="4593"/>
    <cellStyle name="_적격(화산) _Book1_실행(노은리슈빌)_관저리슈빌최종실행1_관저리슈빌최종실행1" xfId="4594"/>
    <cellStyle name="_적격(화산) _Book1_실행검토228" xfId="4595"/>
    <cellStyle name="_적격(화산) _Book1_실행검토228_00.실행예산(결재)" xfId="4596"/>
    <cellStyle name="_적격(화산) _Book1_실행검토228_07.복수리슈빌 미장" xfId="4597"/>
    <cellStyle name="_적격(화산) _Book1_실행검토228_견적용내역" xfId="4598"/>
    <cellStyle name="_적격(화산) _Book1_실행검토228_견적용내역(도급비교)" xfId="4599"/>
    <cellStyle name="_적격(화산) _Book1_실행검토228_견적용내역(도급비교)_관저리슈빌최종실행1" xfId="4600"/>
    <cellStyle name="_적격(화산) _Book1_실행검토228_견적용내역(도급비교)_관저리슈빌최종실행1_관저리슈빌최종실행1" xfId="4601"/>
    <cellStyle name="_적격(화산) _Book1_실행검토228_견적용내역_관저리슈빌최종실행1" xfId="4602"/>
    <cellStyle name="_적격(화산) _Book1_실행검토228_견적용내역_관저리슈빌최종실행1_관저리슈빌최종실행1" xfId="4603"/>
    <cellStyle name="_적격(화산) _Book1_실행검토228_관저리슈빌최종실행(1224)" xfId="4604"/>
    <cellStyle name="_적격(화산) _Book1_실행검토228_관저리슈빌최종실행(1224)_관저리슈빌최종실행1" xfId="4605"/>
    <cellStyle name="_적격(화산) _Book1_실행검토228_관저리슈빌최종실행(1224)_관저리슈빌최종실행1_관저리슈빌최종실행1" xfId="4606"/>
    <cellStyle name="_적격(화산) _Book1_실행검토228_관저리슈빌최종실행1" xfId="4607"/>
    <cellStyle name="_적격(화산) _Book1_실행검토228_노은14BL 최종내역서(04.10.05)" xfId="4608"/>
    <cellStyle name="_적격(화산) _Book1_실행검토228_노은14BL 최종내역서(04.10.05)_복사본 13블럭내역(최종04.10.05)" xfId="4609"/>
    <cellStyle name="_적격(화산) _Book1_실행검토228_노은14BL 최종내역서(04.6.18)" xfId="4610"/>
    <cellStyle name="_적격(화산) _Book1_실행검토228_노은14BL 최종내역서(04.6.18)_노은14BL 최종내역서(04.10.05)" xfId="4611"/>
    <cellStyle name="_적격(화산) _Book1_실행검토228_노은14BL 최종내역서(04.6.18)_노은14BL 최종내역서(04.10.05)_복사본 13블럭내역(최종04.10.05)" xfId="4612"/>
    <cellStyle name="_적격(화산) _Book1_실행검토228_노은14BL 최종내역서(04.6.18)_노은2지구 13블럭내역(최종04.10.05)" xfId="4613"/>
    <cellStyle name="_적격(화산) _Book1_실행검토228_노은14BL 최종내역서(04.6.18)_청주비하내역(04.09.16)" xfId="4614"/>
    <cellStyle name="_적격(화산) _Book1_실행검토228_노은14BL 최종내역서(04.6.24)" xfId="4615"/>
    <cellStyle name="_적격(화산) _Book1_실행검토228_노은14BL 최종내역서(04.6.24)_검토" xfId="4616"/>
    <cellStyle name="_적격(화산) _Book1_실행검토228_노은14BL 최종내역서(04.6.24)_검토_복사본 13블럭내역(최종04.10.05)" xfId="4617"/>
    <cellStyle name="_적격(화산) _Book1_실행검토228_노은14BL 최종내역서(04.6.24)_검토1" xfId="4618"/>
    <cellStyle name="_적격(화산) _Book1_실행검토228_노은14BL 최종내역서(04.6.24)_검토1_복사본 13블럭내역(최종04.10.05)" xfId="4619"/>
    <cellStyle name="_적격(화산) _Book1_실행검토228_노은14BL 최종내역서(04.6.24)_검토2" xfId="4620"/>
    <cellStyle name="_적격(화산) _Book1_실행검토228_노은14BL 최종내역서(04.6.24)_검토2_복사본 13블럭내역(최종04.10.05)" xfId="4621"/>
    <cellStyle name="_적격(화산) _Book1_실행검토228_노은14BL 최종내역서(04.6.24)_복사본 13블럭내역(최종04.10.05)" xfId="4622"/>
    <cellStyle name="_적격(화산) _Book1_실행검토228_노은2지구 13블럭내역(최종04.10.05)" xfId="4623"/>
    <cellStyle name="_적격(화산) _Book1_실행검토228_동백리슈빌 최종내역서(단가참고)" xfId="4624"/>
    <cellStyle name="_적격(화산) _Book1_실행검토228_동백리슈빌 최종내역서(단가참고)_복사본 13블럭내역(최종04.10.05)" xfId="4625"/>
    <cellStyle name="_적격(화산) _Book1_실행검토228_동백리슈빌 확정내역서(2004.02.10)" xfId="4626"/>
    <cellStyle name="_적격(화산) _Book1_실행검토228_리슈빌 공사별 비교(전체현장)" xfId="4627"/>
    <cellStyle name="_적격(화산) _Book1_실행검토228_리슈빌 공사별 비교(전체현장)_복사본 13블럭내역(최종04.10.05)" xfId="4628"/>
    <cellStyle name="_적격(화산) _Book1_실행검토228_실행(노은리슈빌)" xfId="4629"/>
    <cellStyle name="_적격(화산) _Book1_실행검토228_실행(노은리슈빌)_관저리슈빌최종실행1" xfId="4630"/>
    <cellStyle name="_적격(화산) _Book1_실행검토228_실행(노은리슈빌)_관저리슈빌최종실행1_관저리슈빌최종실행1" xfId="4631"/>
    <cellStyle name="_적격(화산) _Book1_실행검토228_실행예산 (2004.03.29)" xfId="4632"/>
    <cellStyle name="_적격(화산) _Book1_실행검토228_용인IC 내역서(결재0413)" xfId="4633"/>
    <cellStyle name="_적격(화산) _Book1_실행검토228_청주비하내역(04.09.16)" xfId="4634"/>
    <cellStyle name="_적격(화산) _Book1_실행예산 (2004.03.29)" xfId="4635"/>
    <cellStyle name="_적격(화산) _Book1_용인IC 내역서(결재0413)" xfId="4636"/>
    <cellStyle name="_적격(화산) _Book1_청주비하내역(04.09.16)" xfId="4637"/>
    <cellStyle name="_적격(화산) _DOBUN" xfId="4638"/>
    <cellStyle name="_적격(화산) _DOBUN_보그워너 견적서-11월23일" xfId="4639"/>
    <cellStyle name="_적격(화산) _DOBUN_보그워너 견적서-11월23일제출-공조기포함" xfId="4640"/>
    <cellStyle name="_적격(화산) _DOBUN_역곡동 견적서-제출-10월02일-46억8천" xfId="4641"/>
    <cellStyle name="_적격(화산) _DOBUN_역곡동 견적서-제출-10월02일-46억8천_보그워너 견적서-11월23일" xfId="4642"/>
    <cellStyle name="_적격(화산) _DOBUN_역곡동 견적서-제출-10월02일-46억8천_보그워너 견적서-11월23일제출-공조기포함" xfId="4643"/>
    <cellStyle name="_적격(화산) _NAE" xfId="4644"/>
    <cellStyle name="_적격(화산) _NAE_보그워너 견적서-11월23일" xfId="4645"/>
    <cellStyle name="_적격(화산) _NAE_보그워너 견적서-11월23일제출-공조기포함" xfId="4646"/>
    <cellStyle name="_적격(화산) _NAE_역곡동 견적서-제출-10월02일-46억8천" xfId="4647"/>
    <cellStyle name="_적격(화산) _NAE_역곡동 견적서-제출-10월02일-46억8천_보그워너 견적서-11월23일" xfId="4648"/>
    <cellStyle name="_적격(화산) _NAE_역곡동 견적서-제출-10월02일-46억8천_보그워너 견적서-11월23일제출-공조기포함" xfId="4649"/>
    <cellStyle name="_적격(화산) _Sheet1" xfId="4650"/>
    <cellStyle name="_적격(화산) _Sheet1_공내역서" xfId="4651"/>
    <cellStyle name="_적격(화산) _Sheet1_공내역서_선투입비 본사보고" xfId="4652"/>
    <cellStyle name="_적격(화산) _Sheet1_공내역서_선투입비 본사보고_선투입비 본사보고" xfId="4653"/>
    <cellStyle name="_적격(화산) _Sheet1_공내역서_선투입비 본사보고_선투입비 본사보고-0330" xfId="4654"/>
    <cellStyle name="_적격(화산) _Sheet1_선투입비 본사보고" xfId="4655"/>
    <cellStyle name="_적격(화산) _Sheet1_선투입비 본사보고_선투입비 본사보고" xfId="4656"/>
    <cellStyle name="_적격(화산) _Sheet1_선투입비 본사보고_선투입비 본사보고-0330" xfId="4657"/>
    <cellStyle name="_적격(화산) _견갑" xfId="4658"/>
    <cellStyle name="_적격(화산) _견갑 (2)" xfId="4659"/>
    <cellStyle name="_적격(화산) _견갑 (2)_보그워너 견적서-11월23일" xfId="4660"/>
    <cellStyle name="_적격(화산) _견갑 (2)_보그워너 견적서-11월23일제출-공조기포함" xfId="4661"/>
    <cellStyle name="_적격(화산) _견갑 (2)_역곡동 견적서-제출-10월02일-46억8천" xfId="4662"/>
    <cellStyle name="_적격(화산) _견갑 (2)_역곡동 견적서-제출-10월02일-46억8천_보그워너 견적서-11월23일" xfId="4663"/>
    <cellStyle name="_적격(화산) _견갑 (2)_역곡동 견적서-제출-10월02일-46억8천_보그워너 견적서-11월23일제출-공조기포함" xfId="4664"/>
    <cellStyle name="_적격(화산) _견갑 (3)" xfId="4665"/>
    <cellStyle name="_적격(화산) _견갑 (3)_보그워너 견적서-11월23일" xfId="4666"/>
    <cellStyle name="_적격(화산) _견갑 (3)_보그워너 견적서-11월23일제출-공조기포함" xfId="4667"/>
    <cellStyle name="_적격(화산) _견갑 (3)_역곡동 견적서-제출-10월02일-46억8천" xfId="4668"/>
    <cellStyle name="_적격(화산) _견갑 (3)_역곡동 견적서-제출-10월02일-46억8천_보그워너 견적서-11월23일" xfId="4669"/>
    <cellStyle name="_적격(화산) _견갑 (3)_역곡동 견적서-제출-10월02일-46억8천_보그워너 견적서-11월23일제출-공조기포함" xfId="4670"/>
    <cellStyle name="_적격(화산) _견갑 (4)" xfId="4671"/>
    <cellStyle name="_적격(화산) _견갑 (4)_보그워너 견적서-11월23일" xfId="4672"/>
    <cellStyle name="_적격(화산) _견갑 (4)_보그워너 견적서-11월23일제출-공조기포함" xfId="4673"/>
    <cellStyle name="_적격(화산) _견갑 (4)_역곡동 견적서-제출-10월02일-46억8천" xfId="4674"/>
    <cellStyle name="_적격(화산) _견갑 (4)_역곡동 견적서-제출-10월02일-46억8천_보그워너 견적서-11월23일" xfId="4675"/>
    <cellStyle name="_적격(화산) _견갑 (4)_역곡동 견적서-제출-10월02일-46억8천_보그워너 견적서-11월23일제출-공조기포함" xfId="4676"/>
    <cellStyle name="_적격(화산) _견갑_보그워너 견적서-11월23일" xfId="4677"/>
    <cellStyle name="_적격(화산) _견갑_보그워너 견적서-11월23일제출-공조기포함" xfId="4678"/>
    <cellStyle name="_적격(화산) _견갑_역곡동 견적서-제출-10월02일-46억8천" xfId="4679"/>
    <cellStyle name="_적격(화산) _견갑_역곡동 견적서-제출-10월02일-46억8천_보그워너 견적서-11월23일" xfId="4680"/>
    <cellStyle name="_적격(화산) _견갑_역곡동 견적서-제출-10월02일-46억8천_보그워너 견적서-11월23일제출-공조기포함" xfId="4681"/>
    <cellStyle name="_적격(화산) _견갑1 (2)" xfId="4682"/>
    <cellStyle name="_적격(화산) _견갑1 (2)_보그워너 견적서-11월23일" xfId="4683"/>
    <cellStyle name="_적격(화산) _견갑1 (2)_보그워너 견적서-11월23일제출-공조기포함" xfId="4684"/>
    <cellStyle name="_적격(화산) _견갑1 (2)_역곡동 견적서-제출-10월02일-46억8천" xfId="4685"/>
    <cellStyle name="_적격(화산) _견갑1 (2)_역곡동 견적서-제출-10월02일-46억8천_보그워너 견적서-11월23일" xfId="4686"/>
    <cellStyle name="_적격(화산) _견갑1 (2)_역곡동 견적서-제출-10월02일-46억8천_보그워너 견적서-11월23일제출-공조기포함" xfId="4687"/>
    <cellStyle name="_적격(화산) _견적1" xfId="4688"/>
    <cellStyle name="_적격(화산) _견적1 (2)" xfId="4689"/>
    <cellStyle name="_적격(화산) _견적1 (2)_보그워너 견적서-11월23일" xfId="4690"/>
    <cellStyle name="_적격(화산) _견적1 (2)_보그워너 견적서-11월23일제출-공조기포함" xfId="4691"/>
    <cellStyle name="_적격(화산) _견적1 (2)_역곡동 견적서-제출-10월02일-46억8천" xfId="4692"/>
    <cellStyle name="_적격(화산) _견적1 (2)_역곡동 견적서-제출-10월02일-46억8천_보그워너 견적서-11월23일" xfId="4693"/>
    <cellStyle name="_적격(화산) _견적1 (2)_역곡동 견적서-제출-10월02일-46억8천_보그워너 견적서-11월23일제출-공조기포함" xfId="4694"/>
    <cellStyle name="_적격(화산) _견적1_보그워너 견적서-11월23일" xfId="4695"/>
    <cellStyle name="_적격(화산) _견적1_보그워너 견적서-11월23일제출-공조기포함" xfId="4696"/>
    <cellStyle name="_적격(화산) _견적1_역곡동 견적서-제출-10월02일-46억8천" xfId="4697"/>
    <cellStyle name="_적격(화산) _견적1_역곡동 견적서-제출-10월02일-46억8천_보그워너 견적서-11월23일" xfId="4698"/>
    <cellStyle name="_적격(화산) _견적1_역곡동 견적서-제출-10월02일-46억8천_보그워너 견적서-11월23일제출-공조기포함" xfId="4699"/>
    <cellStyle name="_적격(화산) _견적2 (2)" xfId="4700"/>
    <cellStyle name="_적격(화산) _견적2 (2)_보그워너 견적서-11월23일" xfId="4701"/>
    <cellStyle name="_적격(화산) _견적2 (2)_보그워너 견적서-11월23일제출-공조기포함" xfId="4702"/>
    <cellStyle name="_적격(화산) _견적2 (2)_역곡동 견적서-제출-10월02일-46억8천" xfId="4703"/>
    <cellStyle name="_적격(화산) _견적2 (2)_역곡동 견적서-제출-10월02일-46억8천_보그워너 견적서-11월23일" xfId="4704"/>
    <cellStyle name="_적격(화산) _견적2 (2)_역곡동 견적서-제출-10월02일-46억8천_보그워너 견적서-11월23일제출-공조기포함" xfId="4705"/>
    <cellStyle name="_적격(화산) _견적3 (2)" xfId="4706"/>
    <cellStyle name="_적격(화산) _견적3 (2)_보그워너 견적서-11월23일" xfId="4707"/>
    <cellStyle name="_적격(화산) _견적3 (2)_보그워너 견적서-11월23일제출-공조기포함" xfId="4708"/>
    <cellStyle name="_적격(화산) _견적3 (2)_역곡동 견적서-제출-10월02일-46억8천" xfId="4709"/>
    <cellStyle name="_적격(화산) _견적3 (2)_역곡동 견적서-제출-10월02일-46억8천_보그워너 견적서-11월23일" xfId="4710"/>
    <cellStyle name="_적격(화산) _견적3 (2)_역곡동 견적서-제출-10월02일-46억8천_보그워너 견적서-11월23일제출-공조기포함" xfId="4711"/>
    <cellStyle name="_적격(화산) _견적실행비교" xfId="4712"/>
    <cellStyle name="_적격(화산) _견적실행비교_00.실행예산(결재)" xfId="4713"/>
    <cellStyle name="_적격(화산) _견적실행비교_07.복수리슈빌 미장" xfId="4714"/>
    <cellStyle name="_적격(화산) _견적실행비교_견적용내역" xfId="4715"/>
    <cellStyle name="_적격(화산) _견적실행비교_견적용내역(도급비교)" xfId="4716"/>
    <cellStyle name="_적격(화산) _견적실행비교_견적용내역(도급비교)_관저리슈빌최종실행1" xfId="4717"/>
    <cellStyle name="_적격(화산) _견적실행비교_견적용내역(도급비교)_관저리슈빌최종실행1_관저리슈빌최종실행1" xfId="4718"/>
    <cellStyle name="_적격(화산) _견적실행비교_견적용내역_관저리슈빌최종실행1" xfId="4719"/>
    <cellStyle name="_적격(화산) _견적실행비교_견적용내역_관저리슈빌최종실행1_관저리슈빌최종실행1" xfId="4720"/>
    <cellStyle name="_적격(화산) _견적실행비교_관저리슈빌최종실행(1224)" xfId="4721"/>
    <cellStyle name="_적격(화산) _견적실행비교_관저리슈빌최종실행(1224)_관저리슈빌최종실행1" xfId="4722"/>
    <cellStyle name="_적격(화산) _견적실행비교_관저리슈빌최종실행(1224)_관저리슈빌최종실행1_관저리슈빌최종실행1" xfId="4723"/>
    <cellStyle name="_적격(화산) _견적실행비교_관저리슈빌최종실행1" xfId="4724"/>
    <cellStyle name="_적격(화산) _견적실행비교_노은14BL 최종내역서(04.10.05)" xfId="4725"/>
    <cellStyle name="_적격(화산) _견적실행비교_노은14BL 최종내역서(04.10.05)_복사본 13블럭내역(최종04.10.05)" xfId="4726"/>
    <cellStyle name="_적격(화산) _견적실행비교_노은14BL 최종내역서(04.6.18)" xfId="4727"/>
    <cellStyle name="_적격(화산) _견적실행비교_노은14BL 최종내역서(04.6.18)_노은14BL 최종내역서(04.10.05)" xfId="4728"/>
    <cellStyle name="_적격(화산) _견적실행비교_노은14BL 최종내역서(04.6.18)_노은14BL 최종내역서(04.10.05)_복사본 13블럭내역(최종04.10.05)" xfId="4729"/>
    <cellStyle name="_적격(화산) _견적실행비교_노은14BL 최종내역서(04.6.18)_노은2지구 13블럭내역(최종04.10.05)" xfId="4730"/>
    <cellStyle name="_적격(화산) _견적실행비교_노은14BL 최종내역서(04.6.18)_청주비하내역(04.09.16)" xfId="4731"/>
    <cellStyle name="_적격(화산) _견적실행비교_노은14BL 최종내역서(04.6.24)" xfId="4732"/>
    <cellStyle name="_적격(화산) _견적실행비교_노은14BL 최종내역서(04.6.24)_검토" xfId="4733"/>
    <cellStyle name="_적격(화산) _견적실행비교_노은14BL 최종내역서(04.6.24)_검토_복사본 13블럭내역(최종04.10.05)" xfId="4734"/>
    <cellStyle name="_적격(화산) _견적실행비교_노은14BL 최종내역서(04.6.24)_검토1" xfId="4735"/>
    <cellStyle name="_적격(화산) _견적실행비교_노은14BL 최종내역서(04.6.24)_검토1_복사본 13블럭내역(최종04.10.05)" xfId="4736"/>
    <cellStyle name="_적격(화산) _견적실행비교_노은14BL 최종내역서(04.6.24)_검토2" xfId="4737"/>
    <cellStyle name="_적격(화산) _견적실행비교_노은14BL 최종내역서(04.6.24)_검토2_복사본 13블럭내역(최종04.10.05)" xfId="4738"/>
    <cellStyle name="_적격(화산) _견적실행비교_노은14BL 최종내역서(04.6.24)_복사본 13블럭내역(최종04.10.05)" xfId="4739"/>
    <cellStyle name="_적격(화산) _견적실행비교_노은2지구 13블럭내역(최종04.10.05)" xfId="4740"/>
    <cellStyle name="_적격(화산) _견적실행비교_동백리슈빌 최종내역서(단가참고)" xfId="4741"/>
    <cellStyle name="_적격(화산) _견적실행비교_동백리슈빌 최종내역서(단가참고)_복사본 13블럭내역(최종04.10.05)" xfId="4742"/>
    <cellStyle name="_적격(화산) _견적실행비교_동백리슈빌 확정내역서(2004.02.10)" xfId="4743"/>
    <cellStyle name="_적격(화산) _견적실행비교_리슈빌 공사별 비교(전체현장)" xfId="4744"/>
    <cellStyle name="_적격(화산) _견적실행비교_리슈빌 공사별 비교(전체현장)_복사본 13블럭내역(최종04.10.05)" xfId="4745"/>
    <cellStyle name="_적격(화산) _견적실행비교_실행(노은리슈빌)" xfId="4746"/>
    <cellStyle name="_적격(화산) _견적실행비교_실행(노은리슈빌)_관저리슈빌최종실행1" xfId="4747"/>
    <cellStyle name="_적격(화산) _견적실행비교_실행(노은리슈빌)_관저리슈빌최종실행1_관저리슈빌최종실행1" xfId="4748"/>
    <cellStyle name="_적격(화산) _견적실행비교_실행예산 (2004.03.29)" xfId="4749"/>
    <cellStyle name="_적격(화산) _견적실행비교_용인IC 내역서(결재0413)" xfId="4750"/>
    <cellStyle name="_적격(화산) _견적실행비교_청주비하내역(04.09.16)" xfId="4751"/>
    <cellStyle name="_적격(화산) _견적용내역" xfId="4752"/>
    <cellStyle name="_적격(화산) _견적용내역(도급비교)" xfId="4753"/>
    <cellStyle name="_적격(화산) _견적용내역(도급비교)_관저리슈빌최종실행1" xfId="4754"/>
    <cellStyle name="_적격(화산) _견적용내역(도급비교)_관저리슈빌최종실행1_관저리슈빌최종실행1" xfId="4755"/>
    <cellStyle name="_적격(화산) _견적용내역_관저리슈빌최종실행1" xfId="4756"/>
    <cellStyle name="_적격(화산) _견적용내역_관저리슈빌최종실행1_관저리슈빌최종실행1" xfId="4757"/>
    <cellStyle name="_적격(화산) _견적조건" xfId="4758"/>
    <cellStyle name="_적격(화산) _견적조건_서계오피스텔_대한유화(현설용BM)" xfId="4759"/>
    <cellStyle name="_적격(화산) _견적조건_서계오피스텔_대한유화(현설용BM)_선투입비 본사보고" xfId="4760"/>
    <cellStyle name="_적격(화산) _견적조건_서계오피스텔_대한유화(현설용BM)_선투입비 본사보고_선투입비 본사보고" xfId="4761"/>
    <cellStyle name="_적격(화산) _견적조건_서계오피스텔_대한유화(현설용BM)_선투입비 본사보고_선투입비 본사보고-0330" xfId="4762"/>
    <cellStyle name="_적격(화산) _견적조건_선투입비 본사보고" xfId="4763"/>
    <cellStyle name="_적격(화산) _견적조건_선투입비 본사보고_선투입비 본사보고" xfId="4764"/>
    <cellStyle name="_적격(화산) _견적조건_선투입비 본사보고_선투입비 본사보고-0330" xfId="4765"/>
    <cellStyle name="_적격(화산) _경기교육원_일반설비공사 대비내역서" xfId="4766"/>
    <cellStyle name="_적격(화산) _경기교육원_일반설비공사 대비내역서_공내역서" xfId="4767"/>
    <cellStyle name="_적격(화산) _경기교육원_일반설비공사 대비내역서_공내역서_선투입비 본사보고" xfId="4768"/>
    <cellStyle name="_적격(화산) _경기교육원_일반설비공사 대비내역서_공내역서_선투입비 본사보고_선투입비 본사보고" xfId="4769"/>
    <cellStyle name="_적격(화산) _경기교육원_일반설비공사 대비내역서_공내역서_선투입비 본사보고_선투입비 본사보고-0330" xfId="4770"/>
    <cellStyle name="_적격(화산) _경기교육원_일반설비공사 대비내역서_선투입비 본사보고" xfId="4771"/>
    <cellStyle name="_적격(화산) _경기교육원_일반설비공사 대비내역서_선투입비 본사보고_선투입비 본사보고" xfId="4772"/>
    <cellStyle name="_적격(화산) _경기교육원_일반설비공사 대비내역서_선투입비 본사보고_선투입비 본사보고-0330" xfId="4773"/>
    <cellStyle name="_적격(화산) _경기교육원_집행내역(REV1)" xfId="4774"/>
    <cellStyle name="_적격(화산) _경기교육원_집행내역(REV1)_공내역서" xfId="4775"/>
    <cellStyle name="_적격(화산) _경기교육원_집행내역(REV1)_공내역서_선투입비 본사보고" xfId="4776"/>
    <cellStyle name="_적격(화산) _경기교육원_집행내역(REV1)_공내역서_선투입비 본사보고_선투입비 본사보고" xfId="4777"/>
    <cellStyle name="_적격(화산) _경기교육원_집행내역(REV1)_공내역서_선투입비 본사보고_선투입비 본사보고-0330" xfId="4778"/>
    <cellStyle name="_적격(화산) _경기교육원_집행내역(REV1)_선투입비 본사보고" xfId="4779"/>
    <cellStyle name="_적격(화산) _경기교육원_집행내역(REV1)_선투입비 본사보고_선투입비 본사보고" xfId="4780"/>
    <cellStyle name="_적격(화산) _경기교육원_집행내역(REV1)_선투입비 본사보고_선투입비 본사보고-0330" xfId="4781"/>
    <cellStyle name="_적격(화산) _경기교육원_집행내역(최종)(설비사전공사)(REV1)" xfId="4782"/>
    <cellStyle name="_적격(화산) _경기교육원_집행내역(최종)(설비사전공사)(REV1)_공내역서" xfId="4783"/>
    <cellStyle name="_적격(화산) _경기교육원_집행내역(최종)(설비사전공사)(REV1)_공내역서_선투입비 본사보고" xfId="4784"/>
    <cellStyle name="_적격(화산) _경기교육원_집행내역(최종)(설비사전공사)(REV1)_공내역서_선투입비 본사보고_선투입비 본사보고" xfId="4785"/>
    <cellStyle name="_적격(화산) _경기교육원_집행내역(최종)(설비사전공사)(REV1)_공내역서_선투입비 본사보고_선투입비 본사보고-0330" xfId="4786"/>
    <cellStyle name="_적격(화산) _경기교육원_집행내역(최종)(설비사전공사)(REV1)_선투입비 본사보고" xfId="4787"/>
    <cellStyle name="_적격(화산) _경기교육원_집행내역(최종)(설비사전공사)(REV1)_선투입비 본사보고_선투입비 본사보고" xfId="4788"/>
    <cellStyle name="_적격(화산) _경기교육원_집행내역(최종)(설비사전공사)(REV1)_선투입비 본사보고_선투입비 본사보고-0330" xfId="4789"/>
    <cellStyle name="_적격(화산) _관저리슈빌최종실행(1224)" xfId="4790"/>
    <cellStyle name="_적격(화산) _관저리슈빌최종실행(1224)_관저리슈빌최종실행1" xfId="4791"/>
    <cellStyle name="_적격(화산) _관저리슈빌최종실행(1224)_관저리슈빌최종실행1_관저리슈빌최종실행1" xfId="4792"/>
    <cellStyle name="_적격(화산) _관저리슈빌최종실행1" xfId="4793"/>
    <cellStyle name="_적격(화산) _광주평동투찰" xfId="4794"/>
    <cellStyle name="_적격(화산) _광주평동품의1" xfId="4795"/>
    <cellStyle name="_적격(화산) _노은14BL 최종내역서(04.10.05)" xfId="4796"/>
    <cellStyle name="_적격(화산) _노은14BL 최종내역서(04.10.05)_복사본 13블럭내역(최종04.10.05)" xfId="4797"/>
    <cellStyle name="_적격(화산) _노은14BL 최종내역서(04.6.18)" xfId="4798"/>
    <cellStyle name="_적격(화산) _노은14BL 최종내역서(04.6.18)_노은14BL 최종내역서(04.10.05)" xfId="4799"/>
    <cellStyle name="_적격(화산) _노은14BL 최종내역서(04.6.18)_노은14BL 최종내역서(04.10.05)_복사본 13블럭내역(최종04.10.05)" xfId="4800"/>
    <cellStyle name="_적격(화산) _노은14BL 최종내역서(04.6.18)_노은2지구 13블럭내역(최종04.10.05)" xfId="4801"/>
    <cellStyle name="_적격(화산) _노은14BL 최종내역서(04.6.18)_청주비하내역(04.09.16)" xfId="4802"/>
    <cellStyle name="_적격(화산) _노은14BL 최종내역서(04.6.24)" xfId="4803"/>
    <cellStyle name="_적격(화산) _노은14BL 최종내역서(04.6.24)_검토" xfId="4804"/>
    <cellStyle name="_적격(화산) _노은14BL 최종내역서(04.6.24)_검토_복사본 13블럭내역(최종04.10.05)" xfId="4805"/>
    <cellStyle name="_적격(화산) _노은14BL 최종내역서(04.6.24)_검토1" xfId="4806"/>
    <cellStyle name="_적격(화산) _노은14BL 최종내역서(04.6.24)_검토1_복사본 13블럭내역(최종04.10.05)" xfId="4807"/>
    <cellStyle name="_적격(화산) _노은14BL 최종내역서(04.6.24)_검토2" xfId="4808"/>
    <cellStyle name="_적격(화산) _노은14BL 최종내역서(04.6.24)_검토2_복사본 13블럭내역(최종04.10.05)" xfId="4809"/>
    <cellStyle name="_적격(화산) _노은14BL 최종내역서(04.6.24)_복사본 13블럭내역(최종04.10.05)" xfId="4810"/>
    <cellStyle name="_적격(화산) _노은2지구 13블럭내역(최종04.10.05)" xfId="4811"/>
    <cellStyle name="_적격(화산) _단가대비" xfId="4812"/>
    <cellStyle name="_적격(화산) _단가대비_보그워너 견적서-11월23일" xfId="4813"/>
    <cellStyle name="_적격(화산) _단가대비_보그워너 견적서-11월23일제출-공조기포함" xfId="4814"/>
    <cellStyle name="_적격(화산) _단가대비_역곡동 견적서-제출-10월02일-46억8천" xfId="4815"/>
    <cellStyle name="_적격(화산) _단가대비_역곡동 견적서-제출-10월02일-46억8천_보그워너 견적서-11월23일" xfId="4816"/>
    <cellStyle name="_적격(화산) _단가대비_역곡동 견적서-제출-10월02일-46억8천_보그워너 견적서-11월23일제출-공조기포함" xfId="4817"/>
    <cellStyle name="_적격(화산) _당진실행검토" xfId="4818"/>
    <cellStyle name="_적격(화산) _당진실행검토_00.실행예산(결재)" xfId="4819"/>
    <cellStyle name="_적격(화산) _당진실행검토_07.복수리슈빌 미장" xfId="4820"/>
    <cellStyle name="_적격(화산) _당진실행검토_견적용내역" xfId="4821"/>
    <cellStyle name="_적격(화산) _당진실행검토_견적용내역(도급비교)" xfId="4822"/>
    <cellStyle name="_적격(화산) _당진실행검토_견적용내역(도급비교)_관저리슈빌최종실행1" xfId="4823"/>
    <cellStyle name="_적격(화산) _당진실행검토_견적용내역(도급비교)_관저리슈빌최종실행1_관저리슈빌최종실행1" xfId="4824"/>
    <cellStyle name="_적격(화산) _당진실행검토_견적용내역_관저리슈빌최종실행1" xfId="4825"/>
    <cellStyle name="_적격(화산) _당진실행검토_견적용내역_관저리슈빌최종실행1_관저리슈빌최종실행1" xfId="4826"/>
    <cellStyle name="_적격(화산) _당진실행검토_관저리슈빌최종실행(1224)" xfId="4827"/>
    <cellStyle name="_적격(화산) _당진실행검토_관저리슈빌최종실행(1224)_관저리슈빌최종실행1" xfId="4828"/>
    <cellStyle name="_적격(화산) _당진실행검토_관저리슈빌최종실행(1224)_관저리슈빌최종실행1_관저리슈빌최종실행1" xfId="4829"/>
    <cellStyle name="_적격(화산) _당진실행검토_관저리슈빌최종실행1" xfId="4830"/>
    <cellStyle name="_적격(화산) _당진실행검토_노은14BL 최종내역서(04.10.05)" xfId="4831"/>
    <cellStyle name="_적격(화산) _당진실행검토_노은14BL 최종내역서(04.10.05)_복사본 13블럭내역(최종04.10.05)" xfId="4832"/>
    <cellStyle name="_적격(화산) _당진실행검토_노은14BL 최종내역서(04.6.18)" xfId="4833"/>
    <cellStyle name="_적격(화산) _당진실행검토_노은14BL 최종내역서(04.6.18)_노은14BL 최종내역서(04.10.05)" xfId="4834"/>
    <cellStyle name="_적격(화산) _당진실행검토_노은14BL 최종내역서(04.6.18)_노은14BL 최종내역서(04.10.05)_복사본 13블럭내역(최종04.10.05)" xfId="4835"/>
    <cellStyle name="_적격(화산) _당진실행검토_노은14BL 최종내역서(04.6.18)_노은2지구 13블럭내역(최종04.10.05)" xfId="4836"/>
    <cellStyle name="_적격(화산) _당진실행검토_노은14BL 최종내역서(04.6.18)_청주비하내역(04.09.16)" xfId="4837"/>
    <cellStyle name="_적격(화산) _당진실행검토_노은14BL 최종내역서(04.6.24)" xfId="4838"/>
    <cellStyle name="_적격(화산) _당진실행검토_노은14BL 최종내역서(04.6.24)_검토" xfId="4839"/>
    <cellStyle name="_적격(화산) _당진실행검토_노은14BL 최종내역서(04.6.24)_검토_복사본 13블럭내역(최종04.10.05)" xfId="4840"/>
    <cellStyle name="_적격(화산) _당진실행검토_노은14BL 최종내역서(04.6.24)_검토1" xfId="4841"/>
    <cellStyle name="_적격(화산) _당진실행검토_노은14BL 최종내역서(04.6.24)_검토1_복사본 13블럭내역(최종04.10.05)" xfId="4842"/>
    <cellStyle name="_적격(화산) _당진실행검토_노은14BL 최종내역서(04.6.24)_검토2" xfId="4843"/>
    <cellStyle name="_적격(화산) _당진실행검토_노은14BL 최종내역서(04.6.24)_검토2_복사본 13블럭내역(최종04.10.05)" xfId="4844"/>
    <cellStyle name="_적격(화산) _당진실행검토_노은14BL 최종내역서(04.6.24)_복사본 13블럭내역(최종04.10.05)" xfId="4845"/>
    <cellStyle name="_적격(화산) _당진실행검토_노은2지구 13블럭내역(최종04.10.05)" xfId="4846"/>
    <cellStyle name="_적격(화산) _당진실행검토_동백리슈빌 최종내역서(단가참고)" xfId="4847"/>
    <cellStyle name="_적격(화산) _당진실행검토_동백리슈빌 최종내역서(단가참고)_복사본 13블럭내역(최종04.10.05)" xfId="4848"/>
    <cellStyle name="_적격(화산) _당진실행검토_동백리슈빌 확정내역서(2004.02.10)" xfId="4849"/>
    <cellStyle name="_적격(화산) _당진실행검토_리슈빌 공사별 비교(전체현장)" xfId="4850"/>
    <cellStyle name="_적격(화산) _당진실행검토_리슈빌 공사별 비교(전체현장)_복사본 13블럭내역(최종04.10.05)" xfId="4851"/>
    <cellStyle name="_적격(화산) _당진실행검토_삼익비교실행" xfId="4852"/>
    <cellStyle name="_적격(화산) _당진실행검토_삼익비교실행_00.실행예산(결재)" xfId="4853"/>
    <cellStyle name="_적격(화산) _당진실행검토_삼익비교실행_07.복수리슈빌 미장" xfId="4854"/>
    <cellStyle name="_적격(화산) _당진실행검토_삼익비교실행_견적용내역" xfId="4855"/>
    <cellStyle name="_적격(화산) _당진실행검토_삼익비교실행_견적용내역(도급비교)" xfId="4856"/>
    <cellStyle name="_적격(화산) _당진실행검토_삼익비교실행_견적용내역(도급비교)_관저리슈빌최종실행1" xfId="4857"/>
    <cellStyle name="_적격(화산) _당진실행검토_삼익비교실행_견적용내역(도급비교)_관저리슈빌최종실행1_관저리슈빌최종실행1" xfId="4858"/>
    <cellStyle name="_적격(화산) _당진실행검토_삼익비교실행_견적용내역_관저리슈빌최종실행1" xfId="4859"/>
    <cellStyle name="_적격(화산) _당진실행검토_삼익비교실행_견적용내역_관저리슈빌최종실행1_관저리슈빌최종실행1" xfId="4860"/>
    <cellStyle name="_적격(화산) _당진실행검토_삼익비교실행_관저리슈빌최종실행(1224)" xfId="4861"/>
    <cellStyle name="_적격(화산) _당진실행검토_삼익비교실행_관저리슈빌최종실행(1224)_관저리슈빌최종실행1" xfId="4862"/>
    <cellStyle name="_적격(화산) _당진실행검토_삼익비교실행_관저리슈빌최종실행(1224)_관저리슈빌최종실행1_관저리슈빌최종실행1" xfId="4863"/>
    <cellStyle name="_적격(화산) _당진실행검토_삼익비교실행_관저리슈빌최종실행1" xfId="4864"/>
    <cellStyle name="_적격(화산) _당진실행검토_삼익비교실행_노은14BL 최종내역서(04.10.05)" xfId="4865"/>
    <cellStyle name="_적격(화산) _당진실행검토_삼익비교실행_노은14BL 최종내역서(04.10.05)_복사본 13블럭내역(최종04.10.05)" xfId="4866"/>
    <cellStyle name="_적격(화산) _당진실행검토_삼익비교실행_노은14BL 최종내역서(04.6.18)" xfId="4867"/>
    <cellStyle name="_적격(화산) _당진실행검토_삼익비교실행_노은14BL 최종내역서(04.6.18)_노은14BL 최종내역서(04.10.05)" xfId="4868"/>
    <cellStyle name="_적격(화산) _당진실행검토_삼익비교실행_노은14BL 최종내역서(04.6.18)_노은14BL 최종내역서(04.10.05)_복사본 13블럭내역(최종04.10.05)" xfId="4869"/>
    <cellStyle name="_적격(화산) _당진실행검토_삼익비교실행_노은14BL 최종내역서(04.6.18)_노은2지구 13블럭내역(최종04.10.05)" xfId="4870"/>
    <cellStyle name="_적격(화산) _당진실행검토_삼익비교실행_노은14BL 최종내역서(04.6.18)_청주비하내역(04.09.16)" xfId="4871"/>
    <cellStyle name="_적격(화산) _당진실행검토_삼익비교실행_노은14BL 최종내역서(04.6.24)" xfId="4872"/>
    <cellStyle name="_적격(화산) _당진실행검토_삼익비교실행_노은14BL 최종내역서(04.6.24)_검토" xfId="4873"/>
    <cellStyle name="_적격(화산) _당진실행검토_삼익비교실행_노은14BL 최종내역서(04.6.24)_검토_복사본 13블럭내역(최종04.10.05)" xfId="4874"/>
    <cellStyle name="_적격(화산) _당진실행검토_삼익비교실행_노은14BL 최종내역서(04.6.24)_검토1" xfId="4875"/>
    <cellStyle name="_적격(화산) _당진실행검토_삼익비교실행_노은14BL 최종내역서(04.6.24)_검토1_복사본 13블럭내역(최종04.10.05)" xfId="4876"/>
    <cellStyle name="_적격(화산) _당진실행검토_삼익비교실행_노은14BL 최종내역서(04.6.24)_검토2" xfId="4877"/>
    <cellStyle name="_적격(화산) _당진실행검토_삼익비교실행_노은14BL 최종내역서(04.6.24)_검토2_복사본 13블럭내역(최종04.10.05)" xfId="4878"/>
    <cellStyle name="_적격(화산) _당진실행검토_삼익비교실행_노은14BL 최종내역서(04.6.24)_복사본 13블럭내역(최종04.10.05)" xfId="4879"/>
    <cellStyle name="_적격(화산) _당진실행검토_삼익비교실행_노은2지구 13블럭내역(최종04.10.05)" xfId="4880"/>
    <cellStyle name="_적격(화산) _당진실행검토_삼익비교실행_동백리슈빌 최종내역서(단가참고)" xfId="4881"/>
    <cellStyle name="_적격(화산) _당진실행검토_삼익비교실행_동백리슈빌 최종내역서(단가참고)_복사본 13블럭내역(최종04.10.05)" xfId="4882"/>
    <cellStyle name="_적격(화산) _당진실행검토_삼익비교실행_동백리슈빌 확정내역서(2004.02.10)" xfId="4883"/>
    <cellStyle name="_적격(화산) _당진실행검토_삼익비교실행_리슈빌 공사별 비교(전체현장)" xfId="4884"/>
    <cellStyle name="_적격(화산) _당진실행검토_삼익비교실행_리슈빌 공사별 비교(전체현장)_복사본 13블럭내역(최종04.10.05)" xfId="4885"/>
    <cellStyle name="_적격(화산) _당진실행검토_삼익비교실행_실행(노은리슈빌)" xfId="4886"/>
    <cellStyle name="_적격(화산) _당진실행검토_삼익비교실행_실행(노은리슈빌)_관저리슈빌최종실행1" xfId="4887"/>
    <cellStyle name="_적격(화산) _당진실행검토_삼익비교실행_실행(노은리슈빌)_관저리슈빌최종실행1_관저리슈빌최종실행1" xfId="4888"/>
    <cellStyle name="_적격(화산) _당진실행검토_삼익비교실행_실행예산 (2004.03.29)" xfId="4889"/>
    <cellStyle name="_적격(화산) _당진실행검토_삼익비교실행_용인IC 내역서(결재0413)" xfId="4890"/>
    <cellStyle name="_적격(화산) _당진실행검토_삼익비교실행_청주비하내역(04.09.16)" xfId="4891"/>
    <cellStyle name="_적격(화산) _당진실행검토_삼익협의실행" xfId="4892"/>
    <cellStyle name="_적격(화산) _당진실행검토_삼익협의실행_00.실행예산(결재)" xfId="4893"/>
    <cellStyle name="_적격(화산) _당진실행검토_삼익협의실행_07.복수리슈빌 미장" xfId="4894"/>
    <cellStyle name="_적격(화산) _당진실행검토_삼익협의실행_견적용내역" xfId="4895"/>
    <cellStyle name="_적격(화산) _당진실행검토_삼익협의실행_견적용내역(도급비교)" xfId="4896"/>
    <cellStyle name="_적격(화산) _당진실행검토_삼익협의실행_견적용내역(도급비교)_관저리슈빌최종실행1" xfId="4897"/>
    <cellStyle name="_적격(화산) _당진실행검토_삼익협의실행_견적용내역(도급비교)_관저리슈빌최종실행1_관저리슈빌최종실행1" xfId="4898"/>
    <cellStyle name="_적격(화산) _당진실행검토_삼익협의실행_견적용내역_관저리슈빌최종실행1" xfId="4899"/>
    <cellStyle name="_적격(화산) _당진실행검토_삼익협의실행_견적용내역_관저리슈빌최종실행1_관저리슈빌최종실행1" xfId="4900"/>
    <cellStyle name="_적격(화산) _당진실행검토_삼익협의실행_관저리슈빌최종실행(1224)" xfId="4901"/>
    <cellStyle name="_적격(화산) _당진실행검토_삼익협의실행_관저리슈빌최종실행(1224)_관저리슈빌최종실행1" xfId="4902"/>
    <cellStyle name="_적격(화산) _당진실행검토_삼익협의실행_관저리슈빌최종실행(1224)_관저리슈빌최종실행1_관저리슈빌최종실행1" xfId="4903"/>
    <cellStyle name="_적격(화산) _당진실행검토_삼익협의실행_관저리슈빌최종실행1" xfId="4904"/>
    <cellStyle name="_적격(화산) _당진실행검토_삼익협의실행_노은14BL 최종내역서(04.10.05)" xfId="4905"/>
    <cellStyle name="_적격(화산) _당진실행검토_삼익협의실행_노은14BL 최종내역서(04.10.05)_복사본 13블럭내역(최종04.10.05)" xfId="4906"/>
    <cellStyle name="_적격(화산) _당진실행검토_삼익협의실행_노은14BL 최종내역서(04.6.18)" xfId="4907"/>
    <cellStyle name="_적격(화산) _당진실행검토_삼익협의실행_노은14BL 최종내역서(04.6.18)_노은14BL 최종내역서(04.10.05)" xfId="4908"/>
    <cellStyle name="_적격(화산) _당진실행검토_삼익협의실행_노은14BL 최종내역서(04.6.18)_노은14BL 최종내역서(04.10.05)_복사본 13블럭내역(최종04.10.05)" xfId="4909"/>
    <cellStyle name="_적격(화산) _당진실행검토_삼익협의실행_노은14BL 최종내역서(04.6.18)_노은2지구 13블럭내역(최종04.10.05)" xfId="4910"/>
    <cellStyle name="_적격(화산) _당진실행검토_삼익협의실행_노은14BL 최종내역서(04.6.18)_청주비하내역(04.09.16)" xfId="4911"/>
    <cellStyle name="_적격(화산) _당진실행검토_삼익협의실행_노은14BL 최종내역서(04.6.24)" xfId="4912"/>
    <cellStyle name="_적격(화산) _당진실행검토_삼익협의실행_노은14BL 최종내역서(04.6.24)_검토" xfId="4913"/>
    <cellStyle name="_적격(화산) _당진실행검토_삼익협의실행_노은14BL 최종내역서(04.6.24)_검토_복사본 13블럭내역(최종04.10.05)" xfId="4914"/>
    <cellStyle name="_적격(화산) _당진실행검토_삼익협의실행_노은14BL 최종내역서(04.6.24)_검토1" xfId="4915"/>
    <cellStyle name="_적격(화산) _당진실행검토_삼익협의실행_노은14BL 최종내역서(04.6.24)_검토1_복사본 13블럭내역(최종04.10.05)" xfId="4916"/>
    <cellStyle name="_적격(화산) _당진실행검토_삼익협의실행_노은14BL 최종내역서(04.6.24)_검토2" xfId="4917"/>
    <cellStyle name="_적격(화산) _당진실행검토_삼익협의실행_노은14BL 최종내역서(04.6.24)_검토2_복사본 13블럭내역(최종04.10.05)" xfId="4918"/>
    <cellStyle name="_적격(화산) _당진실행검토_삼익협의실행_노은14BL 최종내역서(04.6.24)_복사본 13블럭내역(최종04.10.05)" xfId="4919"/>
    <cellStyle name="_적격(화산) _당진실행검토_삼익협의실행_노은2지구 13블럭내역(최종04.10.05)" xfId="4920"/>
    <cellStyle name="_적격(화산) _당진실행검토_삼익협의실행_동백리슈빌 최종내역서(단가참고)" xfId="4921"/>
    <cellStyle name="_적격(화산) _당진실행검토_삼익협의실행_동백리슈빌 최종내역서(단가참고)_복사본 13블럭내역(최종04.10.05)" xfId="4922"/>
    <cellStyle name="_적격(화산) _당진실행검토_삼익협의실행_동백리슈빌 확정내역서(2004.02.10)" xfId="4923"/>
    <cellStyle name="_적격(화산) _당진실행검토_삼익협의실행_리슈빌 공사별 비교(전체현장)" xfId="4924"/>
    <cellStyle name="_적격(화산) _당진실행검토_삼익협의실행_리슈빌 공사별 비교(전체현장)_복사본 13블럭내역(최종04.10.05)" xfId="4925"/>
    <cellStyle name="_적격(화산) _당진실행검토_삼익협의실행_실행(노은리슈빌)" xfId="4926"/>
    <cellStyle name="_적격(화산) _당진실행검토_삼익협의실행_실행(노은리슈빌)_관저리슈빌최종실행1" xfId="4927"/>
    <cellStyle name="_적격(화산) _당진실행검토_삼익협의실행_실행(노은리슈빌)_관저리슈빌최종실행1_관저리슈빌최종실행1" xfId="4928"/>
    <cellStyle name="_적격(화산) _당진실행검토_삼익협의실행_실행예산 (2004.03.29)" xfId="4929"/>
    <cellStyle name="_적격(화산) _당진실행검토_삼익협의실행_용인IC 내역서(결재0413)" xfId="4930"/>
    <cellStyle name="_적격(화산) _당진실행검토_삼익협의실행_청주비하내역(04.09.16)" xfId="4931"/>
    <cellStyle name="_적격(화산) _당진실행검토_실행(노은리슈빌)" xfId="4932"/>
    <cellStyle name="_적격(화산) _당진실행검토_실행(노은리슈빌)_관저리슈빌최종실행1" xfId="4933"/>
    <cellStyle name="_적격(화산) _당진실행검토_실행(노은리슈빌)_관저리슈빌최종실행1_관저리슈빌최종실행1" xfId="4934"/>
    <cellStyle name="_적격(화산) _당진실행검토_실행검토228" xfId="4935"/>
    <cellStyle name="_적격(화산) _당진실행검토_실행검토228_00.실행예산(결재)" xfId="4936"/>
    <cellStyle name="_적격(화산) _당진실행검토_실행검토228_07.복수리슈빌 미장" xfId="4937"/>
    <cellStyle name="_적격(화산) _당진실행검토_실행검토228_견적용내역" xfId="4938"/>
    <cellStyle name="_적격(화산) _당진실행검토_실행검토228_견적용내역(도급비교)" xfId="4939"/>
    <cellStyle name="_적격(화산) _당진실행검토_실행검토228_견적용내역(도급비교)_관저리슈빌최종실행1" xfId="4940"/>
    <cellStyle name="_적격(화산) _당진실행검토_실행검토228_견적용내역(도급비교)_관저리슈빌최종실행1_관저리슈빌최종실행1" xfId="4941"/>
    <cellStyle name="_적격(화산) _당진실행검토_실행검토228_견적용내역_관저리슈빌최종실행1" xfId="4942"/>
    <cellStyle name="_적격(화산) _당진실행검토_실행검토228_견적용내역_관저리슈빌최종실행1_관저리슈빌최종실행1" xfId="4943"/>
    <cellStyle name="_적격(화산) _당진실행검토_실행검토228_관저리슈빌최종실행(1224)" xfId="4944"/>
    <cellStyle name="_적격(화산) _당진실행검토_실행검토228_관저리슈빌최종실행(1224)_관저리슈빌최종실행1" xfId="4945"/>
    <cellStyle name="_적격(화산) _당진실행검토_실행검토228_관저리슈빌최종실행(1224)_관저리슈빌최종실행1_관저리슈빌최종실행1" xfId="4946"/>
    <cellStyle name="_적격(화산) _당진실행검토_실행검토228_관저리슈빌최종실행1" xfId="4947"/>
    <cellStyle name="_적격(화산) _당진실행검토_실행검토228_노은14BL 최종내역서(04.10.05)" xfId="4948"/>
    <cellStyle name="_적격(화산) _당진실행검토_실행검토228_노은14BL 최종내역서(04.10.05)_복사본 13블럭내역(최종04.10.05)" xfId="4949"/>
    <cellStyle name="_적격(화산) _당진실행검토_실행검토228_노은14BL 최종내역서(04.6.18)" xfId="4950"/>
    <cellStyle name="_적격(화산) _당진실행검토_실행검토228_노은14BL 최종내역서(04.6.18)_노은14BL 최종내역서(04.10.05)" xfId="4951"/>
    <cellStyle name="_적격(화산) _당진실행검토_실행검토228_노은14BL 최종내역서(04.6.18)_노은14BL 최종내역서(04.10.05)_복사본 13블럭내역(최종04.10.05)" xfId="4952"/>
    <cellStyle name="_적격(화산) _당진실행검토_실행검토228_노은14BL 최종내역서(04.6.18)_노은2지구 13블럭내역(최종04.10.05)" xfId="4953"/>
    <cellStyle name="_적격(화산) _당진실행검토_실행검토228_노은14BL 최종내역서(04.6.18)_청주비하내역(04.09.16)" xfId="4954"/>
    <cellStyle name="_적격(화산) _당진실행검토_실행검토228_노은14BL 최종내역서(04.6.24)" xfId="4955"/>
    <cellStyle name="_적격(화산) _당진실행검토_실행검토228_노은14BL 최종내역서(04.6.24)_검토" xfId="4956"/>
    <cellStyle name="_적격(화산) _당진실행검토_실행검토228_노은14BL 최종내역서(04.6.24)_검토_복사본 13블럭내역(최종04.10.05)" xfId="4957"/>
    <cellStyle name="_적격(화산) _당진실행검토_실행검토228_노은14BL 최종내역서(04.6.24)_검토1" xfId="4958"/>
    <cellStyle name="_적격(화산) _당진실행검토_실행검토228_노은14BL 최종내역서(04.6.24)_검토1_복사본 13블럭내역(최종04.10.05)" xfId="4959"/>
    <cellStyle name="_적격(화산) _당진실행검토_실행검토228_노은14BL 최종내역서(04.6.24)_검토2" xfId="4960"/>
    <cellStyle name="_적격(화산) _당진실행검토_실행검토228_노은14BL 최종내역서(04.6.24)_검토2_복사본 13블럭내역(최종04.10.05)" xfId="4961"/>
    <cellStyle name="_적격(화산) _당진실행검토_실행검토228_노은14BL 최종내역서(04.6.24)_복사본 13블럭내역(최종04.10.05)" xfId="4962"/>
    <cellStyle name="_적격(화산) _당진실행검토_실행검토228_노은2지구 13블럭내역(최종04.10.05)" xfId="4963"/>
    <cellStyle name="_적격(화산) _당진실행검토_실행검토228_동백리슈빌 최종내역서(단가참고)" xfId="4964"/>
    <cellStyle name="_적격(화산) _당진실행검토_실행검토228_동백리슈빌 최종내역서(단가참고)_복사본 13블럭내역(최종04.10.05)" xfId="4965"/>
    <cellStyle name="_적격(화산) _당진실행검토_실행검토228_동백리슈빌 확정내역서(2004.02.10)" xfId="4966"/>
    <cellStyle name="_적격(화산) _당진실행검토_실행검토228_리슈빌 공사별 비교(전체현장)" xfId="4967"/>
    <cellStyle name="_적격(화산) _당진실행검토_실행검토228_리슈빌 공사별 비교(전체현장)_복사본 13블럭내역(최종04.10.05)" xfId="4968"/>
    <cellStyle name="_적격(화산) _당진실행검토_실행검토228_실행(노은리슈빌)" xfId="4969"/>
    <cellStyle name="_적격(화산) _당진실행검토_실행검토228_실행(노은리슈빌)_관저리슈빌최종실행1" xfId="4970"/>
    <cellStyle name="_적격(화산) _당진실행검토_실행검토228_실행(노은리슈빌)_관저리슈빌최종실행1_관저리슈빌최종실행1" xfId="4971"/>
    <cellStyle name="_적격(화산) _당진실행검토_실행검토228_실행예산 (2004.03.29)" xfId="4972"/>
    <cellStyle name="_적격(화산) _당진실행검토_실행검토228_용인IC 내역서(결재0413)" xfId="4973"/>
    <cellStyle name="_적격(화산) _당진실행검토_실행검토228_청주비하내역(04.09.16)" xfId="4974"/>
    <cellStyle name="_적격(화산) _당진실행검토_실행예산 (2004.03.29)" xfId="4975"/>
    <cellStyle name="_적격(화산) _당진실행검토_용인IC 내역서(결재0413)" xfId="4976"/>
    <cellStyle name="_적격(화산) _당진실행검토_청주비하내역(04.09.16)" xfId="4977"/>
    <cellStyle name="_적격(화산) _동백리슈빌 최종내역서(단가참고)" xfId="4978"/>
    <cellStyle name="_적격(화산) _동백리슈빌 최종내역서(단가참고)_복사본 13블럭내역(최종04.10.05)" xfId="4979"/>
    <cellStyle name="_적격(화산) _동백리슈빌 확정내역서(2004.02.10)" xfId="4980"/>
    <cellStyle name="_적격(화산) _롯데마그넷(오산점)" xfId="4981"/>
    <cellStyle name="_적격(화산) _롯데마그넷(오산점)_통영점공조및위생" xfId="4982"/>
    <cellStyle name="_적격(화산) _롯데백화점명동본점리뉴얼설비공사" xfId="4983"/>
    <cellStyle name="_적격(화산) _리슈빌 공사별 비교(전체현장)" xfId="4984"/>
    <cellStyle name="_적격(화산) _리슈빌 공사별 비교(전체현장)_복사본 13블럭내역(최종04.10.05)" xfId="4985"/>
    <cellStyle name="_적격(화산) _마그넷오산점내역(020320)" xfId="4986"/>
    <cellStyle name="_적격(화산) _마그넷오산점내역(020320)_통영점공조및위생" xfId="4987"/>
    <cellStyle name="_적격(화산) _보그워너 견적서-11월23일" xfId="4988"/>
    <cellStyle name="_적격(화산) _보그워너 견적서-11월23일제출-공조기포함" xfId="4989"/>
    <cellStyle name="_적격(화산) _본오오목천" xfId="4990"/>
    <cellStyle name="_적격(화산) _본오오목천_보그워너 견적서-11월23일" xfId="4991"/>
    <cellStyle name="_적격(화산) _본오오목천_보그워너 견적서-11월23일제출-공조기포함" xfId="4992"/>
    <cellStyle name="_적격(화산) _본오오목천_역곡동 견적서-제출-10월02일-46억8천" xfId="4993"/>
    <cellStyle name="_적격(화산) _본오오목천_역곡동 견적서-제출-10월02일-46억8천_보그워너 견적서-11월23일" xfId="4994"/>
    <cellStyle name="_적격(화산) _본오오목천_역곡동 견적서-제출-10월02일-46억8천_보그워너 견적서-11월23일제출-공조기포함" xfId="4995"/>
    <cellStyle name="_적격(화산) _부대철콘 (2)" xfId="4996"/>
    <cellStyle name="_적격(화산) _부대철콘 (2)_보그워너 견적서-11월23일" xfId="4997"/>
    <cellStyle name="_적격(화산) _부대철콘 (2)_보그워너 견적서-11월23일제출-공조기포함" xfId="4998"/>
    <cellStyle name="_적격(화산) _부대철콘 (2)_역곡동 견적서-제출-10월02일-46억8천" xfId="4999"/>
    <cellStyle name="_적격(화산) _부대철콘 (2)_역곡동 견적서-제출-10월02일-46억8천_보그워너 견적서-11월23일" xfId="5000"/>
    <cellStyle name="_적격(화산) _부대철콘 (2)_역곡동 견적서-제출-10월02일-46억8천_보그워너 견적서-11월23일제출-공조기포함" xfId="5001"/>
    <cellStyle name="_적격(화산) _부대철콘 (3)" xfId="5002"/>
    <cellStyle name="_적격(화산) _부대철콘 (3)_보그워너 견적서-11월23일" xfId="5003"/>
    <cellStyle name="_적격(화산) _부대철콘 (3)_보그워너 견적서-11월23일제출-공조기포함" xfId="5004"/>
    <cellStyle name="_적격(화산) _부대철콘 (3)_역곡동 견적서-제출-10월02일-46억8천" xfId="5005"/>
    <cellStyle name="_적격(화산) _부대철콘 (3)_역곡동 견적서-제출-10월02일-46억8천_보그워너 견적서-11월23일" xfId="5006"/>
    <cellStyle name="_적격(화산) _부대철콘 (3)_역곡동 견적서-제출-10월02일-46억8천_보그워너 견적서-11월23일제출-공조기포함" xfId="5007"/>
    <cellStyle name="_적격(화산) _부대철콘 (4)" xfId="5008"/>
    <cellStyle name="_적격(화산) _부대철콘 (4)_보그워너 견적서-11월23일" xfId="5009"/>
    <cellStyle name="_적격(화산) _부대철콘 (4)_보그워너 견적서-11월23일제출-공조기포함" xfId="5010"/>
    <cellStyle name="_적격(화산) _부대철콘 (4)_역곡동 견적서-제출-10월02일-46억8천" xfId="5011"/>
    <cellStyle name="_적격(화산) _부대철콘 (4)_역곡동 견적서-제출-10월02일-46억8천_보그워너 견적서-11월23일" xfId="5012"/>
    <cellStyle name="_적격(화산) _부대철콘 (4)_역곡동 견적서-제출-10월02일-46억8천_보그워너 견적서-11월23일제출-공조기포함" xfId="5013"/>
    <cellStyle name="_적격(화산) _부대토공 (2)" xfId="5014"/>
    <cellStyle name="_적격(화산) _부대토공 (2)_보그워너 견적서-11월23일" xfId="5015"/>
    <cellStyle name="_적격(화산) _부대토공 (2)_보그워너 견적서-11월23일제출-공조기포함" xfId="5016"/>
    <cellStyle name="_적격(화산) _부대토공 (2)_역곡동 견적서-제출-10월02일-46억8천" xfId="5017"/>
    <cellStyle name="_적격(화산) _부대토공 (2)_역곡동 견적서-제출-10월02일-46억8천_보그워너 견적서-11월23일" xfId="5018"/>
    <cellStyle name="_적격(화산) _부대토공 (2)_역곡동 견적서-제출-10월02일-46억8천_보그워너 견적서-11월23일제출-공조기포함" xfId="5019"/>
    <cellStyle name="_적격(화산) _부대토공 (3)" xfId="5020"/>
    <cellStyle name="_적격(화산) _부대토공 (3)_보그워너 견적서-11월23일" xfId="5021"/>
    <cellStyle name="_적격(화산) _부대토공 (3)_보그워너 견적서-11월23일제출-공조기포함" xfId="5022"/>
    <cellStyle name="_적격(화산) _부대토공 (3)_역곡동 견적서-제출-10월02일-46억8천" xfId="5023"/>
    <cellStyle name="_적격(화산) _부대토공 (3)_역곡동 견적서-제출-10월02일-46억8천_보그워너 견적서-11월23일" xfId="5024"/>
    <cellStyle name="_적격(화산) _부대토공 (3)_역곡동 견적서-제출-10월02일-46억8천_보그워너 견적서-11월23일제출-공조기포함" xfId="5025"/>
    <cellStyle name="_적격(화산) _부별지" xfId="5026"/>
    <cellStyle name="_적격(화산) _부별지_buip (2)" xfId="5027"/>
    <cellStyle name="_적격(화산) _부별지_buip (2)_보그워너 견적서-11월23일" xfId="5028"/>
    <cellStyle name="_적격(화산) _부별지_buip (2)_보그워너 견적서-11월23일제출-공조기포함" xfId="5029"/>
    <cellStyle name="_적격(화산) _부별지_buip (2)_역곡동 견적서-제출-10월02일-46억8천" xfId="5030"/>
    <cellStyle name="_적격(화산) _부별지_buip (2)_역곡동 견적서-제출-10월02일-46억8천_보그워너 견적서-11월23일" xfId="5031"/>
    <cellStyle name="_적격(화산) _부별지_buip (2)_역곡동 견적서-제출-10월02일-46억8천_보그워너 견적서-11월23일제출-공조기포함" xfId="5032"/>
    <cellStyle name="_적격(화산) _부별지_ip (2)" xfId="5033"/>
    <cellStyle name="_적격(화산) _부별지_ip (2)_보그워너 견적서-11월23일" xfId="5034"/>
    <cellStyle name="_적격(화산) _부별지_ip (2)_보그워너 견적서-11월23일제출-공조기포함" xfId="5035"/>
    <cellStyle name="_적격(화산) _부별지_ip (2)_역곡동 견적서-제출-10월02일-46억8천" xfId="5036"/>
    <cellStyle name="_적격(화산) _부별지_ip (2)_역곡동 견적서-제출-10월02일-46억8천_보그워너 견적서-11월23일" xfId="5037"/>
    <cellStyle name="_적격(화산) _부별지_ip (2)_역곡동 견적서-제출-10월02일-46억8천_보그워너 견적서-11월23일제출-공조기포함" xfId="5038"/>
    <cellStyle name="_적격(화산) _부별지_jipbun (2)" xfId="5039"/>
    <cellStyle name="_적격(화산) _부별지_jipbun (2)_보그워너 견적서-11월23일" xfId="5040"/>
    <cellStyle name="_적격(화산) _부별지_jipbun (2)_보그워너 견적서-11월23일제출-공조기포함" xfId="5041"/>
    <cellStyle name="_적격(화산) _부별지_jipbun (2)_역곡동 견적서-제출-10월02일-46억8천" xfId="5042"/>
    <cellStyle name="_적격(화산) _부별지_jipbun (2)_역곡동 견적서-제출-10월02일-46억8천_보그워너 견적서-11월23일" xfId="5043"/>
    <cellStyle name="_적격(화산) _부별지_jipbun (2)_역곡동 견적서-제출-10월02일-46억8천_보그워너 견적서-11월23일제출-공조기포함" xfId="5044"/>
    <cellStyle name="_적격(화산) _부별지_보그워너 견적서-11월23일" xfId="5045"/>
    <cellStyle name="_적격(화산) _부별지_보그워너 견적서-11월23일제출-공조기포함" xfId="5046"/>
    <cellStyle name="_적격(화산) _부별지_역곡동 견적서-제출-10월02일-46억8천" xfId="5047"/>
    <cellStyle name="_적격(화산) _부별지_역곡동 견적서-제출-10월02일-46억8천_보그워너 견적서-11월23일" xfId="5048"/>
    <cellStyle name="_적격(화산) _부별지_역곡동 견적서-제출-10월02일-46억8천_보그워너 견적서-11월23일제출-공조기포함" xfId="5049"/>
    <cellStyle name="_적격(화산) _서계오피스텔_집행내역서(REV0) (version 1)" xfId="5050"/>
    <cellStyle name="_적격(화산) _서계오피스텔_집행내역서(REV0) (version 1)_서계오피스텔_대한유화(현설용BM)" xfId="5051"/>
    <cellStyle name="_적격(화산) _서계오피스텔_집행내역서(REV0) (version 1)_서계오피스텔_대한유화(현설용BM)_선투입비 본사보고" xfId="5052"/>
    <cellStyle name="_적격(화산) _서계오피스텔_집행내역서(REV0) (version 1)_서계오피스텔_대한유화(현설용BM)_선투입비 본사보고_선투입비 본사보고" xfId="5053"/>
    <cellStyle name="_적격(화산) _서계오피스텔_집행내역서(REV0) (version 1)_서계오피스텔_대한유화(현설용BM)_선투입비 본사보고_선투입비 본사보고-0330" xfId="5054"/>
    <cellStyle name="_적격(화산) _서계오피스텔_집행내역서(REV0) (version 1)_선투입비 본사보고" xfId="5055"/>
    <cellStyle name="_적격(화산) _서계오피스텔_집행내역서(REV0) (version 1)_선투입비 본사보고_선투입비 본사보고" xfId="5056"/>
    <cellStyle name="_적격(화산) _서계오피스텔_집행내역서(REV0) (version 1)_선투입비 본사보고_선투입비 본사보고-0330" xfId="5057"/>
    <cellStyle name="_적격(화산) _서계오피스텔_집행내역서(REV6)" xfId="5058"/>
    <cellStyle name="_적격(화산) _서계오피스텔_집행내역서(REV6)_서계오피스텔_대한유화(현설용BM)" xfId="5059"/>
    <cellStyle name="_적격(화산) _서계오피스텔_집행내역서(REV6)_서계오피스텔_대한유화(현설용BM)_선투입비 본사보고" xfId="5060"/>
    <cellStyle name="_적격(화산) _서계오피스텔_집행내역서(REV6)_서계오피스텔_대한유화(현설용BM)_선투입비 본사보고_선투입비 본사보고" xfId="5061"/>
    <cellStyle name="_적격(화산) _서계오피스텔_집행내역서(REV6)_서계오피스텔_대한유화(현설용BM)_선투입비 본사보고_선투입비 본사보고-0330" xfId="5062"/>
    <cellStyle name="_적격(화산) _서계오피스텔_집행내역서(REV6)_선투입비 본사보고" xfId="5063"/>
    <cellStyle name="_적격(화산) _서계오피스텔_집행내역서(REV6)_선투입비 본사보고_선투입비 본사보고" xfId="5064"/>
    <cellStyle name="_적격(화산) _서계오피스텔_집행내역서(REV6)_선투입비 본사보고_선투입비 본사보고-0330" xfId="5065"/>
    <cellStyle name="_적격(화산) _서계오피스텔_집행내역서(현설용)" xfId="5066"/>
    <cellStyle name="_적격(화산) _서계오피스텔_집행내역서(현설용)_서계오피스텔_대한유화(현설용BM)" xfId="5067"/>
    <cellStyle name="_적격(화산) _서계오피스텔_집행내역서(현설용)_서계오피스텔_대한유화(현설용BM)_선투입비 본사보고" xfId="5068"/>
    <cellStyle name="_적격(화산) _서계오피스텔_집행내역서(현설용)_서계오피스텔_대한유화(현설용BM)_선투입비 본사보고_선투입비 본사보고" xfId="5069"/>
    <cellStyle name="_적격(화산) _서계오피스텔_집행내역서(현설용)_서계오피스텔_대한유화(현설용BM)_선투입비 본사보고_선투입비 본사보고-0330" xfId="5070"/>
    <cellStyle name="_적격(화산) _서계오피스텔_집행내역서(현설용)_선투입비 본사보고" xfId="5071"/>
    <cellStyle name="_적격(화산) _서계오피스텔_집행내역서(현설용)_선투입비 본사보고_선투입비 본사보고" xfId="5072"/>
    <cellStyle name="_적격(화산) _서계오피스텔_집행내역서(현설용)_선투입비 본사보고_선투입비 본사보고-0330" xfId="5073"/>
    <cellStyle name="_적격(화산) _서계오피스텔-J0" xfId="5074"/>
    <cellStyle name="_적격(화산) _서계오피스텔-J0_서계오피스텔_대한유화(현설용BM)" xfId="5075"/>
    <cellStyle name="_적격(화산) _서계오피스텔-J0_서계오피스텔_대한유화(현설용BM)_선투입비 본사보고" xfId="5076"/>
    <cellStyle name="_적격(화산) _서계오피스텔-J0_서계오피스텔_대한유화(현설용BM)_선투입비 본사보고_선투입비 본사보고" xfId="5077"/>
    <cellStyle name="_적격(화산) _서계오피스텔-J0_서계오피스텔_대한유화(현설용BM)_선투입비 본사보고_선투입비 본사보고-0330" xfId="5078"/>
    <cellStyle name="_적격(화산) _서계오피스텔-J0_선투입비 본사보고" xfId="5079"/>
    <cellStyle name="_적격(화산) _서계오피스텔-J0_선투입비 본사보고_선투입비 본사보고" xfId="5080"/>
    <cellStyle name="_적격(화산) _서계오피스텔-J0_선투입비 본사보고_선투입비 본사보고-0330" xfId="5081"/>
    <cellStyle name="_적격(화산) _선투입비 본사보고" xfId="5082"/>
    <cellStyle name="_적격(화산) _선투입비 본사보고_선투입비 본사보고" xfId="5083"/>
    <cellStyle name="_적격(화산) _선투입비 본사보고_선투입비 본사보고-0330" xfId="5084"/>
    <cellStyle name="_적격(화산) _설계" xfId="5085"/>
    <cellStyle name="_적격(화산) _설계 (2)" xfId="5086"/>
    <cellStyle name="_적격(화산) _설계 (2)_보그워너 견적서-11월23일" xfId="5087"/>
    <cellStyle name="_적격(화산) _설계 (2)_보그워너 견적서-11월23일제출-공조기포함" xfId="5088"/>
    <cellStyle name="_적격(화산) _설계 (2)_역곡동 견적서-제출-10월02일-46억8천" xfId="5089"/>
    <cellStyle name="_적격(화산) _설계 (2)_역곡동 견적서-제출-10월02일-46억8천_보그워너 견적서-11월23일" xfId="5090"/>
    <cellStyle name="_적격(화산) _설계 (2)_역곡동 견적서-제출-10월02일-46억8천_보그워너 견적서-11월23일제출-공조기포함" xfId="5091"/>
    <cellStyle name="_적격(화산) _설계_보그워너 견적서-11월23일" xfId="5092"/>
    <cellStyle name="_적격(화산) _설계_보그워너 견적서-11월23일제출-공조기포함" xfId="5093"/>
    <cellStyle name="_적격(화산) _설계_역곡동 견적서-제출-10월02일-46억8천" xfId="5094"/>
    <cellStyle name="_적격(화산) _설계_역곡동 견적서-제출-10월02일-46억8천_보그워너 견적서-11월23일" xfId="5095"/>
    <cellStyle name="_적격(화산) _설계_역곡동 견적서-제출-10월02일-46억8천_보그워너 견적서-11월23일제출-공조기포함" xfId="5096"/>
    <cellStyle name="_적격(화산) _소화설비공내역서" xfId="5097"/>
    <cellStyle name="_적격(화산) _소화설비공내역서_선투입비 본사보고" xfId="5098"/>
    <cellStyle name="_적격(화산) _소화설비공내역서_선투입비 본사보고_선투입비 본사보고" xfId="5099"/>
    <cellStyle name="_적격(화산) _소화설비공내역서_선투입비 본사보고_선투입비 본사보고-0330" xfId="5100"/>
    <cellStyle name="_적격(화산) _송학하수품의(설계넣고)" xfId="5101"/>
    <cellStyle name="_적격(화산) _실행(노은리슈빌)" xfId="5102"/>
    <cellStyle name="_적격(화산) _실행(노은리슈빌)_관저리슈빌최종실행1" xfId="5103"/>
    <cellStyle name="_적격(화산) _실행(노은리슈빌)_관저리슈빌최종실행1_관저리슈빌최종실행1" xfId="5104"/>
    <cellStyle name="_적격(화산) _실행검토228" xfId="5105"/>
    <cellStyle name="_적격(화산) _실행검토228_00.실행예산(결재)" xfId="5106"/>
    <cellStyle name="_적격(화산) _실행검토228_07.복수리슈빌 미장" xfId="5107"/>
    <cellStyle name="_적격(화산) _실행검토228_견적용내역" xfId="5108"/>
    <cellStyle name="_적격(화산) _실행검토228_견적용내역(도급비교)" xfId="5109"/>
    <cellStyle name="_적격(화산) _실행검토228_견적용내역(도급비교)_관저리슈빌최종실행1" xfId="5110"/>
    <cellStyle name="_적격(화산) _실행검토228_견적용내역(도급비교)_관저리슈빌최종실행1_관저리슈빌최종실행1" xfId="5111"/>
    <cellStyle name="_적격(화산) _실행검토228_견적용내역_관저리슈빌최종실행1" xfId="5112"/>
    <cellStyle name="_적격(화산) _실행검토228_견적용내역_관저리슈빌최종실행1_관저리슈빌최종실행1" xfId="5113"/>
    <cellStyle name="_적격(화산) _실행검토228_관저리슈빌최종실행(1224)" xfId="5114"/>
    <cellStyle name="_적격(화산) _실행검토228_관저리슈빌최종실행(1224)_관저리슈빌최종실행1" xfId="5115"/>
    <cellStyle name="_적격(화산) _실행검토228_관저리슈빌최종실행(1224)_관저리슈빌최종실행1_관저리슈빌최종실행1" xfId="5116"/>
    <cellStyle name="_적격(화산) _실행검토228_관저리슈빌최종실행1" xfId="5117"/>
    <cellStyle name="_적격(화산) _실행검토228_노은14BL 최종내역서(04.10.05)" xfId="5118"/>
    <cellStyle name="_적격(화산) _실행검토228_노은14BL 최종내역서(04.10.05)_복사본 13블럭내역(최종04.10.05)" xfId="5119"/>
    <cellStyle name="_적격(화산) _실행검토228_노은14BL 최종내역서(04.6.18)" xfId="5120"/>
    <cellStyle name="_적격(화산) _실행검토228_노은14BL 최종내역서(04.6.18)_노은14BL 최종내역서(04.10.05)" xfId="5121"/>
    <cellStyle name="_적격(화산) _실행검토228_노은14BL 최종내역서(04.6.18)_노은14BL 최종내역서(04.10.05)_복사본 13블럭내역(최종04.10.05)" xfId="5122"/>
    <cellStyle name="_적격(화산) _실행검토228_노은14BL 최종내역서(04.6.18)_노은2지구 13블럭내역(최종04.10.05)" xfId="5123"/>
    <cellStyle name="_적격(화산) _실행검토228_노은14BL 최종내역서(04.6.18)_청주비하내역(04.09.16)" xfId="5124"/>
    <cellStyle name="_적격(화산) _실행검토228_노은14BL 최종내역서(04.6.24)" xfId="5125"/>
    <cellStyle name="_적격(화산) _실행검토228_노은14BL 최종내역서(04.6.24)_검토" xfId="5126"/>
    <cellStyle name="_적격(화산) _실행검토228_노은14BL 최종내역서(04.6.24)_검토_복사본 13블럭내역(최종04.10.05)" xfId="5127"/>
    <cellStyle name="_적격(화산) _실행검토228_노은14BL 최종내역서(04.6.24)_검토1" xfId="5128"/>
    <cellStyle name="_적격(화산) _실행검토228_노은14BL 최종내역서(04.6.24)_검토1_복사본 13블럭내역(최종04.10.05)" xfId="5129"/>
    <cellStyle name="_적격(화산) _실행검토228_노은14BL 최종내역서(04.6.24)_검토2" xfId="5130"/>
    <cellStyle name="_적격(화산) _실행검토228_노은14BL 최종내역서(04.6.24)_검토2_복사본 13블럭내역(최종04.10.05)" xfId="5131"/>
    <cellStyle name="_적격(화산) _실행검토228_노은14BL 최종내역서(04.6.24)_복사본 13블럭내역(최종04.10.05)" xfId="5132"/>
    <cellStyle name="_적격(화산) _실행검토228_노은2지구 13블럭내역(최종04.10.05)" xfId="5133"/>
    <cellStyle name="_적격(화산) _실행검토228_동백리슈빌 최종내역서(단가참고)" xfId="5134"/>
    <cellStyle name="_적격(화산) _실행검토228_동백리슈빌 최종내역서(단가참고)_복사본 13블럭내역(최종04.10.05)" xfId="5135"/>
    <cellStyle name="_적격(화산) _실행검토228_동백리슈빌 확정내역서(2004.02.10)" xfId="5136"/>
    <cellStyle name="_적격(화산) _실행검토228_리슈빌 공사별 비교(전체현장)" xfId="5137"/>
    <cellStyle name="_적격(화산) _실행검토228_리슈빌 공사별 비교(전체현장)_복사본 13블럭내역(최종04.10.05)" xfId="5138"/>
    <cellStyle name="_적격(화산) _실행검토228_삼익비교실행" xfId="5139"/>
    <cellStyle name="_적격(화산) _실행검토228_삼익비교실행_00.실행예산(결재)" xfId="5140"/>
    <cellStyle name="_적격(화산) _실행검토228_삼익비교실행_07.복수리슈빌 미장" xfId="5141"/>
    <cellStyle name="_적격(화산) _실행검토228_삼익비교실행_견적용내역" xfId="5142"/>
    <cellStyle name="_적격(화산) _실행검토228_삼익비교실행_견적용내역(도급비교)" xfId="5143"/>
    <cellStyle name="_적격(화산) _실행검토228_삼익비교실행_견적용내역(도급비교)_관저리슈빌최종실행1" xfId="5144"/>
    <cellStyle name="_적격(화산) _실행검토228_삼익비교실행_견적용내역(도급비교)_관저리슈빌최종실행1_관저리슈빌최종실행1" xfId="5145"/>
    <cellStyle name="_적격(화산) _실행검토228_삼익비교실행_견적용내역_관저리슈빌최종실행1" xfId="5146"/>
    <cellStyle name="_적격(화산) _실행검토228_삼익비교실행_견적용내역_관저리슈빌최종실행1_관저리슈빌최종실행1" xfId="5147"/>
    <cellStyle name="_적격(화산) _실행검토228_삼익비교실행_관저리슈빌최종실행(1224)" xfId="5148"/>
    <cellStyle name="_적격(화산) _실행검토228_삼익비교실행_관저리슈빌최종실행(1224)_관저리슈빌최종실행1" xfId="5149"/>
    <cellStyle name="_적격(화산) _실행검토228_삼익비교실행_관저리슈빌최종실행(1224)_관저리슈빌최종실행1_관저리슈빌최종실행1" xfId="5150"/>
    <cellStyle name="_적격(화산) _실행검토228_삼익비교실행_관저리슈빌최종실행1" xfId="5151"/>
    <cellStyle name="_적격(화산) _실행검토228_삼익비교실행_노은14BL 최종내역서(04.10.05)" xfId="5152"/>
    <cellStyle name="_적격(화산) _실행검토228_삼익비교실행_노은14BL 최종내역서(04.10.05)_복사본 13블럭내역(최종04.10.05)" xfId="5153"/>
    <cellStyle name="_적격(화산) _실행검토228_삼익비교실행_노은14BL 최종내역서(04.6.18)" xfId="5154"/>
    <cellStyle name="_적격(화산) _실행검토228_삼익비교실행_노은14BL 최종내역서(04.6.18)_노은14BL 최종내역서(04.10.05)" xfId="5155"/>
    <cellStyle name="_적격(화산) _실행검토228_삼익비교실행_노은14BL 최종내역서(04.6.18)_노은14BL 최종내역서(04.10.05)_복사본 13블럭내역(최종04.10.05)" xfId="5156"/>
    <cellStyle name="_적격(화산) _실행검토228_삼익비교실행_노은14BL 최종내역서(04.6.18)_노은2지구 13블럭내역(최종04.10.05)" xfId="5157"/>
    <cellStyle name="_적격(화산) _실행검토228_삼익비교실행_노은14BL 최종내역서(04.6.18)_청주비하내역(04.09.16)" xfId="5158"/>
    <cellStyle name="_적격(화산) _실행검토228_삼익비교실행_노은14BL 최종내역서(04.6.24)" xfId="5159"/>
    <cellStyle name="_적격(화산) _실행검토228_삼익비교실행_노은14BL 최종내역서(04.6.24)_검토" xfId="5160"/>
    <cellStyle name="_적격(화산) _실행검토228_삼익비교실행_노은14BL 최종내역서(04.6.24)_검토_복사본 13블럭내역(최종04.10.05)" xfId="5161"/>
    <cellStyle name="_적격(화산) _실행검토228_삼익비교실행_노은14BL 최종내역서(04.6.24)_검토1" xfId="5162"/>
    <cellStyle name="_적격(화산) _실행검토228_삼익비교실행_노은14BL 최종내역서(04.6.24)_검토1_복사본 13블럭내역(최종04.10.05)" xfId="5163"/>
    <cellStyle name="_적격(화산) _실행검토228_삼익비교실행_노은14BL 최종내역서(04.6.24)_검토2" xfId="5164"/>
    <cellStyle name="_적격(화산) _실행검토228_삼익비교실행_노은14BL 최종내역서(04.6.24)_검토2_복사본 13블럭내역(최종04.10.05)" xfId="5165"/>
    <cellStyle name="_적격(화산) _실행검토228_삼익비교실행_노은14BL 최종내역서(04.6.24)_복사본 13블럭내역(최종04.10.05)" xfId="5166"/>
    <cellStyle name="_적격(화산) _실행검토228_삼익비교실행_노은2지구 13블럭내역(최종04.10.05)" xfId="5167"/>
    <cellStyle name="_적격(화산) _실행검토228_삼익비교실행_동백리슈빌 최종내역서(단가참고)" xfId="5168"/>
    <cellStyle name="_적격(화산) _실행검토228_삼익비교실행_동백리슈빌 최종내역서(단가참고)_복사본 13블럭내역(최종04.10.05)" xfId="5169"/>
    <cellStyle name="_적격(화산) _실행검토228_삼익비교실행_동백리슈빌 확정내역서(2004.02.10)" xfId="5170"/>
    <cellStyle name="_적격(화산) _실행검토228_삼익비교실행_리슈빌 공사별 비교(전체현장)" xfId="5171"/>
    <cellStyle name="_적격(화산) _실행검토228_삼익비교실행_리슈빌 공사별 비교(전체현장)_복사본 13블럭내역(최종04.10.05)" xfId="5172"/>
    <cellStyle name="_적격(화산) _실행검토228_삼익비교실행_실행(노은리슈빌)" xfId="5173"/>
    <cellStyle name="_적격(화산) _실행검토228_삼익비교실행_실행(노은리슈빌)_관저리슈빌최종실행1" xfId="5174"/>
    <cellStyle name="_적격(화산) _실행검토228_삼익비교실행_실행(노은리슈빌)_관저리슈빌최종실행1_관저리슈빌최종실행1" xfId="5175"/>
    <cellStyle name="_적격(화산) _실행검토228_삼익비교실행_실행예산 (2004.03.29)" xfId="5176"/>
    <cellStyle name="_적격(화산) _실행검토228_삼익비교실행_용인IC 내역서(결재0413)" xfId="5177"/>
    <cellStyle name="_적격(화산) _실행검토228_삼익비교실행_청주비하내역(04.09.16)" xfId="5178"/>
    <cellStyle name="_적격(화산) _실행검토228_삼익협의실행" xfId="5179"/>
    <cellStyle name="_적격(화산) _실행검토228_삼익협의실행_00.실행예산(결재)" xfId="5180"/>
    <cellStyle name="_적격(화산) _실행검토228_삼익협의실행_07.복수리슈빌 미장" xfId="5181"/>
    <cellStyle name="_적격(화산) _실행검토228_삼익협의실행_견적용내역" xfId="5182"/>
    <cellStyle name="_적격(화산) _실행검토228_삼익협의실행_견적용내역(도급비교)" xfId="5183"/>
    <cellStyle name="_적격(화산) _실행검토228_삼익협의실행_견적용내역(도급비교)_관저리슈빌최종실행1" xfId="5184"/>
    <cellStyle name="_적격(화산) _실행검토228_삼익협의실행_견적용내역(도급비교)_관저리슈빌최종실행1_관저리슈빌최종실행1" xfId="5185"/>
    <cellStyle name="_적격(화산) _실행검토228_삼익협의실행_견적용내역_관저리슈빌최종실행1" xfId="5186"/>
    <cellStyle name="_적격(화산) _실행검토228_삼익협의실행_견적용내역_관저리슈빌최종실행1_관저리슈빌최종실행1" xfId="5187"/>
    <cellStyle name="_적격(화산) _실행검토228_삼익협의실행_관저리슈빌최종실행(1224)" xfId="5188"/>
    <cellStyle name="_적격(화산) _실행검토228_삼익협의실행_관저리슈빌최종실행(1224)_관저리슈빌최종실행1" xfId="5189"/>
    <cellStyle name="_적격(화산) _실행검토228_삼익협의실행_관저리슈빌최종실행(1224)_관저리슈빌최종실행1_관저리슈빌최종실행1" xfId="5190"/>
    <cellStyle name="_적격(화산) _실행검토228_삼익협의실행_관저리슈빌최종실행1" xfId="5191"/>
    <cellStyle name="_적격(화산) _실행검토228_삼익협의실행_노은14BL 최종내역서(04.10.05)" xfId="5192"/>
    <cellStyle name="_적격(화산) _실행검토228_삼익협의실행_노은14BL 최종내역서(04.10.05)_복사본 13블럭내역(최종04.10.05)" xfId="5193"/>
    <cellStyle name="_적격(화산) _실행검토228_삼익협의실행_노은14BL 최종내역서(04.6.18)" xfId="5194"/>
    <cellStyle name="_적격(화산) _실행검토228_삼익협의실행_노은14BL 최종내역서(04.6.18)_노은14BL 최종내역서(04.10.05)" xfId="5195"/>
    <cellStyle name="_적격(화산) _실행검토228_삼익협의실행_노은14BL 최종내역서(04.6.18)_노은14BL 최종내역서(04.10.05)_복사본 13블럭내역(최종04.10.05)" xfId="5196"/>
    <cellStyle name="_적격(화산) _실행검토228_삼익협의실행_노은14BL 최종내역서(04.6.18)_노은2지구 13블럭내역(최종04.10.05)" xfId="5197"/>
    <cellStyle name="_적격(화산) _실행검토228_삼익협의실행_노은14BL 최종내역서(04.6.18)_청주비하내역(04.09.16)" xfId="5198"/>
    <cellStyle name="_적격(화산) _실행검토228_삼익협의실행_노은14BL 최종내역서(04.6.24)" xfId="5199"/>
    <cellStyle name="_적격(화산) _실행검토228_삼익협의실행_노은14BL 최종내역서(04.6.24)_검토" xfId="5200"/>
    <cellStyle name="_적격(화산) _실행검토228_삼익협의실행_노은14BL 최종내역서(04.6.24)_검토_복사본 13블럭내역(최종04.10.05)" xfId="5201"/>
    <cellStyle name="_적격(화산) _실행검토228_삼익협의실행_노은14BL 최종내역서(04.6.24)_검토1" xfId="5202"/>
    <cellStyle name="_적격(화산) _실행검토228_삼익협의실행_노은14BL 최종내역서(04.6.24)_검토1_복사본 13블럭내역(최종04.10.05)" xfId="5203"/>
    <cellStyle name="_적격(화산) _실행검토228_삼익협의실행_노은14BL 최종내역서(04.6.24)_검토2" xfId="5204"/>
    <cellStyle name="_적격(화산) _실행검토228_삼익협의실행_노은14BL 최종내역서(04.6.24)_검토2_복사본 13블럭내역(최종04.10.05)" xfId="5205"/>
    <cellStyle name="_적격(화산) _실행검토228_삼익협의실행_노은14BL 최종내역서(04.6.24)_복사본 13블럭내역(최종04.10.05)" xfId="5206"/>
    <cellStyle name="_적격(화산) _실행검토228_삼익협의실행_노은2지구 13블럭내역(최종04.10.05)" xfId="5207"/>
    <cellStyle name="_적격(화산) _실행검토228_삼익협의실행_동백리슈빌 최종내역서(단가참고)" xfId="5208"/>
    <cellStyle name="_적격(화산) _실행검토228_삼익협의실행_동백리슈빌 최종내역서(단가참고)_복사본 13블럭내역(최종04.10.05)" xfId="5209"/>
    <cellStyle name="_적격(화산) _실행검토228_삼익협의실행_동백리슈빌 확정내역서(2004.02.10)" xfId="5210"/>
    <cellStyle name="_적격(화산) _실행검토228_삼익협의실행_리슈빌 공사별 비교(전체현장)" xfId="5211"/>
    <cellStyle name="_적격(화산) _실행검토228_삼익협의실행_리슈빌 공사별 비교(전체현장)_복사본 13블럭내역(최종04.10.05)" xfId="5212"/>
    <cellStyle name="_적격(화산) _실행검토228_삼익협의실행_실행(노은리슈빌)" xfId="5213"/>
    <cellStyle name="_적격(화산) _실행검토228_삼익협의실행_실행(노은리슈빌)_관저리슈빌최종실행1" xfId="5214"/>
    <cellStyle name="_적격(화산) _실행검토228_삼익협의실행_실행(노은리슈빌)_관저리슈빌최종실행1_관저리슈빌최종실행1" xfId="5215"/>
    <cellStyle name="_적격(화산) _실행검토228_삼익협의실행_실행예산 (2004.03.29)" xfId="5216"/>
    <cellStyle name="_적격(화산) _실행검토228_삼익협의실행_용인IC 내역서(결재0413)" xfId="5217"/>
    <cellStyle name="_적격(화산) _실행검토228_삼익협의실행_청주비하내역(04.09.16)" xfId="5218"/>
    <cellStyle name="_적격(화산) _실행검토228_실행(노은리슈빌)" xfId="5219"/>
    <cellStyle name="_적격(화산) _실행검토228_실행(노은리슈빌)_관저리슈빌최종실행1" xfId="5220"/>
    <cellStyle name="_적격(화산) _실행검토228_실행(노은리슈빌)_관저리슈빌최종실행1_관저리슈빌최종실행1" xfId="5221"/>
    <cellStyle name="_적격(화산) _실행검토228_실행검토228" xfId="5222"/>
    <cellStyle name="_적격(화산) _실행검토228_실행검토228_00.실행예산(결재)" xfId="5223"/>
    <cellStyle name="_적격(화산) _실행검토228_실행검토228_07.복수리슈빌 미장" xfId="5224"/>
    <cellStyle name="_적격(화산) _실행검토228_실행검토228_견적용내역" xfId="5225"/>
    <cellStyle name="_적격(화산) _실행검토228_실행검토228_견적용내역(도급비교)" xfId="5226"/>
    <cellStyle name="_적격(화산) _실행검토228_실행검토228_견적용내역(도급비교)_관저리슈빌최종실행1" xfId="5227"/>
    <cellStyle name="_적격(화산) _실행검토228_실행검토228_견적용내역(도급비교)_관저리슈빌최종실행1_관저리슈빌최종실행1" xfId="5228"/>
    <cellStyle name="_적격(화산) _실행검토228_실행검토228_견적용내역_관저리슈빌최종실행1" xfId="5229"/>
    <cellStyle name="_적격(화산) _실행검토228_실행검토228_견적용내역_관저리슈빌최종실행1_관저리슈빌최종실행1" xfId="5230"/>
    <cellStyle name="_적격(화산) _실행검토228_실행검토228_관저리슈빌최종실행(1224)" xfId="5231"/>
    <cellStyle name="_적격(화산) _실행검토228_실행검토228_관저리슈빌최종실행(1224)_관저리슈빌최종실행1" xfId="5232"/>
    <cellStyle name="_적격(화산) _실행검토228_실행검토228_관저리슈빌최종실행(1224)_관저리슈빌최종실행1_관저리슈빌최종실행1" xfId="5233"/>
    <cellStyle name="_적격(화산) _실행검토228_실행검토228_관저리슈빌최종실행1" xfId="5234"/>
    <cellStyle name="_적격(화산) _실행검토228_실행검토228_노은14BL 최종내역서(04.10.05)" xfId="5235"/>
    <cellStyle name="_적격(화산) _실행검토228_실행검토228_노은14BL 최종내역서(04.10.05)_복사본 13블럭내역(최종04.10.05)" xfId="5236"/>
    <cellStyle name="_적격(화산) _실행검토228_실행검토228_노은14BL 최종내역서(04.6.18)" xfId="5237"/>
    <cellStyle name="_적격(화산) _실행검토228_실행검토228_노은14BL 최종내역서(04.6.18)_노은14BL 최종내역서(04.10.05)" xfId="5238"/>
    <cellStyle name="_적격(화산) _실행검토228_실행검토228_노은14BL 최종내역서(04.6.18)_노은14BL 최종내역서(04.10.05)_복사본 13블럭내역(최종04.10.05)" xfId="5239"/>
    <cellStyle name="_적격(화산) _실행검토228_실행검토228_노은14BL 최종내역서(04.6.18)_노은2지구 13블럭내역(최종04.10.05)" xfId="5240"/>
    <cellStyle name="_적격(화산) _실행검토228_실행검토228_노은14BL 최종내역서(04.6.18)_청주비하내역(04.09.16)" xfId="5241"/>
    <cellStyle name="_적격(화산) _실행검토228_실행검토228_노은14BL 최종내역서(04.6.24)" xfId="5242"/>
    <cellStyle name="_적격(화산) _실행검토228_실행검토228_노은14BL 최종내역서(04.6.24)_검토" xfId="5243"/>
    <cellStyle name="_적격(화산) _실행검토228_실행검토228_노은14BL 최종내역서(04.6.24)_검토_복사본 13블럭내역(최종04.10.05)" xfId="5244"/>
    <cellStyle name="_적격(화산) _실행검토228_실행검토228_노은14BL 최종내역서(04.6.24)_검토1" xfId="5245"/>
    <cellStyle name="_적격(화산) _실행검토228_실행검토228_노은14BL 최종내역서(04.6.24)_검토1_복사본 13블럭내역(최종04.10.05)" xfId="5246"/>
    <cellStyle name="_적격(화산) _실행검토228_실행검토228_노은14BL 최종내역서(04.6.24)_검토2" xfId="5247"/>
    <cellStyle name="_적격(화산) _실행검토228_실행검토228_노은14BL 최종내역서(04.6.24)_검토2_복사본 13블럭내역(최종04.10.05)" xfId="5248"/>
    <cellStyle name="_적격(화산) _실행검토228_실행검토228_노은14BL 최종내역서(04.6.24)_복사본 13블럭내역(최종04.10.05)" xfId="5249"/>
    <cellStyle name="_적격(화산) _실행검토228_실행검토228_노은2지구 13블럭내역(최종04.10.05)" xfId="5250"/>
    <cellStyle name="_적격(화산) _실행검토228_실행검토228_동백리슈빌 최종내역서(단가참고)" xfId="5251"/>
    <cellStyle name="_적격(화산) _실행검토228_실행검토228_동백리슈빌 최종내역서(단가참고)_복사본 13블럭내역(최종04.10.05)" xfId="5252"/>
    <cellStyle name="_적격(화산) _실행검토228_실행검토228_동백리슈빌 확정내역서(2004.02.10)" xfId="5253"/>
    <cellStyle name="_적격(화산) _실행검토228_실행검토228_리슈빌 공사별 비교(전체현장)" xfId="5254"/>
    <cellStyle name="_적격(화산) _실행검토228_실행검토228_리슈빌 공사별 비교(전체현장)_복사본 13블럭내역(최종04.10.05)" xfId="5255"/>
    <cellStyle name="_적격(화산) _실행검토228_실행검토228_실행(노은리슈빌)" xfId="5256"/>
    <cellStyle name="_적격(화산) _실행검토228_실행검토228_실행(노은리슈빌)_관저리슈빌최종실행1" xfId="5257"/>
    <cellStyle name="_적격(화산) _실행검토228_실행검토228_실행(노은리슈빌)_관저리슈빌최종실행1_관저리슈빌최종실행1" xfId="5258"/>
    <cellStyle name="_적격(화산) _실행검토228_실행검토228_실행예산 (2004.03.29)" xfId="5259"/>
    <cellStyle name="_적격(화산) _실행검토228_실행검토228_용인IC 내역서(결재0413)" xfId="5260"/>
    <cellStyle name="_적격(화산) _실행검토228_실행검토228_청주비하내역(04.09.16)" xfId="5261"/>
    <cellStyle name="_적격(화산) _실행검토228_실행예산 (2004.03.29)" xfId="5262"/>
    <cellStyle name="_적격(화산) _실행검토228_용인IC 내역서(결재0413)" xfId="5263"/>
    <cellStyle name="_적격(화산) _실행검토228_청주비하내역(04.09.16)" xfId="5264"/>
    <cellStyle name="_적격(화산) _실행보고(기준)" xfId="5265"/>
    <cellStyle name="_적격(화산) _실행보고_수영장" xfId="5266"/>
    <cellStyle name="_적격(화산) _실행보고_수영장_02 실행보고_대전인동1공구(29410)" xfId="5267"/>
    <cellStyle name="_적격(화산) _실행보고_수영장_2003년 경상비&amp;공통가설" xfId="5268"/>
    <cellStyle name="_적격(화산) _실행보고_수영장_2004년 급여실행" xfId="5269"/>
    <cellStyle name="_적격(화산) _실행보고_수영장_박용인동백상록 실행보고" xfId="5270"/>
    <cellStyle name="_적격(화산) _실행보고_수영장_사본 - 02_2003년실행보고양식" xfId="5271"/>
    <cellStyle name="_적격(화산) _실행보고_수영장_실행보고(경주세계문화엑스포)" xfId="5272"/>
    <cellStyle name="_적격(화산) _실행보고_수영장_용인동백상록 실행보고" xfId="5273"/>
    <cellStyle name="_적격(화산) _실행예산 (2004.03.29)" xfId="5274"/>
    <cellStyle name="_적격(화산) _실행예산(관리비)" xfId="5275"/>
    <cellStyle name="_적격(화산) _역곡동 견적서-제출-10월02일-46억8천" xfId="5276"/>
    <cellStyle name="_적격(화산) _역곡동 견적서-제출-10월02일-46억8천_보그워너 견적서-11월23일" xfId="5277"/>
    <cellStyle name="_적격(화산) _역곡동 견적서-제출-10월02일-46억8천_보그워너 견적서-11월23일제출-공조기포함" xfId="5278"/>
    <cellStyle name="_적격(화산) _용인IC 내역서(결재0413)" xfId="5279"/>
    <cellStyle name="_적격(화산) _월곳집행(본사)" xfId="5280"/>
    <cellStyle name="_적격(화산) _월곳집행(본사)_공내역서(소방)" xfId="5281"/>
    <cellStyle name="_적격(화산) _월곳집행(본사)_공내역서(소방)_롯데마그넷(오산점)" xfId="5282"/>
    <cellStyle name="_적격(화산) _월곳집행(본사)_공내역서(소방)_롯데마그넷(오산점)_통영점공조및위생" xfId="5283"/>
    <cellStyle name="_적격(화산) _월곳집행(본사)_공내역서(소방)_마그넷오산점내역(020320)" xfId="5284"/>
    <cellStyle name="_적격(화산) _월곳집행(본사)_공내역서(소방)_마그넷오산점내역(020320)_통영점공조및위생" xfId="5285"/>
    <cellStyle name="_적격(화산) _월곳집행(본사)_공내역서(소방)_정-의왕가스경보설비공사(기안)" xfId="5286"/>
    <cellStyle name="_적격(화산) _월곳집행(본사)_공내역서(소방)_정-의왕가스경보설비공사(기안)_통영점공조및위생" xfId="5287"/>
    <cellStyle name="_적격(화산) _월곳집행(본사)_공내역서(소방)_통영점공조및위생" xfId="5288"/>
    <cellStyle name="_적격(화산) _월곳집행(본사)_공내역서(소방final)" xfId="5289"/>
    <cellStyle name="_적격(화산) _월곳집행(본사)_공내역서(소방final)_롯데마그넷(오산점)" xfId="5290"/>
    <cellStyle name="_적격(화산) _월곳집행(본사)_공내역서(소방final)_롯데마그넷(오산점)_통영점공조및위생" xfId="5291"/>
    <cellStyle name="_적격(화산) _월곳집행(본사)_공내역서(소방final)_마그넷오산점내역(020320)" xfId="5292"/>
    <cellStyle name="_적격(화산) _월곳집행(본사)_공내역서(소방final)_마그넷오산점내역(020320)_통영점공조및위생" xfId="5293"/>
    <cellStyle name="_적격(화산) _월곳집행(본사)_공내역서(소방final)_정-의왕가스경보설비공사(기안)" xfId="5294"/>
    <cellStyle name="_적격(화산) _월곳집행(본사)_공내역서(소방final)_정-의왕가스경보설비공사(기안)_통영점공조및위생" xfId="5295"/>
    <cellStyle name="_적격(화산) _월곳집행(본사)_공내역서(소방final)_통영점공조및위생" xfId="5296"/>
    <cellStyle name="_적격(화산) _월곳집행(본사)_롯데마그넷(오산점)" xfId="5297"/>
    <cellStyle name="_적격(화산) _월곳집행(본사)_롯데마그넷(오산점)_통영점공조및위생" xfId="5298"/>
    <cellStyle name="_적격(화산) _월곳집행(본사)_마그넷오산점내역(020320)" xfId="5299"/>
    <cellStyle name="_적격(화산) _월곳집행(본사)_마그넷오산점내역(020320)_통영점공조및위생" xfId="5300"/>
    <cellStyle name="_적격(화산) _월곳집행(본사)_정-의왕가스경보설비공사(기안)" xfId="5301"/>
    <cellStyle name="_적격(화산) _월곳집행(본사)_정-의왕가스경보설비공사(기안)_통영점공조및위생" xfId="5302"/>
    <cellStyle name="_적격(화산) _월곳집행(본사)_통영점공조및위생" xfId="5303"/>
    <cellStyle name="_적격(화산) _일반설비_금강" xfId="5304"/>
    <cellStyle name="_적격(화산) _입찰 (2)" xfId="5305"/>
    <cellStyle name="_적격(화산) _입찰 (2)_보그워너 견적서-11월23일" xfId="5306"/>
    <cellStyle name="_적격(화산) _입찰 (2)_보그워너 견적서-11월23일제출-공조기포함" xfId="5307"/>
    <cellStyle name="_적격(화산) _입찰 (2)_역곡동 견적서-제출-10월02일-46억8천" xfId="5308"/>
    <cellStyle name="_적격(화산) _입찰 (2)_역곡동 견적서-제출-10월02일-46억8천_보그워너 견적서-11월23일" xfId="5309"/>
    <cellStyle name="_적격(화산) _입찰 (2)_역곡동 견적서-제출-10월02일-46억8천_보그워너 견적서-11월23일제출-공조기포함" xfId="5310"/>
    <cellStyle name="_적격(화산) _정-의왕가스경보설비공사(기안)" xfId="5311"/>
    <cellStyle name="_적격(화산) _정-의왕가스경보설비공사(기안)_통영점공조및위생" xfId="5312"/>
    <cellStyle name="_적격(화산) _집갑 (2)" xfId="5313"/>
    <cellStyle name="_적격(화산) _집갑 (2)_보그워너 견적서-11월23일" xfId="5314"/>
    <cellStyle name="_적격(화산) _집갑 (2)_보그워너 견적서-11월23일제출-공조기포함" xfId="5315"/>
    <cellStyle name="_적격(화산) _집갑 (2)_역곡동 견적서-제출-10월02일-46억8천" xfId="5316"/>
    <cellStyle name="_적격(화산) _집갑 (2)_역곡동 견적서-제출-10월02일-46억8천_보그워너 견적서-11월23일" xfId="5317"/>
    <cellStyle name="_적격(화산) _집갑 (2)_역곡동 견적서-제출-10월02일-46억8천_보그워너 견적서-11월23일제출-공조기포함" xfId="5318"/>
    <cellStyle name="_적격(화산) _집행 (2)" xfId="5319"/>
    <cellStyle name="_적격(화산) _집행 (2)_보그워너 견적서-11월23일" xfId="5320"/>
    <cellStyle name="_적격(화산) _집행 (2)_보그워너 견적서-11월23일제출-공조기포함" xfId="5321"/>
    <cellStyle name="_적격(화산) _집행 (2)_역곡동 견적서-제출-10월02일-46억8천" xfId="5322"/>
    <cellStyle name="_적격(화산) _집행 (2)_역곡동 견적서-제출-10월02일-46억8천_보그워너 견적서-11월23일" xfId="5323"/>
    <cellStyle name="_적격(화산) _집행 (2)_역곡동 견적서-제출-10월02일-46억8천_보그워너 견적서-11월23일제출-공조기포함" xfId="5324"/>
    <cellStyle name="_적격(화산) _집행 (93)" xfId="5325"/>
    <cellStyle name="_적격(화산) _집행 (93)_보그워너 견적서-11월23일" xfId="5326"/>
    <cellStyle name="_적격(화산) _집행 (93)_보그워너 견적서-11월23일제출-공조기포함" xfId="5327"/>
    <cellStyle name="_적격(화산) _집행 (93)_역곡동 견적서-제출-10월02일-46억8천" xfId="5328"/>
    <cellStyle name="_적격(화산) _집행 (93)_역곡동 견적서-제출-10월02일-46억8천_보그워너 견적서-11월23일" xfId="5329"/>
    <cellStyle name="_적격(화산) _집행 (93)_역곡동 견적서-제출-10월02일-46억8천_보그워너 견적서-11월23일제출-공조기포함" xfId="5330"/>
    <cellStyle name="_적격(화산) _집행내역서" xfId="5331"/>
    <cellStyle name="_적격(화산) _집행내역서(Rev.0)" xfId="5332"/>
    <cellStyle name="_적격(화산) _집행내역서_서계오피스텔_대한유화(현설용BM)" xfId="5333"/>
    <cellStyle name="_적격(화산) _집행내역서_서계오피스텔_대한유화(현설용BM)_선투입비 본사보고" xfId="5334"/>
    <cellStyle name="_적격(화산) _집행내역서_서계오피스텔_대한유화(현설용BM)_선투입비 본사보고_선투입비 본사보고" xfId="5335"/>
    <cellStyle name="_적격(화산) _집행내역서_서계오피스텔_대한유화(현설용BM)_선투입비 본사보고_선투입비 본사보고-0330" xfId="5336"/>
    <cellStyle name="_적격(화산) _집행내역서_선투입비 본사보고" xfId="5337"/>
    <cellStyle name="_적격(화산) _집행내역서_선투입비 본사보고_선투입비 본사보고" xfId="5338"/>
    <cellStyle name="_적격(화산) _집행내역서_선투입비 본사보고_선투입비 본사보고-0330" xfId="5339"/>
    <cellStyle name="_적격(화산) _철콘 (2)" xfId="5340"/>
    <cellStyle name="_적격(화산) _철콘 (2)_보그워너 견적서-11월23일" xfId="5341"/>
    <cellStyle name="_적격(화산) _철콘 (2)_보그워너 견적서-11월23일제출-공조기포함" xfId="5342"/>
    <cellStyle name="_적격(화산) _철콘 (2)_역곡동 견적서-제출-10월02일-46억8천" xfId="5343"/>
    <cellStyle name="_적격(화산) _철콘 (2)_역곡동 견적서-제출-10월02일-46억8천_보그워너 견적서-11월23일" xfId="5344"/>
    <cellStyle name="_적격(화산) _철콘 (2)_역곡동 견적서-제출-10월02일-46억8천_보그워너 견적서-11월23일제출-공조기포함" xfId="5345"/>
    <cellStyle name="_적격(화산) _철콘 (3)" xfId="5346"/>
    <cellStyle name="_적격(화산) _철콘 (3)_보그워너 견적서-11월23일" xfId="5347"/>
    <cellStyle name="_적격(화산) _철콘 (3)_보그워너 견적서-11월23일제출-공조기포함" xfId="5348"/>
    <cellStyle name="_적격(화산) _철콘 (3)_역곡동 견적서-제출-10월02일-46억8천" xfId="5349"/>
    <cellStyle name="_적격(화산) _철콘 (3)_역곡동 견적서-제출-10월02일-46억8천_보그워너 견적서-11월23일" xfId="5350"/>
    <cellStyle name="_적격(화산) _철콘 (3)_역곡동 견적서-제출-10월02일-46억8천_보그워너 견적서-11월23일제출-공조기포함" xfId="5351"/>
    <cellStyle name="_적격(화산) _철콘 (4)" xfId="5352"/>
    <cellStyle name="_적격(화산) _철콘 (4)_보그워너 견적서-11월23일" xfId="5353"/>
    <cellStyle name="_적격(화산) _철콘 (4)_보그워너 견적서-11월23일제출-공조기포함" xfId="5354"/>
    <cellStyle name="_적격(화산) _철콘 (4)_역곡동 견적서-제출-10월02일-46억8천" xfId="5355"/>
    <cellStyle name="_적격(화산) _철콘 (4)_역곡동 견적서-제출-10월02일-46억8천_보그워너 견적서-11월23일" xfId="5356"/>
    <cellStyle name="_적격(화산) _철콘 (4)_역곡동 견적서-제출-10월02일-46억8천_보그워너 견적서-11월23일제출-공조기포함" xfId="5357"/>
    <cellStyle name="_적격(화산) _철콘 (5)" xfId="5358"/>
    <cellStyle name="_적격(화산) _철콘 (5)_보그워너 견적서-11월23일" xfId="5359"/>
    <cellStyle name="_적격(화산) _철콘 (5)_보그워너 견적서-11월23일제출-공조기포함" xfId="5360"/>
    <cellStyle name="_적격(화산) _철콘 (5)_역곡동 견적서-제출-10월02일-46억8천" xfId="5361"/>
    <cellStyle name="_적격(화산) _철콘 (5)_역곡동 견적서-제출-10월02일-46억8천_보그워너 견적서-11월23일" xfId="5362"/>
    <cellStyle name="_적격(화산) _철콘 (5)_역곡동 견적서-제출-10월02일-46억8천_보그워너 견적서-11월23일제출-공조기포함" xfId="5363"/>
    <cellStyle name="_적격(화산) _청주비하내역(04.09.16)" xfId="5364"/>
    <cellStyle name="_적격(화산) _토공 (2)" xfId="5365"/>
    <cellStyle name="_적격(화산) _토공 (2)_보그워너 견적서-11월23일" xfId="5366"/>
    <cellStyle name="_적격(화산) _토공 (2)_보그워너 견적서-11월23일제출-공조기포함" xfId="5367"/>
    <cellStyle name="_적격(화산) _토공 (2)_역곡동 견적서-제출-10월02일-46억8천" xfId="5368"/>
    <cellStyle name="_적격(화산) _토공 (2)_역곡동 견적서-제출-10월02일-46억8천_보그워너 견적서-11월23일" xfId="5369"/>
    <cellStyle name="_적격(화산) _토공 (2)_역곡동 견적서-제출-10월02일-46억8천_보그워너 견적서-11월23일제출-공조기포함" xfId="5370"/>
    <cellStyle name="_적격(화산) _통영점공조및위생" xfId="5371"/>
    <cellStyle name="_적격(화산) _하도1 (2)" xfId="5372"/>
    <cellStyle name="_적격(화산) _하도1 (2)_보그워너 견적서-11월23일" xfId="5373"/>
    <cellStyle name="_적격(화산) _하도1 (2)_보그워너 견적서-11월23일제출-공조기포함" xfId="5374"/>
    <cellStyle name="_적격(화산) _하도1 (2)_역곡동 견적서-제출-10월02일-46억8천" xfId="5375"/>
    <cellStyle name="_적격(화산) _하도1 (2)_역곡동 견적서-제출-10월02일-46억8천_보그워너 견적서-11월23일" xfId="5376"/>
    <cellStyle name="_적격(화산) _하도1 (2)_역곡동 견적서-제출-10월02일-46억8천_보그워너 견적서-11월23일제출-공조기포함" xfId="5377"/>
    <cellStyle name="_적격(화산) _하사항" xfId="5378"/>
    <cellStyle name="_적격(화산) _하사항_buip (2)" xfId="5379"/>
    <cellStyle name="_적격(화산) _하사항_buip (2)_보그워너 견적서-11월23일" xfId="5380"/>
    <cellStyle name="_적격(화산) _하사항_buip (2)_보그워너 견적서-11월23일제출-공조기포함" xfId="5381"/>
    <cellStyle name="_적격(화산) _하사항_buip (2)_역곡동 견적서-제출-10월02일-46억8천" xfId="5382"/>
    <cellStyle name="_적격(화산) _하사항_buip (2)_역곡동 견적서-제출-10월02일-46억8천_보그워너 견적서-11월23일" xfId="5383"/>
    <cellStyle name="_적격(화산) _하사항_buip (2)_역곡동 견적서-제출-10월02일-46억8천_보그워너 견적서-11월23일제출-공조기포함" xfId="5384"/>
    <cellStyle name="_적격(화산) _하사항_ip (2)" xfId="5385"/>
    <cellStyle name="_적격(화산) _하사항_ip (2)_보그워너 견적서-11월23일" xfId="5386"/>
    <cellStyle name="_적격(화산) _하사항_ip (2)_보그워너 견적서-11월23일제출-공조기포함" xfId="5387"/>
    <cellStyle name="_적격(화산) _하사항_ip (2)_역곡동 견적서-제출-10월02일-46억8천" xfId="5388"/>
    <cellStyle name="_적격(화산) _하사항_ip (2)_역곡동 견적서-제출-10월02일-46억8천_보그워너 견적서-11월23일" xfId="5389"/>
    <cellStyle name="_적격(화산) _하사항_ip (2)_역곡동 견적서-제출-10월02일-46억8천_보그워너 견적서-11월23일제출-공조기포함" xfId="5390"/>
    <cellStyle name="_적격(화산) _하사항_jipbun (2)" xfId="5391"/>
    <cellStyle name="_적격(화산) _하사항_jipbun (2)_보그워너 견적서-11월23일" xfId="5392"/>
    <cellStyle name="_적격(화산) _하사항_jipbun (2)_보그워너 견적서-11월23일제출-공조기포함" xfId="5393"/>
    <cellStyle name="_적격(화산) _하사항_jipbun (2)_역곡동 견적서-제출-10월02일-46억8천" xfId="5394"/>
    <cellStyle name="_적격(화산) _하사항_jipbun (2)_역곡동 견적서-제출-10월02일-46억8천_보그워너 견적서-11월23일" xfId="5395"/>
    <cellStyle name="_적격(화산) _하사항_jipbun (2)_역곡동 견적서-제출-10월02일-46억8천_보그워너 견적서-11월23일제출-공조기포함" xfId="5396"/>
    <cellStyle name="_적격(화산) _하사항_보그워너 견적서-11월23일" xfId="5397"/>
    <cellStyle name="_적격(화산) _하사항_보그워너 견적서-11월23일제출-공조기포함" xfId="5398"/>
    <cellStyle name="_적격(화산) _하사항_역곡동 견적서-제출-10월02일-46억8천" xfId="5399"/>
    <cellStyle name="_적격(화산) _하사항_역곡동 견적서-제출-10월02일-46억8천_보그워너 견적서-11월23일" xfId="5400"/>
    <cellStyle name="_적격(화산) _하사항_역곡동 견적서-제출-10월02일-46억8천_보그워너 견적서-11월23일제출-공조기포함" xfId="5401"/>
    <cellStyle name="_적격(화산) _해운대좌동-(공내역작업)" xfId="5402"/>
    <cellStyle name="_전기 5월 23일(최종분)" xfId="5403"/>
    <cellStyle name="_전기 오창_진천수량산출서" xfId="5404"/>
    <cellStyle name="_전기(고강도접지판)_여건보고1015_제출용" xfId="5405"/>
    <cellStyle name="_전기공사" xfId="5406"/>
    <cellStyle name="_전기공사실행(전체)내역" xfId="5407"/>
    <cellStyle name="_전기공사원가, 단가대비" xfId="5408"/>
    <cellStyle name="_전기관급총괄" xfId="5409"/>
    <cellStyle name="_전기내역서" xfId="5410"/>
    <cellStyle name="_전기물량" xfId="5411"/>
    <cellStyle name="_전기설비" xfId="5412"/>
    <cellStyle name="_전기원가" xfId="5413"/>
    <cellStyle name="_전남남부권광역상수도 수처리모형(설치-최종)" xfId="5414"/>
    <cellStyle name="_전남남부권광역상수도 수처리모형(제조-수정)" xfId="5415"/>
    <cellStyle name="_전남남부권광역상수도 수처리모형(제조-수정)_1. 기계환경분야(0709)" xfId="5416"/>
    <cellStyle name="_전남남부권광역상수도 수처리모형(제조-수정)_1. 기계환경분야(0709)_1. 기계환경분야(0709)" xfId="5417"/>
    <cellStyle name="_전남남부권광역상수도 수처리모형(제조-수정)_1. 기계환경분야(0709)_1. 기계환경분야(제조)" xfId="5418"/>
    <cellStyle name="_전남남부권광역상수도 수처리모형(제조-최종)" xfId="5419"/>
    <cellStyle name="_전남남부권광역상수도 수처리모형(제조-최종)_1. 기계환경분야(0709)" xfId="5420"/>
    <cellStyle name="_전남남부권광역상수도 수처리모형(제조-최종)_1. 기계환경분야(0709)_1. 기계환경분야(0709)" xfId="5421"/>
    <cellStyle name="_전남남부권광역상수도 수처리모형(제조-최종)_1. 기계환경분야(0709)_1. 기계환경분야(제조)" xfId="5422"/>
    <cellStyle name="_전남도청사최종납품" xfId="5423"/>
    <cellStyle name="_전남도청사최종납품(작업이)2" xfId="5424"/>
    <cellStyle name="_전동발달기장치(거창정밀식)" xfId="5425"/>
    <cellStyle name="_전력간선" xfId="5426"/>
    <cellStyle name="_전북의회홍보관설계내역-설치" xfId="5427"/>
    <cellStyle name="_전북의회홍보관실시설계내역(0507)" xfId="5428"/>
    <cellStyle name="_전시과학(031015)" xfId="5429"/>
    <cellStyle name="_전시과학(031016)_인쇄" xfId="5430"/>
    <cellStyle name="_전시시설물" xfId="5431"/>
    <cellStyle name="_전시시설물_배정통보조합제출용" xfId="5432"/>
    <cellStyle name="_전시용영상HW" xfId="5433"/>
    <cellStyle name="_전자지불(삼성SDS)" xfId="5434"/>
    <cellStyle name="_전자지불-(케이비)" xfId="5435"/>
    <cellStyle name="_전주시관내(이서~용정)건설공사(신화)" xfId="5436"/>
    <cellStyle name="_전체공사내역서" xfId="5437"/>
    <cellStyle name="_전체분자재집계표" xfId="5438"/>
    <cellStyle name="_전체분자재집계표_공종별수량산출(경주축구공원-광장)" xfId="5439"/>
    <cellStyle name="_전체분자재집계표_공종별수량산출(상모제8어린이)" xfId="5440"/>
    <cellStyle name="_전체분자재집계표_공종별수량산출(상모제8어린이)_공종별수량산출(경주축구공원-광장)" xfId="5441"/>
    <cellStyle name="_전체분자재집계표_공종별수량산출(상모제8어린이)_공종별수량산출(형곡롤러블레이드장)200602" xfId="5442"/>
    <cellStyle name="_전체분자재집계표_공종별수량산출(상모제8어린이)_대수촌-공종별수량산출(신라왕경숲)" xfId="5443"/>
    <cellStyle name="_전체분자재집계표_공종별수량산출(형곡롤러블레이드장)200602" xfId="5444"/>
    <cellStyle name="_전체분자재집계표_대수촌-공종별수량산출(신라왕경숲)" xfId="5445"/>
    <cellStyle name="_전체분자재집계표_자재집계표" xfId="5446"/>
    <cellStyle name="_전체분자재집계표_자재집계표(무릉소공원)" xfId="5447"/>
    <cellStyle name="_전체분자재집계표_자재집계표(무릉소공원)_공종별수량산출" xfId="5448"/>
    <cellStyle name="_전체분자재집계표_자재집계표(무릉소공원)_공종별수량산출(게이트볼장주변시민공원)" xfId="5449"/>
    <cellStyle name="_전체분자재집계표_자재집계표(무릉소공원)_공종별수량산출(게이트볼장주변시민공원)_공종별수량산출(경주축구공원-광장)" xfId="5450"/>
    <cellStyle name="_전체분자재집계표_자재집계표(무릉소공원)_공종별수량산출(게이트볼장주변시민공원)_대수촌-공종별수량산출(신라왕경숲)" xfId="5451"/>
    <cellStyle name="_전체분자재집계표_자재집계표(무릉소공원)_공종별수량산출(봉곡도서관)" xfId="5452"/>
    <cellStyle name="_전체분자재집계표_자재집계표(무릉소공원)_공종별수량산출(봉곡도서관)_공종별수량산출(경주축구공원-광장)" xfId="5453"/>
    <cellStyle name="_전체분자재집계표_자재집계표(무릉소공원)_공종별수량산출(봉곡도서관)_공종별수량산출(형곡롤러블레이드장)200602" xfId="5454"/>
    <cellStyle name="_전체분자재집계표_자재집계표(무릉소공원)_공종별수량산출(봉곡도서관)_대수촌-공종별수량산출(신라왕경숲)" xfId="5455"/>
    <cellStyle name="_전체분자재집계표_자재집계표(무릉소공원)_공종별수량산출(봉곡도서관)-2차분" xfId="5456"/>
    <cellStyle name="_전체분자재집계표_자재집계표(무릉소공원)_공종별수량산출(봉곡도서관)-2차분_공종별수량산출(경주축구공원-광장)" xfId="5457"/>
    <cellStyle name="_전체분자재집계표_자재집계표(무릉소공원)_공종별수량산출(봉곡도서관)-2차분_공종별수량산출(형곡롤러블레이드장)200602" xfId="5458"/>
    <cellStyle name="_전체분자재집계표_자재집계표(무릉소공원)_공종별수량산출(봉곡도서관)-2차분_대수촌-공종별수량산출(신라왕경숲)" xfId="5459"/>
    <cellStyle name="_전체분자재집계표_자재집계표(무릉소공원)_공종별수량산출(봉곡도서관)-총괄" xfId="5460"/>
    <cellStyle name="_전체분자재집계표_자재집계표(무릉소공원)_공종별수량산출(봉곡도서관)-총괄_공종별수량산출(경주축구공원-광장)" xfId="5461"/>
    <cellStyle name="_전체분자재집계표_자재집계표(무릉소공원)_공종별수량산출(봉곡도서관)-총괄_공종별수량산출(형곡롤러블레이드장)200602" xfId="5462"/>
    <cellStyle name="_전체분자재집계표_자재집계표(무릉소공원)_공종별수량산출(봉곡도서관)-총괄_대수촌-공종별수량산출(신라왕경숲)" xfId="5463"/>
    <cellStyle name="_전체분자재집계표_자재집계표(무릉소공원)_공종별수량산출(사동게이트볼장)" xfId="5464"/>
    <cellStyle name="_전체분자재집계표_자재집계표(무릉소공원)_공종별수량산출(사동게이트볼장)_공종별수량산출(경주축구공원-광장)" xfId="5465"/>
    <cellStyle name="_전체분자재집계표_자재집계표(무릉소공원)_공종별수량산출(사동게이트볼장)_대수촌-공종별수량산출(신라왕경숲)" xfId="5466"/>
    <cellStyle name="_전체분자재집계표_자재집계표(무릉소공원)_공종별수량산출(신평1)" xfId="5467"/>
    <cellStyle name="_전체분자재집계표_자재집계표(무릉소공원)_공종별수량산출(신평1)_공종별수량산출(경주축구공원-광장)" xfId="5468"/>
    <cellStyle name="_전체분자재집계표_자재집계표(무릉소공원)_공종별수량산출(신평1)_공종별수량산출(상모제8어린이)" xfId="5469"/>
    <cellStyle name="_전체분자재집계표_자재집계표(무릉소공원)_공종별수량산출(신평1)_공종별수량산출(상모제8어린이)_공종별수량산출(경주축구공원-광장)" xfId="5470"/>
    <cellStyle name="_전체분자재집계표_자재집계표(무릉소공원)_공종별수량산출(신평1)_공종별수량산출(상모제8어린이)_공종별수량산출(형곡롤러블레이드장)200602" xfId="5471"/>
    <cellStyle name="_전체분자재집계표_자재집계표(무릉소공원)_공종별수량산출(신평1)_공종별수량산출(상모제8어린이)_대수촌-공종별수량산출(신라왕경숲)" xfId="5472"/>
    <cellStyle name="_전체분자재집계표_자재집계표(무릉소공원)_공종별수량산출(신평1)_공종별수량산출(형곡롤러블레이드장)200602" xfId="5473"/>
    <cellStyle name="_전체분자재집계표_자재집계표(무릉소공원)_공종별수량산출(신평1)_대수촌-공종별수량산출(신라왕경숲)" xfId="5474"/>
    <cellStyle name="_전체분자재집계표_자재집계표(무릉소공원)_공종별수량산출(신평1)_토공집계표" xfId="5475"/>
    <cellStyle name="_전체분자재집계표_자재집계표(무릉소공원)_공종별수량산출(신평1)_토공집계표_공종별수량산출(경주축구공원-광장)" xfId="5476"/>
    <cellStyle name="_전체분자재집계표_자재집계표(무릉소공원)_공종별수량산출(신평1)_토공집계표_공종별수량산출(형곡롤러블레이드장)200602" xfId="5477"/>
    <cellStyle name="_전체분자재집계표_자재집계표(무릉소공원)_공종별수량산출(신평1)_토공집계표_대수촌-공종별수량산출(신라왕경숲)" xfId="5478"/>
    <cellStyle name="_전체분자재집계표_자재집계표(무릉소공원)_공종별수량산출(신평1동주민쉼터)" xfId="5479"/>
    <cellStyle name="_전체분자재집계표_자재집계표(무릉소공원)_공종별수량산출(신평1동주민쉼터)_공종별수량산출(경주축구공원-광장)" xfId="5480"/>
    <cellStyle name="_전체분자재집계표_자재집계표(무릉소공원)_공종별수량산출(신평1동주민쉼터)_공종별수량산출(형곡롤러블레이드장)200602" xfId="5481"/>
    <cellStyle name="_전체분자재집계표_자재집계표(무릉소공원)_공종별수량산출(신평1동주민쉼터)_대수촌-공종별수량산출(신라왕경숲)" xfId="5482"/>
    <cellStyle name="_전체분자재집계표_자재집계표(무릉소공원)_공종별수량산출(어린이공원 리모델링공사)-수정" xfId="5483"/>
    <cellStyle name="_전체분자재집계표_자재집계표(무릉소공원)_공종별수량산출(어린이공원 리모델링공사)-수정_공종별수량산출(경주축구공원-광장)" xfId="5484"/>
    <cellStyle name="_전체분자재집계표_자재집계표(무릉소공원)_공종별수량산출(어린이공원 리모델링공사)-수정_대수촌-공종별수량산출(신라왕경숲)" xfId="5485"/>
    <cellStyle name="_전체분자재집계표_자재집계표(무릉소공원)_공종별수량산출(오태)" xfId="5486"/>
    <cellStyle name="_전체분자재집계표_자재집계표(무릉소공원)_공종별수량산출(오태).xls" xfId="5487"/>
    <cellStyle name="_전체분자재집계표_자재집계표(무릉소공원)_공종별수량산출(오태).xls_공종별수량산출(경주축구공원-광장)" xfId="5488"/>
    <cellStyle name="_전체분자재집계표_자재집계표(무릉소공원)_공종별수량산출(오태).xls_공종별수량산출(상모제8어린이)" xfId="5489"/>
    <cellStyle name="_전체분자재집계표_자재집계표(무릉소공원)_공종별수량산출(오태).xls_공종별수량산출(상모제8어린이)_공종별수량산출(경주축구공원-광장)" xfId="5490"/>
    <cellStyle name="_전체분자재집계표_자재집계표(무릉소공원)_공종별수량산출(오태).xls_공종별수량산출(상모제8어린이)_공종별수량산출(형곡롤러블레이드장)200602" xfId="5491"/>
    <cellStyle name="_전체분자재집계표_자재집계표(무릉소공원)_공종별수량산출(오태).xls_공종별수량산출(상모제8어린이)_대수촌-공종별수량산출(신라왕경숲)" xfId="5492"/>
    <cellStyle name="_전체분자재집계표_자재집계표(무릉소공원)_공종별수량산출(오태).xls_공종별수량산출(형곡롤러블레이드장)200602" xfId="5493"/>
    <cellStyle name="_전체분자재집계표_자재집계표(무릉소공원)_공종별수량산출(오태).xls_대수촌-공종별수량산출(신라왕경숲)" xfId="5494"/>
    <cellStyle name="_전체분자재집계표_자재집계표(무릉소공원)_공종별수량산출(오태).xls_토공집계표" xfId="5495"/>
    <cellStyle name="_전체분자재집계표_자재집계표(무릉소공원)_공종별수량산출(오태).xls_토공집계표_공종별수량산출(경주축구공원-광장)" xfId="5496"/>
    <cellStyle name="_전체분자재집계표_자재집계표(무릉소공원)_공종별수량산출(오태).xls_토공집계표_공종별수량산출(형곡롤러블레이드장)200602" xfId="5497"/>
    <cellStyle name="_전체분자재집계표_자재집계표(무릉소공원)_공종별수량산출(오태).xls_토공집계표_대수촌-공종별수량산출(신라왕경숲)" xfId="5498"/>
    <cellStyle name="_전체분자재집계표_자재집계표(무릉소공원)_공종별수량산출(오태)_공종별수량산출(경주축구공원-광장)" xfId="5499"/>
    <cellStyle name="_전체분자재집계표_자재집계표(무릉소공원)_공종별수량산출(오태)_공종별수량산출(상모제8어린이)" xfId="5500"/>
    <cellStyle name="_전체분자재집계표_자재집계표(무릉소공원)_공종별수량산출(오태)_공종별수량산출(상모제8어린이)_공종별수량산출(경주축구공원-광장)" xfId="5501"/>
    <cellStyle name="_전체분자재집계표_자재집계표(무릉소공원)_공종별수량산출(오태)_공종별수량산출(상모제8어린이)_공종별수량산출(형곡롤러블레이드장)200602" xfId="5502"/>
    <cellStyle name="_전체분자재집계표_자재집계표(무릉소공원)_공종별수량산출(오태)_공종별수량산출(상모제8어린이)_대수촌-공종별수량산출(신라왕경숲)" xfId="5503"/>
    <cellStyle name="_전체분자재집계표_자재집계표(무릉소공원)_공종별수량산출(오태)_공종별수량산출(형곡롤러블레이드장)200602" xfId="5504"/>
    <cellStyle name="_전체분자재집계표_자재집계표(무릉소공원)_공종별수량산출(오태)_대수촌-공종별수량산출(신라왕경숲)" xfId="5505"/>
    <cellStyle name="_전체분자재집계표_자재집계표(무릉소공원)_공종별수량산출(오태)_토공집계표" xfId="5506"/>
    <cellStyle name="_전체분자재집계표_자재집계표(무릉소공원)_공종별수량산출(오태)_토공집계표_공종별수량산출(경주축구공원-광장)" xfId="5507"/>
    <cellStyle name="_전체분자재집계표_자재집계표(무릉소공원)_공종별수량산출(오태)_토공집계표_공종별수량산출(형곡롤러블레이드장)200602" xfId="5508"/>
    <cellStyle name="_전체분자재집계표_자재집계표(무릉소공원)_공종별수량산출(오태)_토공집계표_대수촌-공종별수량산출(신라왕경숲)" xfId="5509"/>
    <cellStyle name="_전체분자재집계표_자재집계표(무릉소공원)_공종별수량산출(오태제1어린이)" xfId="5510"/>
    <cellStyle name="_전체분자재집계표_자재집계표(무릉소공원)_공종별수량산출(오태제1어린이)_공종별수량산출(경주축구공원-광장)" xfId="5511"/>
    <cellStyle name="_전체분자재집계표_자재집계표(무릉소공원)_공종별수량산출(오태제1어린이)_대수촌-공종별수량산출(신라왕경숲)" xfId="5512"/>
    <cellStyle name="_전체분자재집계표_자재집계표(무릉소공원)_공종별수량산출(왕산기념공원)-총괄분" xfId="5513"/>
    <cellStyle name="_전체분자재집계표_자재집계표(무릉소공원)_공종별수량산출(왕산기념공원)-총괄분_공종별수량산출(경주축구공원-광장)" xfId="5514"/>
    <cellStyle name="_전체분자재집계표_자재집계표(무릉소공원)_공종별수량산출(왕산기념공원)-총괄분_공종별수량산출(형곡롤러블레이드장)200602" xfId="5515"/>
    <cellStyle name="_전체분자재집계표_자재집계표(무릉소공원)_공종별수량산출(왕산기념공원)-총괄분_대수촌-공종별수량산출(신라왕경숲)" xfId="5516"/>
    <cellStyle name="_전체분자재집계표_자재집계표(무릉소공원)_공종별수량산출(형곡롤러블레이드장)" xfId="5517"/>
    <cellStyle name="_전체분자재집계표_자재집계표(무릉소공원)_공종별수량산출(형곡롤러블레이드장)-수정" xfId="5518"/>
    <cellStyle name="_전체분자재집계표_자재집계표(무릉소공원)_공종별수량산출(확장공사)" xfId="5519"/>
    <cellStyle name="_전체분자재집계표_자재집계표(무릉소공원)_공종별수량산출(확장공사)_공종별수량산출(경주축구공원-광장)" xfId="5520"/>
    <cellStyle name="_전체분자재집계표_자재집계표(무릉소공원)_공종별수량산출(확장공사)_공종별수량산출(상모제8어린이)" xfId="5521"/>
    <cellStyle name="_전체분자재집계표_자재집계표(무릉소공원)_공종별수량산출(확장공사)_공종별수량산출(상모제8어린이)_공종별수량산출(경주축구공원-광장)" xfId="5522"/>
    <cellStyle name="_전체분자재집계표_자재집계표(무릉소공원)_공종별수량산출(확장공사)_공종별수량산출(상모제8어린이)_공종별수량산출(형곡롤러블레이드장)200602" xfId="5523"/>
    <cellStyle name="_전체분자재집계표_자재집계표(무릉소공원)_공종별수량산출(확장공사)_공종별수량산출(상모제8어린이)_대수촌-공종별수량산출(신라왕경숲)" xfId="5524"/>
    <cellStyle name="_전체분자재집계표_자재집계표(무릉소공원)_공종별수량산출(확장공사)_공종별수량산출(형곡롤러블레이드장)200602" xfId="5525"/>
    <cellStyle name="_전체분자재집계표_자재집계표(무릉소공원)_공종별수량산출(확장공사)_대수촌-공종별수량산출(신라왕경숲)" xfId="5526"/>
    <cellStyle name="_전체분자재집계표_자재집계표(무릉소공원)_공종별수량산출(확장공사)_토공집계표" xfId="5527"/>
    <cellStyle name="_전체분자재집계표_자재집계표(무릉소공원)_공종별수량산출(확장공사)_토공집계표_공종별수량산출(경주축구공원-광장)" xfId="5528"/>
    <cellStyle name="_전체분자재집계표_자재집계표(무릉소공원)_공종별수량산출(확장공사)_토공집계표_공종별수량산출(형곡롤러블레이드장)200602" xfId="5529"/>
    <cellStyle name="_전체분자재집계표_자재집계표(무릉소공원)_공종별수량산출(확장공사)_토공집계표_대수촌-공종별수량산출(신라왕경숲)" xfId="5530"/>
    <cellStyle name="_전체분자재집계표_자재집계표(무릉소공원)_공종별수량산출(확장공사x).xls" xfId="5531"/>
    <cellStyle name="_전체분자재집계표_자재집계표(무릉소공원)_공종별수량산출(확장공사x).xls_공종별수량산출(경주축구공원-광장)" xfId="5532"/>
    <cellStyle name="_전체분자재집계표_자재집계표(무릉소공원)_공종별수량산출(확장공사x).xls_공종별수량산출(상모제8어린이)" xfId="5533"/>
    <cellStyle name="_전체분자재집계표_자재집계표(무릉소공원)_공종별수량산출(확장공사x).xls_공종별수량산출(상모제8어린이)_공종별수량산출(경주축구공원-광장)" xfId="5534"/>
    <cellStyle name="_전체분자재집계표_자재집계표(무릉소공원)_공종별수량산출(확장공사x).xls_공종별수량산출(상모제8어린이)_공종별수량산출(형곡롤러블레이드장)200602" xfId="5535"/>
    <cellStyle name="_전체분자재집계표_자재집계표(무릉소공원)_공종별수량산출(확장공사x).xls_공종별수량산출(상모제8어린이)_대수촌-공종별수량산출(신라왕경숲)" xfId="5536"/>
    <cellStyle name="_전체분자재집계표_자재집계표(무릉소공원)_공종별수량산출(확장공사x).xls_공종별수량산출(형곡롤러블레이드장)200602" xfId="5537"/>
    <cellStyle name="_전체분자재집계표_자재집계표(무릉소공원)_공종별수량산출(확장공사x).xls_대수촌-공종별수량산출(신라왕경숲)" xfId="5538"/>
    <cellStyle name="_전체분자재집계표_자재집계표(무릉소공원)_공종별수량산출(확장공사x).xls_토공집계표" xfId="5539"/>
    <cellStyle name="_전체분자재집계표_자재집계표(무릉소공원)_공종별수량산출(확장공사x).xls_토공집계표_공종별수량산출(경주축구공원-광장)" xfId="5540"/>
    <cellStyle name="_전체분자재집계표_자재집계표(무릉소공원)_공종별수량산출(확장공사x).xls_토공집계표_공종별수량산출(형곡롤러블레이드장)200602" xfId="5541"/>
    <cellStyle name="_전체분자재집계표_자재집계표(무릉소공원)_공종별수량산출(확장공사x).xls_토공집계표_대수촌-공종별수량산출(신라왕경숲)" xfId="5542"/>
    <cellStyle name="_전체분자재집계표_자재집계표(무릉소공원)_공종별수량산출(황금수도시설주변)-2차분" xfId="5543"/>
    <cellStyle name="_전체분자재집계표_자재집계표(무릉소공원)_공종별수량산출(황금수도시설주변)-2차분_공종별수량산출(경주축구공원-광장)" xfId="5544"/>
    <cellStyle name="_전체분자재집계표_자재집계표(무릉소공원)_공종별수량산출(황금수도시설주변)-2차분_공종별수량산출(형곡롤러블레이드장)200602" xfId="5545"/>
    <cellStyle name="_전체분자재집계표_자재집계표(무릉소공원)_공종별수량산출(황금수도시설주변)-2차분_대수촌-공종별수량산출(신라왕경숲)" xfId="5546"/>
    <cellStyle name="_전체분자재집계표_자재집계표(무릉소공원)_공종별수량산출(황금수도시설주변)-총괄분" xfId="5547"/>
    <cellStyle name="_전체분자재집계표_자재집계표(무릉소공원)_공종별수량산출(황금수도시설주변)-총괄분_공종별수량산출(경주축구공원-광장)" xfId="5548"/>
    <cellStyle name="_전체분자재집계표_자재집계표(무릉소공원)_공종별수량산출(황금수도시설주변)-총괄분_공종별수량산출(형곡롤러블레이드장)200602" xfId="5549"/>
    <cellStyle name="_전체분자재집계표_자재집계표(무릉소공원)_공종별수량산출(황금수도시설주변)-총괄분_대수촌-공종별수량산출(신라왕경숲)" xfId="5550"/>
    <cellStyle name="_전체분자재집계표_자재집계표(무릉소공원)_공종별수량산출_공종별수량산출(경주축구공원-광장)" xfId="5551"/>
    <cellStyle name="_전체분자재집계표_자재집계표(무릉소공원)_공종별수량산출_공종별수량산출(상모제8어린이)" xfId="5552"/>
    <cellStyle name="_전체분자재집계표_자재집계표(무릉소공원)_공종별수량산출_공종별수량산출(상모제8어린이)_공종별수량산출(경주축구공원-광장)" xfId="5553"/>
    <cellStyle name="_전체분자재집계표_자재집계표(무릉소공원)_공종별수량산출_공종별수량산출(상모제8어린이)_공종별수량산출(형곡롤러블레이드장)200602" xfId="5554"/>
    <cellStyle name="_전체분자재집계표_자재집계표(무릉소공원)_공종별수량산출_공종별수량산출(상모제8어린이)_대수촌-공종별수량산출(신라왕경숲)" xfId="5555"/>
    <cellStyle name="_전체분자재집계표_자재집계표(무릉소공원)_공종별수량산출_공종별수량산출(형곡롤러블레이드장)200602" xfId="5556"/>
    <cellStyle name="_전체분자재집계표_자재집계표(무릉소공원)_공종별수량산출_대수촌-공종별수량산출(신라왕경숲)" xfId="5557"/>
    <cellStyle name="_전체분자재집계표_자재집계표(무릉소공원)_공종별수량산출_토공집계표" xfId="5558"/>
    <cellStyle name="_전체분자재집계표_자재집계표(무릉소공원)_공종별수량산출_토공집계표_공종별수량산출(경주축구공원-광장)" xfId="5559"/>
    <cellStyle name="_전체분자재집계표_자재집계표(무릉소공원)_공종별수량산출_토공집계표_공종별수량산출(형곡롤러블레이드장)200602" xfId="5560"/>
    <cellStyle name="_전체분자재집계표_자재집계표(무릉소공원)_공종별수량산출_토공집계표_대수촌-공종별수량산출(신라왕경숲)" xfId="5561"/>
    <cellStyle name="_전체분자재집계표_자재집계표(무릉소공원)_수량산출및자재집계" xfId="5562"/>
    <cellStyle name="_전체분자재집계표_자재집계표(무릉소공원)_수량산출및자재집계_공종별수량산출(경주축구공원-광장)" xfId="5563"/>
    <cellStyle name="_전체분자재집계표_자재집계표(무릉소공원)_수량산출및자재집계_공종별수량산출(상모제8어린이)" xfId="5564"/>
    <cellStyle name="_전체분자재집계표_자재집계표(무릉소공원)_수량산출및자재집계_공종별수량산출(상모제8어린이)_공종별수량산출(경주축구공원-광장)" xfId="5565"/>
    <cellStyle name="_전체분자재집계표_자재집계표(무릉소공원)_수량산출및자재집계_공종별수량산출(상모제8어린이)_공종별수량산출(형곡롤러블레이드장)200602" xfId="5566"/>
    <cellStyle name="_전체분자재집계표_자재집계표(무릉소공원)_수량산출및자재집계_공종별수량산출(상모제8어린이)_대수촌-공종별수량산출(신라왕경숲)" xfId="5567"/>
    <cellStyle name="_전체분자재집계표_자재집계표(무릉소공원)_수량산출및자재집계_공종별수량산출(형곡롤러블레이드장)200602" xfId="5568"/>
    <cellStyle name="_전체분자재집계표_자재집계표(무릉소공원)_수량산출및자재집계_대수촌-공종별수량산출(신라왕경숲)" xfId="5569"/>
    <cellStyle name="_전체분자재집계표_자재집계표(무릉소공원)_수량산출및자재집계_토공집계표" xfId="5570"/>
    <cellStyle name="_전체분자재집계표_자재집계표(무릉소공원)_수량산출및자재집계_토공집계표_공종별수량산출(경주축구공원-광장)" xfId="5571"/>
    <cellStyle name="_전체분자재집계표_자재집계표(무릉소공원)_수량산출및자재집계_토공집계표_공종별수량산출(형곡롤러블레이드장)200602" xfId="5572"/>
    <cellStyle name="_전체분자재집계표_자재집계표(무릉소공원)_수량산출및자재집계_토공집계표_대수촌-공종별수량산출(신라왕경숲)" xfId="5573"/>
    <cellStyle name="_전체분자재집계표_자재집계표(무릉소공원)_자재집계표" xfId="5574"/>
    <cellStyle name="_전체분자재집계표_자재집계표(무릉소공원)_자재집계표(아사어린이공원)" xfId="5575"/>
    <cellStyle name="_전체분자재집계표_자재집계표(무릉소공원)_자재집계표(아사어린이공원)_공종별수량산출(경주축구공원-광장)" xfId="5576"/>
    <cellStyle name="_전체분자재집계표_자재집계표(무릉소공원)_자재집계표(아사어린이공원)_공종별수량산출(상모제8어린이)" xfId="5577"/>
    <cellStyle name="_전체분자재집계표_자재집계표(무릉소공원)_자재집계표(아사어린이공원)_공종별수량산출(상모제8어린이)_공종별수량산출(경주축구공원-광장)" xfId="5578"/>
    <cellStyle name="_전체분자재집계표_자재집계표(무릉소공원)_자재집계표(아사어린이공원)_공종별수량산출(상모제8어린이)_공종별수량산출(형곡롤러블레이드장)200602" xfId="5579"/>
    <cellStyle name="_전체분자재집계표_자재집계표(무릉소공원)_자재집계표(아사어린이공원)_공종별수량산출(상모제8어린이)_대수촌-공종별수량산출(신라왕경숲)" xfId="5580"/>
    <cellStyle name="_전체분자재집계표_자재집계표(무릉소공원)_자재집계표(아사어린이공원)_공종별수량산출(형곡롤러블레이드장)200602" xfId="5581"/>
    <cellStyle name="_전체분자재집계표_자재집계표(무릉소공원)_자재집계표(아사어린이공원)_대수촌-공종별수량산출(신라왕경숲)" xfId="5582"/>
    <cellStyle name="_전체분자재집계표_자재집계표(무릉소공원)_자재집계표(아사어린이공원)_토공집계표" xfId="5583"/>
    <cellStyle name="_전체분자재집계표_자재집계표(무릉소공원)_자재집계표(아사어린이공원)_토공집계표_공종별수량산출(경주축구공원-광장)" xfId="5584"/>
    <cellStyle name="_전체분자재집계표_자재집계표(무릉소공원)_자재집계표(아사어린이공원)_토공집계표_공종별수량산출(형곡롤러블레이드장)200602" xfId="5585"/>
    <cellStyle name="_전체분자재집계표_자재집계표(무릉소공원)_자재집계표(아사어린이공원)_토공집계표_대수촌-공종별수량산출(신라왕경숲)" xfId="5586"/>
    <cellStyle name="_전체분자재집계표_자재집계표(무릉소공원)_자재집계표_공종별수량산출(경주축구공원-광장)" xfId="5587"/>
    <cellStyle name="_전체분자재집계표_자재집계표(무릉소공원)_자재집계표_공종별수량산출(상모제8어린이)" xfId="5588"/>
    <cellStyle name="_전체분자재집계표_자재집계표(무릉소공원)_자재집계표_공종별수량산출(상모제8어린이)_공종별수량산출(경주축구공원-광장)" xfId="5589"/>
    <cellStyle name="_전체분자재집계표_자재집계표(무릉소공원)_자재집계표_공종별수량산출(상모제8어린이)_공종별수량산출(형곡롤러블레이드장)200602" xfId="5590"/>
    <cellStyle name="_전체분자재집계표_자재집계표(무릉소공원)_자재집계표_공종별수량산출(상모제8어린이)_대수촌-공종별수량산출(신라왕경숲)" xfId="5591"/>
    <cellStyle name="_전체분자재집계표_자재집계표(무릉소공원)_자재집계표_공종별수량산출(형곡롤러블레이드장)200602" xfId="5592"/>
    <cellStyle name="_전체분자재집계표_자재집계표(무릉소공원)_자재집계표_대수촌-공종별수량산출(신라왕경숲)" xfId="5593"/>
    <cellStyle name="_전체분자재집계표_자재집계표(무릉소공원)_자재집계표_토공집계표" xfId="5594"/>
    <cellStyle name="_전체분자재집계표_자재집계표(무릉소공원)_자재집계표_토공집계표_공종별수량산출(경주축구공원-광장)" xfId="5595"/>
    <cellStyle name="_전체분자재집계표_자재집계표(무릉소공원)_자재집계표_토공집계표_공종별수량산출(형곡롤러블레이드장)200602" xfId="5596"/>
    <cellStyle name="_전체분자재집계표_자재집계표(무릉소공원)_자재집계표_토공집계표_대수촌-공종별수량산출(신라왕경숲)" xfId="5597"/>
    <cellStyle name="_전체분자재집계표_자재집계표_공종별수량산출" xfId="5598"/>
    <cellStyle name="_전체분자재집계표_자재집계표_공종별수량산출(게이트볼장주변시민공원)" xfId="5599"/>
    <cellStyle name="_전체분자재집계표_자재집계표_공종별수량산출(게이트볼장주변시민공원)_공종별수량산출(경주축구공원-광장)" xfId="5600"/>
    <cellStyle name="_전체분자재집계표_자재집계표_공종별수량산출(게이트볼장주변시민공원)_대수촌-공종별수량산출(신라왕경숲)" xfId="5601"/>
    <cellStyle name="_전체분자재집계표_자재집계표_공종별수량산출(봉곡도서관)" xfId="5602"/>
    <cellStyle name="_전체분자재집계표_자재집계표_공종별수량산출(봉곡도서관)_공종별수량산출(경주축구공원-광장)" xfId="5603"/>
    <cellStyle name="_전체분자재집계표_자재집계표_공종별수량산출(봉곡도서관)_공종별수량산출(형곡롤러블레이드장)200602" xfId="5604"/>
    <cellStyle name="_전체분자재집계표_자재집계표_공종별수량산출(봉곡도서관)_대수촌-공종별수량산출(신라왕경숲)" xfId="5605"/>
    <cellStyle name="_전체분자재집계표_자재집계표_공종별수량산출(봉곡도서관)-2차분" xfId="5606"/>
    <cellStyle name="_전체분자재집계표_자재집계표_공종별수량산출(봉곡도서관)-2차분_공종별수량산출(경주축구공원-광장)" xfId="5607"/>
    <cellStyle name="_전체분자재집계표_자재집계표_공종별수량산출(봉곡도서관)-2차분_공종별수량산출(형곡롤러블레이드장)200602" xfId="5608"/>
    <cellStyle name="_전체분자재집계표_자재집계표_공종별수량산출(봉곡도서관)-2차분_대수촌-공종별수량산출(신라왕경숲)" xfId="5609"/>
    <cellStyle name="_전체분자재집계표_자재집계표_공종별수량산출(봉곡도서관)-총괄" xfId="5610"/>
    <cellStyle name="_전체분자재집계표_자재집계표_공종별수량산출(봉곡도서관)-총괄_공종별수량산출(경주축구공원-광장)" xfId="5611"/>
    <cellStyle name="_전체분자재집계표_자재집계표_공종별수량산출(봉곡도서관)-총괄_공종별수량산출(형곡롤러블레이드장)200602" xfId="5612"/>
    <cellStyle name="_전체분자재집계표_자재집계표_공종별수량산출(봉곡도서관)-총괄_대수촌-공종별수량산출(신라왕경숲)" xfId="5613"/>
    <cellStyle name="_전체분자재집계표_자재집계표_공종별수량산출(사동게이트볼장)" xfId="5614"/>
    <cellStyle name="_전체분자재집계표_자재집계표_공종별수량산출(사동게이트볼장)_공종별수량산출(경주축구공원-광장)" xfId="5615"/>
    <cellStyle name="_전체분자재집계표_자재집계표_공종별수량산출(사동게이트볼장)_대수촌-공종별수량산출(신라왕경숲)" xfId="5616"/>
    <cellStyle name="_전체분자재집계표_자재집계표_공종별수량산출(신평1)" xfId="5617"/>
    <cellStyle name="_전체분자재집계표_자재집계표_공종별수량산출(신평1)_공종별수량산출(경주축구공원-광장)" xfId="5618"/>
    <cellStyle name="_전체분자재집계표_자재집계표_공종별수량산출(신평1)_공종별수량산출(상모제8어린이)" xfId="5619"/>
    <cellStyle name="_전체분자재집계표_자재집계표_공종별수량산출(신평1)_공종별수량산출(상모제8어린이)_공종별수량산출(경주축구공원-광장)" xfId="5620"/>
    <cellStyle name="_전체분자재집계표_자재집계표_공종별수량산출(신평1)_공종별수량산출(상모제8어린이)_공종별수량산출(형곡롤러블레이드장)200602" xfId="5621"/>
    <cellStyle name="_전체분자재집계표_자재집계표_공종별수량산출(신평1)_공종별수량산출(상모제8어린이)_대수촌-공종별수량산출(신라왕경숲)" xfId="5622"/>
    <cellStyle name="_전체분자재집계표_자재집계표_공종별수량산출(신평1)_공종별수량산출(형곡롤러블레이드장)200602" xfId="5623"/>
    <cellStyle name="_전체분자재집계표_자재집계표_공종별수량산출(신평1)_대수촌-공종별수량산출(신라왕경숲)" xfId="5624"/>
    <cellStyle name="_전체분자재집계표_자재집계표_공종별수량산출(신평1)_토공집계표" xfId="5625"/>
    <cellStyle name="_전체분자재집계표_자재집계표_공종별수량산출(신평1)_토공집계표_공종별수량산출(경주축구공원-광장)" xfId="5626"/>
    <cellStyle name="_전체분자재집계표_자재집계표_공종별수량산출(신평1)_토공집계표_공종별수량산출(형곡롤러블레이드장)200602" xfId="5627"/>
    <cellStyle name="_전체분자재집계표_자재집계표_공종별수량산출(신평1)_토공집계표_대수촌-공종별수량산출(신라왕경숲)" xfId="5628"/>
    <cellStyle name="_전체분자재집계표_자재집계표_공종별수량산출(신평1동주민쉼터)" xfId="5629"/>
    <cellStyle name="_전체분자재집계표_자재집계표_공종별수량산출(신평1동주민쉼터)_공종별수량산출(경주축구공원-광장)" xfId="5630"/>
    <cellStyle name="_전체분자재집계표_자재집계표_공종별수량산출(신평1동주민쉼터)_공종별수량산출(형곡롤러블레이드장)200602" xfId="5631"/>
    <cellStyle name="_전체분자재집계표_자재집계표_공종별수량산출(신평1동주민쉼터)_대수촌-공종별수량산출(신라왕경숲)" xfId="5632"/>
    <cellStyle name="_전체분자재집계표_자재집계표_공종별수량산출(어린이공원 리모델링공사)-수정" xfId="5633"/>
    <cellStyle name="_전체분자재집계표_자재집계표_공종별수량산출(어린이공원 리모델링공사)-수정_공종별수량산출(경주축구공원-광장)" xfId="5634"/>
    <cellStyle name="_전체분자재집계표_자재집계표_공종별수량산출(어린이공원 리모델링공사)-수정_대수촌-공종별수량산출(신라왕경숲)" xfId="5635"/>
    <cellStyle name="_전체분자재집계표_자재집계표_공종별수량산출(오태)" xfId="5636"/>
    <cellStyle name="_전체분자재집계표_자재집계표_공종별수량산출(오태).xls" xfId="5637"/>
    <cellStyle name="_전체분자재집계표_자재집계표_공종별수량산출(오태).xls_공종별수량산출(경주축구공원-광장)" xfId="5638"/>
    <cellStyle name="_전체분자재집계표_자재집계표_공종별수량산출(오태).xls_공종별수량산출(상모제8어린이)" xfId="5639"/>
    <cellStyle name="_전체분자재집계표_자재집계표_공종별수량산출(오태).xls_공종별수량산출(상모제8어린이)_공종별수량산출(경주축구공원-광장)" xfId="5640"/>
    <cellStyle name="_전체분자재집계표_자재집계표_공종별수량산출(오태).xls_공종별수량산출(상모제8어린이)_공종별수량산출(형곡롤러블레이드장)200602" xfId="5641"/>
    <cellStyle name="_전체분자재집계표_자재집계표_공종별수량산출(오태).xls_공종별수량산출(상모제8어린이)_대수촌-공종별수량산출(신라왕경숲)" xfId="5642"/>
    <cellStyle name="_전체분자재집계표_자재집계표_공종별수량산출(오태).xls_공종별수량산출(형곡롤러블레이드장)200602" xfId="5643"/>
    <cellStyle name="_전체분자재집계표_자재집계표_공종별수량산출(오태).xls_대수촌-공종별수량산출(신라왕경숲)" xfId="5644"/>
    <cellStyle name="_전체분자재집계표_자재집계표_공종별수량산출(오태).xls_토공집계표" xfId="5645"/>
    <cellStyle name="_전체분자재집계표_자재집계표_공종별수량산출(오태).xls_토공집계표_공종별수량산출(경주축구공원-광장)" xfId="5646"/>
    <cellStyle name="_전체분자재집계표_자재집계표_공종별수량산출(오태).xls_토공집계표_공종별수량산출(형곡롤러블레이드장)200602" xfId="5647"/>
    <cellStyle name="_전체분자재집계표_자재집계표_공종별수량산출(오태).xls_토공집계표_대수촌-공종별수량산출(신라왕경숲)" xfId="5648"/>
    <cellStyle name="_전체분자재집계표_자재집계표_공종별수량산출(오태)_공종별수량산출(경주축구공원-광장)" xfId="5649"/>
    <cellStyle name="_전체분자재집계표_자재집계표_공종별수량산출(오태)_공종별수량산출(상모제8어린이)" xfId="5650"/>
    <cellStyle name="_전체분자재집계표_자재집계표_공종별수량산출(오태)_공종별수량산출(상모제8어린이)_공종별수량산출(경주축구공원-광장)" xfId="5651"/>
    <cellStyle name="_전체분자재집계표_자재집계표_공종별수량산출(오태)_공종별수량산출(상모제8어린이)_공종별수량산출(형곡롤러블레이드장)200602" xfId="5652"/>
    <cellStyle name="_전체분자재집계표_자재집계표_공종별수량산출(오태)_공종별수량산출(상모제8어린이)_대수촌-공종별수량산출(신라왕경숲)" xfId="5653"/>
    <cellStyle name="_전체분자재집계표_자재집계표_공종별수량산출(오태)_공종별수량산출(형곡롤러블레이드장)200602" xfId="5654"/>
    <cellStyle name="_전체분자재집계표_자재집계표_공종별수량산출(오태)_대수촌-공종별수량산출(신라왕경숲)" xfId="5655"/>
    <cellStyle name="_전체분자재집계표_자재집계표_공종별수량산출(오태)_토공집계표" xfId="5656"/>
    <cellStyle name="_전체분자재집계표_자재집계표_공종별수량산출(오태)_토공집계표_공종별수량산출(경주축구공원-광장)" xfId="5657"/>
    <cellStyle name="_전체분자재집계표_자재집계표_공종별수량산출(오태)_토공집계표_공종별수량산출(형곡롤러블레이드장)200602" xfId="5658"/>
    <cellStyle name="_전체분자재집계표_자재집계표_공종별수량산출(오태)_토공집계표_대수촌-공종별수량산출(신라왕경숲)" xfId="5659"/>
    <cellStyle name="_전체분자재집계표_자재집계표_공종별수량산출(오태제1어린이)" xfId="5660"/>
    <cellStyle name="_전체분자재집계표_자재집계표_공종별수량산출(오태제1어린이)_공종별수량산출(경주축구공원-광장)" xfId="5661"/>
    <cellStyle name="_전체분자재집계표_자재집계표_공종별수량산출(오태제1어린이)_대수촌-공종별수량산출(신라왕경숲)" xfId="5662"/>
    <cellStyle name="_전체분자재집계표_자재집계표_공종별수량산출(왕산기념공원)-총괄분" xfId="5663"/>
    <cellStyle name="_전체분자재집계표_자재집계표_공종별수량산출(왕산기념공원)-총괄분_공종별수량산출(경주축구공원-광장)" xfId="5664"/>
    <cellStyle name="_전체분자재집계표_자재집계표_공종별수량산출(왕산기념공원)-총괄분_공종별수량산출(형곡롤러블레이드장)200602" xfId="5665"/>
    <cellStyle name="_전체분자재집계표_자재집계표_공종별수량산출(왕산기념공원)-총괄분_대수촌-공종별수량산출(신라왕경숲)" xfId="5666"/>
    <cellStyle name="_전체분자재집계표_자재집계표_공종별수량산출(형곡롤러블레이드장)" xfId="5667"/>
    <cellStyle name="_전체분자재집계표_자재집계표_공종별수량산출(형곡롤러블레이드장)-수정" xfId="5668"/>
    <cellStyle name="_전체분자재집계표_자재집계표_공종별수량산출(확장공사)" xfId="5669"/>
    <cellStyle name="_전체분자재집계표_자재집계표_공종별수량산출(확장공사)_공종별수량산출(경주축구공원-광장)" xfId="5670"/>
    <cellStyle name="_전체분자재집계표_자재집계표_공종별수량산출(확장공사)_공종별수량산출(상모제8어린이)" xfId="5671"/>
    <cellStyle name="_전체분자재집계표_자재집계표_공종별수량산출(확장공사)_공종별수량산출(상모제8어린이)_공종별수량산출(경주축구공원-광장)" xfId="5672"/>
    <cellStyle name="_전체분자재집계표_자재집계표_공종별수량산출(확장공사)_공종별수량산출(상모제8어린이)_공종별수량산출(형곡롤러블레이드장)200602" xfId="5673"/>
    <cellStyle name="_전체분자재집계표_자재집계표_공종별수량산출(확장공사)_공종별수량산출(상모제8어린이)_대수촌-공종별수량산출(신라왕경숲)" xfId="5674"/>
    <cellStyle name="_전체분자재집계표_자재집계표_공종별수량산출(확장공사)_공종별수량산출(형곡롤러블레이드장)200602" xfId="5675"/>
    <cellStyle name="_전체분자재집계표_자재집계표_공종별수량산출(확장공사)_대수촌-공종별수량산출(신라왕경숲)" xfId="5676"/>
    <cellStyle name="_전체분자재집계표_자재집계표_공종별수량산출(확장공사)_토공집계표" xfId="5677"/>
    <cellStyle name="_전체분자재집계표_자재집계표_공종별수량산출(확장공사)_토공집계표_공종별수량산출(경주축구공원-광장)" xfId="5678"/>
    <cellStyle name="_전체분자재집계표_자재집계표_공종별수량산출(확장공사)_토공집계표_공종별수량산출(형곡롤러블레이드장)200602" xfId="5679"/>
    <cellStyle name="_전체분자재집계표_자재집계표_공종별수량산출(확장공사)_토공집계표_대수촌-공종별수량산출(신라왕경숲)" xfId="5680"/>
    <cellStyle name="_전체분자재집계표_자재집계표_공종별수량산출(확장공사x).xls" xfId="5681"/>
    <cellStyle name="_전체분자재집계표_자재집계표_공종별수량산출(확장공사x).xls_공종별수량산출(경주축구공원-광장)" xfId="5682"/>
    <cellStyle name="_전체분자재집계표_자재집계표_공종별수량산출(확장공사x).xls_공종별수량산출(상모제8어린이)" xfId="5683"/>
    <cellStyle name="_전체분자재집계표_자재집계표_공종별수량산출(확장공사x).xls_공종별수량산출(상모제8어린이)_공종별수량산출(경주축구공원-광장)" xfId="5684"/>
    <cellStyle name="_전체분자재집계표_자재집계표_공종별수량산출(확장공사x).xls_공종별수량산출(상모제8어린이)_공종별수량산출(형곡롤러블레이드장)200602" xfId="5685"/>
    <cellStyle name="_전체분자재집계표_자재집계표_공종별수량산출(확장공사x).xls_공종별수량산출(상모제8어린이)_대수촌-공종별수량산출(신라왕경숲)" xfId="5686"/>
    <cellStyle name="_전체분자재집계표_자재집계표_공종별수량산출(확장공사x).xls_공종별수량산출(형곡롤러블레이드장)200602" xfId="5687"/>
    <cellStyle name="_전체분자재집계표_자재집계표_공종별수량산출(확장공사x).xls_대수촌-공종별수량산출(신라왕경숲)" xfId="5688"/>
    <cellStyle name="_전체분자재집계표_자재집계표_공종별수량산출(확장공사x).xls_토공집계표" xfId="5689"/>
    <cellStyle name="_전체분자재집계표_자재집계표_공종별수량산출(확장공사x).xls_토공집계표_공종별수량산출(경주축구공원-광장)" xfId="5690"/>
    <cellStyle name="_전체분자재집계표_자재집계표_공종별수량산출(확장공사x).xls_토공집계표_공종별수량산출(형곡롤러블레이드장)200602" xfId="5691"/>
    <cellStyle name="_전체분자재집계표_자재집계표_공종별수량산출(확장공사x).xls_토공집계표_대수촌-공종별수량산출(신라왕경숲)" xfId="5692"/>
    <cellStyle name="_전체분자재집계표_자재집계표_공종별수량산출(황금수도시설주변)-2차분" xfId="5693"/>
    <cellStyle name="_전체분자재집계표_자재집계표_공종별수량산출(황금수도시설주변)-2차분_공종별수량산출(경주축구공원-광장)" xfId="5694"/>
    <cellStyle name="_전체분자재집계표_자재집계표_공종별수량산출(황금수도시설주변)-2차분_공종별수량산출(형곡롤러블레이드장)200602" xfId="5695"/>
    <cellStyle name="_전체분자재집계표_자재집계표_공종별수량산출(황금수도시설주변)-2차분_대수촌-공종별수량산출(신라왕경숲)" xfId="5696"/>
    <cellStyle name="_전체분자재집계표_자재집계표_공종별수량산출(황금수도시설주변)-총괄분" xfId="5697"/>
    <cellStyle name="_전체분자재집계표_자재집계표_공종별수량산출(황금수도시설주변)-총괄분_공종별수량산출(경주축구공원-광장)" xfId="5698"/>
    <cellStyle name="_전체분자재집계표_자재집계표_공종별수량산출(황금수도시설주변)-총괄분_공종별수량산출(형곡롤러블레이드장)200602" xfId="5699"/>
    <cellStyle name="_전체분자재집계표_자재집계표_공종별수량산출(황금수도시설주변)-총괄분_대수촌-공종별수량산출(신라왕경숲)" xfId="5700"/>
    <cellStyle name="_전체분자재집계표_자재집계표_공종별수량산출_공종별수량산출(경주축구공원-광장)" xfId="5701"/>
    <cellStyle name="_전체분자재집계표_자재집계표_공종별수량산출_공종별수량산출(상모제8어린이)" xfId="5702"/>
    <cellStyle name="_전체분자재집계표_자재집계표_공종별수량산출_공종별수량산출(상모제8어린이)_공종별수량산출(경주축구공원-광장)" xfId="5703"/>
    <cellStyle name="_전체분자재집계표_자재집계표_공종별수량산출_공종별수량산출(상모제8어린이)_공종별수량산출(형곡롤러블레이드장)200602" xfId="5704"/>
    <cellStyle name="_전체분자재집계표_자재집계표_공종별수량산출_공종별수량산출(상모제8어린이)_대수촌-공종별수량산출(신라왕경숲)" xfId="5705"/>
    <cellStyle name="_전체분자재집계표_자재집계표_공종별수량산출_공종별수량산출(형곡롤러블레이드장)200602" xfId="5706"/>
    <cellStyle name="_전체분자재집계표_자재집계표_공종별수량산출_대수촌-공종별수량산출(신라왕경숲)" xfId="5707"/>
    <cellStyle name="_전체분자재집계표_자재집계표_공종별수량산출_토공집계표" xfId="5708"/>
    <cellStyle name="_전체분자재집계표_자재집계표_공종별수량산출_토공집계표_공종별수량산출(경주축구공원-광장)" xfId="5709"/>
    <cellStyle name="_전체분자재집계표_자재집계표_공종별수량산출_토공집계표_공종별수량산출(형곡롤러블레이드장)200602" xfId="5710"/>
    <cellStyle name="_전체분자재집계표_자재집계표_공종별수량산출_토공집계표_대수촌-공종별수량산출(신라왕경숲)" xfId="5711"/>
    <cellStyle name="_전체분자재집계표_자재집계표_수량산출및자재집계" xfId="5712"/>
    <cellStyle name="_전체분자재집계표_자재집계표_수량산출및자재집계_공종별수량산출(경주축구공원-광장)" xfId="5713"/>
    <cellStyle name="_전체분자재집계표_자재집계표_수량산출및자재집계_공종별수량산출(상모제8어린이)" xfId="5714"/>
    <cellStyle name="_전체분자재집계표_자재집계표_수량산출및자재집계_공종별수량산출(상모제8어린이)_공종별수량산출(경주축구공원-광장)" xfId="5715"/>
    <cellStyle name="_전체분자재집계표_자재집계표_수량산출및자재집계_공종별수량산출(상모제8어린이)_공종별수량산출(형곡롤러블레이드장)200602" xfId="5716"/>
    <cellStyle name="_전체분자재집계표_자재집계표_수량산출및자재집계_공종별수량산출(상모제8어린이)_대수촌-공종별수량산출(신라왕경숲)" xfId="5717"/>
    <cellStyle name="_전체분자재집계표_자재집계표_수량산출및자재집계_공종별수량산출(형곡롤러블레이드장)200602" xfId="5718"/>
    <cellStyle name="_전체분자재집계표_자재집계표_수량산출및자재집계_대수촌-공종별수량산출(신라왕경숲)" xfId="5719"/>
    <cellStyle name="_전체분자재집계표_자재집계표_수량산출및자재집계_토공집계표" xfId="5720"/>
    <cellStyle name="_전체분자재집계표_자재집계표_수량산출및자재집계_토공집계표_공종별수량산출(경주축구공원-광장)" xfId="5721"/>
    <cellStyle name="_전체분자재집계표_자재집계표_수량산출및자재집계_토공집계표_공종별수량산출(형곡롤러블레이드장)200602" xfId="5722"/>
    <cellStyle name="_전체분자재집계표_자재집계표_수량산출및자재집계_토공집계표_대수촌-공종별수량산출(신라왕경숲)" xfId="5723"/>
    <cellStyle name="_전체분자재집계표_자재집계표_자재집계표" xfId="5724"/>
    <cellStyle name="_전체분자재집계표_자재집계표_자재집계표(아사어린이공원)" xfId="5725"/>
    <cellStyle name="_전체분자재집계표_자재집계표_자재집계표(아사어린이공원)_공종별수량산출(경주축구공원-광장)" xfId="5726"/>
    <cellStyle name="_전체분자재집계표_자재집계표_자재집계표(아사어린이공원)_공종별수량산출(상모제8어린이)" xfId="5727"/>
    <cellStyle name="_전체분자재집계표_자재집계표_자재집계표(아사어린이공원)_공종별수량산출(상모제8어린이)_공종별수량산출(경주축구공원-광장)" xfId="5728"/>
    <cellStyle name="_전체분자재집계표_자재집계표_자재집계표(아사어린이공원)_공종별수량산출(상모제8어린이)_공종별수량산출(형곡롤러블레이드장)200602" xfId="5729"/>
    <cellStyle name="_전체분자재집계표_자재집계표_자재집계표(아사어린이공원)_공종별수량산출(상모제8어린이)_대수촌-공종별수량산출(신라왕경숲)" xfId="5730"/>
    <cellStyle name="_전체분자재집계표_자재집계표_자재집계표(아사어린이공원)_공종별수량산출(형곡롤러블레이드장)200602" xfId="5731"/>
    <cellStyle name="_전체분자재집계표_자재집계표_자재집계표(아사어린이공원)_대수촌-공종별수량산출(신라왕경숲)" xfId="5732"/>
    <cellStyle name="_전체분자재집계표_자재집계표_자재집계표(아사어린이공원)_토공집계표" xfId="5733"/>
    <cellStyle name="_전체분자재집계표_자재집계표_자재집계표(아사어린이공원)_토공집계표_공종별수량산출(경주축구공원-광장)" xfId="5734"/>
    <cellStyle name="_전체분자재집계표_자재집계표_자재집계표(아사어린이공원)_토공집계표_공종별수량산출(형곡롤러블레이드장)200602" xfId="5735"/>
    <cellStyle name="_전체분자재집계표_자재집계표_자재집계표(아사어린이공원)_토공집계표_대수촌-공종별수량산출(신라왕경숲)" xfId="5736"/>
    <cellStyle name="_전체분자재집계표_자재집계표_자재집계표_공종별수량산출(경주축구공원-광장)" xfId="5737"/>
    <cellStyle name="_전체분자재집계표_자재집계표_자재집계표_공종별수량산출(상모제8어린이)" xfId="5738"/>
    <cellStyle name="_전체분자재집계표_자재집계표_자재집계표_공종별수량산출(상모제8어린이)_공종별수량산출(경주축구공원-광장)" xfId="5739"/>
    <cellStyle name="_전체분자재집계표_자재집계표_자재집계표_공종별수량산출(상모제8어린이)_공종별수량산출(형곡롤러블레이드장)200602" xfId="5740"/>
    <cellStyle name="_전체분자재집계표_자재집계표_자재집계표_공종별수량산출(상모제8어린이)_대수촌-공종별수량산출(신라왕경숲)" xfId="5741"/>
    <cellStyle name="_전체분자재집계표_자재집계표_자재집계표_공종별수량산출(형곡롤러블레이드장)200602" xfId="5742"/>
    <cellStyle name="_전체분자재집계표_자재집계표_자재집계표_대수촌-공종별수량산출(신라왕경숲)" xfId="5743"/>
    <cellStyle name="_전체분자재집계표_자재집계표_자재집계표_토공집계표" xfId="5744"/>
    <cellStyle name="_전체분자재집계표_자재집계표_자재집계표_토공집계표_공종별수량산출(경주축구공원-광장)" xfId="5745"/>
    <cellStyle name="_전체분자재집계표_자재집계표_자재집계표_토공집계표_공종별수량산출(형곡롤러블레이드장)200602" xfId="5746"/>
    <cellStyle name="_전체분자재집계표_자재집계표_자재집계표_토공집계표_대수촌-공종별수량산출(신라왕경숲)" xfId="5747"/>
    <cellStyle name="_전체분자재집계표_토공집계표" xfId="5748"/>
    <cellStyle name="_전체분자재집계표_토공집계표_공종별수량산출(경주축구공원-광장)" xfId="5749"/>
    <cellStyle name="_전체분자재집계표_토공집계표_공종별수량산출(형곡롤러블레이드장)200602" xfId="5750"/>
    <cellStyle name="_전체분자재집계표_토공집계표_대수촌-공종별수량산출(신라왕경숲)" xfId="5751"/>
    <cellStyle name="_절토사면(3구간)_보강_여건보고_01.9.19_최종" xfId="5752"/>
    <cellStyle name="_점촌3동 조희숙씨" xfId="5753"/>
    <cellStyle name="_정릉TO-RE1" xfId="5754"/>
    <cellStyle name="_정보관건축내역(2층완성)" xfId="5755"/>
    <cellStyle name="_정보통신-광통신망관리(050214)" xfId="5756"/>
    <cellStyle name="_정산세부내역(건설사정)" xfId="5757"/>
    <cellStyle name="_제목" xfId="5758"/>
    <cellStyle name="_제목_내역서" xfId="5759"/>
    <cellStyle name="_제연계산서(공분)" xfId="5760"/>
    <cellStyle name="_제연계산서(공분)_소화계산서(제연압력조종가능)-20070801" xfId="5761"/>
    <cellStyle name="_제연계산서(공분)_소화계산서(제연압력조종가능)-20070801_제연계산서4BL" xfId="5762"/>
    <cellStyle name="_제연계산서(공분)_제연계산서3BL" xfId="5763"/>
    <cellStyle name="_제연계산서(공분)_제연계산서3BL_제연계산서4BL" xfId="5764"/>
    <cellStyle name="_제연계산서(국임)" xfId="5765"/>
    <cellStyle name="_제연계산서(국임)_제연계산서4BL" xfId="5766"/>
    <cellStyle name="_제일은행동근무복3" xfId="5767"/>
    <cellStyle name="_제일은행하계근무복" xfId="5768"/>
    <cellStyle name="_제주한화콘도" xfId="5769"/>
    <cellStyle name="_제주호텔" xfId="5770"/>
    <cellStyle name="_제출_나주배창고_저온창고_자동제어공사_070201" xfId="5771"/>
    <cellStyle name="_제출내역서" xfId="5772"/>
    <cellStyle name="_제출용병천하수(지역관로1)" xfId="5773"/>
    <cellStyle name="_제출용병천하수(지역관로1)_광주평동투찰" xfId="5774"/>
    <cellStyle name="_제출용병천하수(지역관로1)_광주평동품의1" xfId="5775"/>
    <cellStyle name="_제출용병천하수(지역관로1)_송학하수품의(설계넣고)" xfId="5776"/>
    <cellStyle name="_조경" xfId="5777"/>
    <cellStyle name="_조합견적" xfId="5778"/>
    <cellStyle name="_죽도시장공중화장실환경개선공사(1)" xfId="5779"/>
    <cellStyle name="_준공내역서(전체)" xfId="5780"/>
    <cellStyle name="_중림내역표지" xfId="5781"/>
    <cellStyle name="_중부지역본부-" xfId="5782"/>
    <cellStyle name="_중앙분리대 단가산출서" xfId="5783"/>
    <cellStyle name="_중앙분리대 단가산출서_1" xfId="5784"/>
    <cellStyle name="_중앙선1공구수양버들버즘나무 기타 지장수목벌채공사" xfId="5785"/>
    <cellStyle name="_증권예탁원_퇴직연금시스템_구축_요약_Ver2" xfId="5786"/>
    <cellStyle name="_지정과제1분기실적(확정990408)" xfId="5787"/>
    <cellStyle name="_지정과제1분기실적(확정990408)_1" xfId="5788"/>
    <cellStyle name="_지정과제2차심의list" xfId="5789"/>
    <cellStyle name="_지정과제2차심의list_1" xfId="5790"/>
    <cellStyle name="_지정과제2차심의list_2" xfId="5791"/>
    <cellStyle name="_지정과제2차심의결과" xfId="5792"/>
    <cellStyle name="_지정과제2차심의결과(금액조정후최종)" xfId="5793"/>
    <cellStyle name="_지정과제2차심의결과(금액조정후최종)_1" xfId="5794"/>
    <cellStyle name="_지정과제2차심의결과(금액조정후최종)_1_경영개선실적보고(전주공장)" xfId="5795"/>
    <cellStyle name="_지정과제2차심의결과(금액조정후최종)_1_별첨1_2" xfId="5796"/>
    <cellStyle name="_지정과제2차심의결과(금액조정후최종)_1_제안과제집계표(공장전체)" xfId="5797"/>
    <cellStyle name="_지정과제2차심의결과(금액조정후최종)_경영개선실적보고(전주공장)" xfId="5798"/>
    <cellStyle name="_지정과제2차심의결과(금액조정후최종)_별첨1_2" xfId="5799"/>
    <cellStyle name="_지정과제2차심의결과(금액조정후최종)_제안과제집계표(공장전체)" xfId="5800"/>
    <cellStyle name="_지정과제2차심의결과_1" xfId="5801"/>
    <cellStyle name="_지족동 오피스텔(2차개산견적동별비교)" xfId="5802"/>
    <cellStyle name="_지족동 오피스텔(개산견적동별비교)" xfId="5803"/>
    <cellStyle name="_지족동내역(1차네고)" xfId="5804"/>
    <cellStyle name="_지케이넷구리원가" xfId="5805"/>
    <cellStyle name="_직접경비" xfId="5806"/>
    <cellStyle name="_진량 다문간로 가로등-내역서" xfId="5807"/>
    <cellStyle name="_진천동 복합청사-내역서갑지" xfId="5808"/>
    <cellStyle name="_집계장(집행내역)" xfId="5809"/>
    <cellStyle name="_집계표" xfId="5810"/>
    <cellStyle name="_집중관리(981231)" xfId="5811"/>
    <cellStyle name="_집중관리(981231)_1" xfId="5812"/>
    <cellStyle name="_집중관리(지정과제및 양식)" xfId="5813"/>
    <cellStyle name="_집중관리(지정과제및 양식)_1" xfId="5814"/>
    <cellStyle name="_집행갑지 " xfId="5815"/>
    <cellStyle name="_집행갑지 _광주평동투찰" xfId="5816"/>
    <cellStyle name="_집행갑지 _광주평동품의1" xfId="5817"/>
    <cellStyle name="_집행갑지 _보그워너 견적서-11월23일" xfId="5818"/>
    <cellStyle name="_집행갑지 _보그워너 견적서-11월23일제출-공조기포함" xfId="5819"/>
    <cellStyle name="_집행갑지 _송학하수품의(설계넣고)" xfId="5820"/>
    <cellStyle name="_집행갑지 _역곡동 견적서-제출-10월02일-46억8천" xfId="5821"/>
    <cellStyle name="_집행갑지 _역곡동 견적서-제출-10월02일-46억8천_보그워너 견적서-11월23일" xfId="5822"/>
    <cellStyle name="_집행갑지 _역곡동 견적서-제출-10월02일-46억8천_보그워너 견적서-11월23일제출-공조기포함" xfId="5823"/>
    <cellStyle name="_집행내역서" xfId="5824"/>
    <cellStyle name="_집행내역서(Rev.0)" xfId="5825"/>
    <cellStyle name="_집행내역서_서계오피스텔_대한유화(현설용BM)" xfId="5826"/>
    <cellStyle name="_집행내역서_서계오피스텔_대한유화(현설용BM)_선투입비 본사보고" xfId="5827"/>
    <cellStyle name="_집행내역서_서계오피스텔_대한유화(현설용BM)_선투입비 본사보고_선투입비 본사보고" xfId="5828"/>
    <cellStyle name="_집행내역서_서계오피스텔_대한유화(현설용BM)_선투입비 본사보고_선투입비 본사보고-0330" xfId="5829"/>
    <cellStyle name="_집행내역서_선투입비 본사보고" xfId="5830"/>
    <cellStyle name="_집행내역서_선투입비 본사보고_선투입비 본사보고" xfId="5831"/>
    <cellStyle name="_집행내역서_선투입비 본사보고_선투입비 본사보고-0330" xfId="5832"/>
    <cellStyle name="_집행양식" xfId="5833"/>
    <cellStyle name="_창(에리트(설치제외)" xfId="5834"/>
    <cellStyle name="_천북면사무소 소회의실 리모델링공사(4)" xfId="5835"/>
    <cellStyle name="_천안 삼성코닝 SP 납품(대선기공)" xfId="5836"/>
    <cellStyle name="_천장형냉난방기설치내역서" xfId="5837"/>
    <cellStyle name="_천체투영실설치공사" xfId="5838"/>
    <cellStyle name="_철골발주공문" xfId="5839"/>
    <cellStyle name="_철골비교" xfId="5840"/>
    <cellStyle name="_청계천문화관-시설관리" xfId="5841"/>
    <cellStyle name="_청도학생야영장화장실및샤워장개축공사" xfId="5842"/>
    <cellStyle name="_청문당 내역보완" xfId="5843"/>
    <cellStyle name="_총괄" xfId="5844"/>
    <cellStyle name="_총괄(최종)" xfId="5845"/>
    <cellStyle name="_총괄공사대갑 " xfId="5846"/>
    <cellStyle name="_총괄내역서" xfId="5847"/>
    <cellStyle name="_총괄대갑내역서(0327)" xfId="5848"/>
    <cellStyle name="_최종(040309)" xfId="5849"/>
    <cellStyle name="_최종내역(공사)" xfId="5850"/>
    <cellStyle name="_최종내역(자재)" xfId="5851"/>
    <cellStyle name="_최종-황순원산출서" xfId="5852"/>
    <cellStyle name="_최초제출내역2.18" xfId="5853"/>
    <cellStyle name="_추가견적서" xfId="5854"/>
    <cellStyle name="_추정금액" xfId="5855"/>
    <cellStyle name="_축령산야영수련장조성및기타공사(동일)" xfId="5856"/>
    <cellStyle name="_축중기제조" xfId="5857"/>
    <cellStyle name="_춘천(제조)" xfId="5858"/>
    <cellStyle name="_춘천전화국증축통신+개요" xfId="5859"/>
    <cellStyle name="_춘천합동내역+개요(수정한최종)" xfId="5860"/>
    <cellStyle name="_충무1.민속박물관(설치-충무)" xfId="5861"/>
    <cellStyle name="_충무용사촌(설치)" xfId="5862"/>
    <cellStyle name="_충북BTL_지분변경 최종(각사별)" xfId="5863"/>
    <cellStyle name="_충주공용버스터미널" xfId="5864"/>
    <cellStyle name="_충청지역본부-" xfId="5865"/>
    <cellStyle name="_충효예(장비)(1)-류빈" xfId="5866"/>
    <cellStyle name="_측  구" xfId="5867"/>
    <cellStyle name="_측  구_공종별수량산출(경주축구공원-광장)" xfId="5868"/>
    <cellStyle name="_측  구_공종별수량산출(상모제8어린이)" xfId="5869"/>
    <cellStyle name="_측  구_공종별수량산출(상모제8어린이)_공종별수량산출(경주축구공원-광장)" xfId="5870"/>
    <cellStyle name="_측  구_공종별수량산출(상모제8어린이)_공종별수량산출(형곡롤러블레이드장)200602" xfId="5871"/>
    <cellStyle name="_측  구_공종별수량산출(상모제8어린이)_대수촌-공종별수량산출(신라왕경숲)" xfId="5872"/>
    <cellStyle name="_측  구_공종별수량산출(형곡롤러블레이드장)200602" xfId="5873"/>
    <cellStyle name="_측  구_대수촌-공종별수량산출(신라왕경숲)" xfId="5874"/>
    <cellStyle name="_측  구_자재집계표" xfId="5875"/>
    <cellStyle name="_측  구_자재집계표(무릉소공원)" xfId="5876"/>
    <cellStyle name="_측  구_자재집계표(무릉소공원)_공종별수량산출" xfId="5877"/>
    <cellStyle name="_측  구_자재집계표(무릉소공원)_공종별수량산출(게이트볼장주변시민공원)" xfId="5878"/>
    <cellStyle name="_측  구_자재집계표(무릉소공원)_공종별수량산출(게이트볼장주변시민공원)_공종별수량산출(경주축구공원-광장)" xfId="5879"/>
    <cellStyle name="_측  구_자재집계표(무릉소공원)_공종별수량산출(게이트볼장주변시민공원)_대수촌-공종별수량산출(신라왕경숲)" xfId="5880"/>
    <cellStyle name="_측  구_자재집계표(무릉소공원)_공종별수량산출(봉곡도서관)" xfId="5881"/>
    <cellStyle name="_측  구_자재집계표(무릉소공원)_공종별수량산출(봉곡도서관)_공종별수량산출(경주축구공원-광장)" xfId="5882"/>
    <cellStyle name="_측  구_자재집계표(무릉소공원)_공종별수량산출(봉곡도서관)_공종별수량산출(형곡롤러블레이드장)200602" xfId="5883"/>
    <cellStyle name="_측  구_자재집계표(무릉소공원)_공종별수량산출(봉곡도서관)_대수촌-공종별수량산출(신라왕경숲)" xfId="5884"/>
    <cellStyle name="_측  구_자재집계표(무릉소공원)_공종별수량산출(봉곡도서관)-2차분" xfId="5885"/>
    <cellStyle name="_측  구_자재집계표(무릉소공원)_공종별수량산출(봉곡도서관)-2차분_공종별수량산출(경주축구공원-광장)" xfId="5886"/>
    <cellStyle name="_측  구_자재집계표(무릉소공원)_공종별수량산출(봉곡도서관)-2차분_공종별수량산출(형곡롤러블레이드장)200602" xfId="5887"/>
    <cellStyle name="_측  구_자재집계표(무릉소공원)_공종별수량산출(봉곡도서관)-2차분_대수촌-공종별수량산출(신라왕경숲)" xfId="5888"/>
    <cellStyle name="_측  구_자재집계표(무릉소공원)_공종별수량산출(봉곡도서관)-총괄" xfId="5889"/>
    <cellStyle name="_측  구_자재집계표(무릉소공원)_공종별수량산출(봉곡도서관)-총괄_공종별수량산출(경주축구공원-광장)" xfId="5890"/>
    <cellStyle name="_측  구_자재집계표(무릉소공원)_공종별수량산출(봉곡도서관)-총괄_공종별수량산출(형곡롤러블레이드장)200602" xfId="5891"/>
    <cellStyle name="_측  구_자재집계표(무릉소공원)_공종별수량산출(봉곡도서관)-총괄_대수촌-공종별수량산출(신라왕경숲)" xfId="5892"/>
    <cellStyle name="_측  구_자재집계표(무릉소공원)_공종별수량산출(사동게이트볼장)" xfId="5893"/>
    <cellStyle name="_측  구_자재집계표(무릉소공원)_공종별수량산출(사동게이트볼장)_공종별수량산출(경주축구공원-광장)" xfId="5894"/>
    <cellStyle name="_측  구_자재집계표(무릉소공원)_공종별수량산출(사동게이트볼장)_대수촌-공종별수량산출(신라왕경숲)" xfId="5895"/>
    <cellStyle name="_측  구_자재집계표(무릉소공원)_공종별수량산출(신평1)" xfId="5896"/>
    <cellStyle name="_측  구_자재집계표(무릉소공원)_공종별수량산출(신평1)_공종별수량산출(경주축구공원-광장)" xfId="5897"/>
    <cellStyle name="_측  구_자재집계표(무릉소공원)_공종별수량산출(신평1)_공종별수량산출(상모제8어린이)" xfId="5898"/>
    <cellStyle name="_측  구_자재집계표(무릉소공원)_공종별수량산출(신평1)_공종별수량산출(상모제8어린이)_공종별수량산출(경주축구공원-광장)" xfId="5899"/>
    <cellStyle name="_측  구_자재집계표(무릉소공원)_공종별수량산출(신평1)_공종별수량산출(상모제8어린이)_공종별수량산출(형곡롤러블레이드장)200602" xfId="5900"/>
    <cellStyle name="_측  구_자재집계표(무릉소공원)_공종별수량산출(신평1)_공종별수량산출(상모제8어린이)_대수촌-공종별수량산출(신라왕경숲)" xfId="5901"/>
    <cellStyle name="_측  구_자재집계표(무릉소공원)_공종별수량산출(신평1)_공종별수량산출(형곡롤러블레이드장)200602" xfId="5902"/>
    <cellStyle name="_측  구_자재집계표(무릉소공원)_공종별수량산출(신평1)_대수촌-공종별수량산출(신라왕경숲)" xfId="5903"/>
    <cellStyle name="_측  구_자재집계표(무릉소공원)_공종별수량산출(신평1)_토공집계표" xfId="5904"/>
    <cellStyle name="_측  구_자재집계표(무릉소공원)_공종별수량산출(신평1)_토공집계표_공종별수량산출(경주축구공원-광장)" xfId="5905"/>
    <cellStyle name="_측  구_자재집계표(무릉소공원)_공종별수량산출(신평1)_토공집계표_공종별수량산출(형곡롤러블레이드장)200602" xfId="5906"/>
    <cellStyle name="_측  구_자재집계표(무릉소공원)_공종별수량산출(신평1)_토공집계표_대수촌-공종별수량산출(신라왕경숲)" xfId="5907"/>
    <cellStyle name="_측  구_자재집계표(무릉소공원)_공종별수량산출(신평1동주민쉼터)" xfId="5908"/>
    <cellStyle name="_측  구_자재집계표(무릉소공원)_공종별수량산출(신평1동주민쉼터)_공종별수량산출(경주축구공원-광장)" xfId="5909"/>
    <cellStyle name="_측  구_자재집계표(무릉소공원)_공종별수량산출(신평1동주민쉼터)_공종별수량산출(형곡롤러블레이드장)200602" xfId="5910"/>
    <cellStyle name="_측  구_자재집계표(무릉소공원)_공종별수량산출(신평1동주민쉼터)_대수촌-공종별수량산출(신라왕경숲)" xfId="5911"/>
    <cellStyle name="_측  구_자재집계표(무릉소공원)_공종별수량산출(어린이공원 리모델링공사)-수정" xfId="5912"/>
    <cellStyle name="_측  구_자재집계표(무릉소공원)_공종별수량산출(어린이공원 리모델링공사)-수정_공종별수량산출(경주축구공원-광장)" xfId="5913"/>
    <cellStyle name="_측  구_자재집계표(무릉소공원)_공종별수량산출(어린이공원 리모델링공사)-수정_대수촌-공종별수량산출(신라왕경숲)" xfId="5914"/>
    <cellStyle name="_측  구_자재집계표(무릉소공원)_공종별수량산출(오태)" xfId="5915"/>
    <cellStyle name="_측  구_자재집계표(무릉소공원)_공종별수량산출(오태).xls" xfId="5916"/>
    <cellStyle name="_측  구_자재집계표(무릉소공원)_공종별수량산출(오태).xls_공종별수량산출(경주축구공원-광장)" xfId="5917"/>
    <cellStyle name="_측  구_자재집계표(무릉소공원)_공종별수량산출(오태).xls_공종별수량산출(상모제8어린이)" xfId="5918"/>
    <cellStyle name="_측  구_자재집계표(무릉소공원)_공종별수량산출(오태).xls_공종별수량산출(상모제8어린이)_공종별수량산출(경주축구공원-광장)" xfId="5919"/>
    <cellStyle name="_측  구_자재집계표(무릉소공원)_공종별수량산출(오태).xls_공종별수량산출(상모제8어린이)_공종별수량산출(형곡롤러블레이드장)200602" xfId="5920"/>
    <cellStyle name="_측  구_자재집계표(무릉소공원)_공종별수량산출(오태).xls_공종별수량산출(상모제8어린이)_대수촌-공종별수량산출(신라왕경숲)" xfId="5921"/>
    <cellStyle name="_측  구_자재집계표(무릉소공원)_공종별수량산출(오태).xls_공종별수량산출(형곡롤러블레이드장)200602" xfId="5922"/>
    <cellStyle name="_측  구_자재집계표(무릉소공원)_공종별수량산출(오태).xls_대수촌-공종별수량산출(신라왕경숲)" xfId="5923"/>
    <cellStyle name="_측  구_자재집계표(무릉소공원)_공종별수량산출(오태).xls_토공집계표" xfId="5924"/>
    <cellStyle name="_측  구_자재집계표(무릉소공원)_공종별수량산출(오태).xls_토공집계표_공종별수량산출(경주축구공원-광장)" xfId="5925"/>
    <cellStyle name="_측  구_자재집계표(무릉소공원)_공종별수량산출(오태).xls_토공집계표_공종별수량산출(형곡롤러블레이드장)200602" xfId="5926"/>
    <cellStyle name="_측  구_자재집계표(무릉소공원)_공종별수량산출(오태).xls_토공집계표_대수촌-공종별수량산출(신라왕경숲)" xfId="5927"/>
    <cellStyle name="_측  구_자재집계표(무릉소공원)_공종별수량산출(오태)_공종별수량산출(경주축구공원-광장)" xfId="5928"/>
    <cellStyle name="_측  구_자재집계표(무릉소공원)_공종별수량산출(오태)_공종별수량산출(상모제8어린이)" xfId="5929"/>
    <cellStyle name="_측  구_자재집계표(무릉소공원)_공종별수량산출(오태)_공종별수량산출(상모제8어린이)_공종별수량산출(경주축구공원-광장)" xfId="5930"/>
    <cellStyle name="_측  구_자재집계표(무릉소공원)_공종별수량산출(오태)_공종별수량산출(상모제8어린이)_공종별수량산출(형곡롤러블레이드장)200602" xfId="5931"/>
    <cellStyle name="_측  구_자재집계표(무릉소공원)_공종별수량산출(오태)_공종별수량산출(상모제8어린이)_대수촌-공종별수량산출(신라왕경숲)" xfId="5932"/>
    <cellStyle name="_측  구_자재집계표(무릉소공원)_공종별수량산출(오태)_공종별수량산출(형곡롤러블레이드장)200602" xfId="5933"/>
    <cellStyle name="_측  구_자재집계표(무릉소공원)_공종별수량산출(오태)_대수촌-공종별수량산출(신라왕경숲)" xfId="5934"/>
    <cellStyle name="_측  구_자재집계표(무릉소공원)_공종별수량산출(오태)_토공집계표" xfId="5935"/>
    <cellStyle name="_측  구_자재집계표(무릉소공원)_공종별수량산출(오태)_토공집계표_공종별수량산출(경주축구공원-광장)" xfId="5936"/>
    <cellStyle name="_측  구_자재집계표(무릉소공원)_공종별수량산출(오태)_토공집계표_공종별수량산출(형곡롤러블레이드장)200602" xfId="5937"/>
    <cellStyle name="_측  구_자재집계표(무릉소공원)_공종별수량산출(오태)_토공집계표_대수촌-공종별수량산출(신라왕경숲)" xfId="5938"/>
    <cellStyle name="_측  구_자재집계표(무릉소공원)_공종별수량산출(오태제1어린이)" xfId="5939"/>
    <cellStyle name="_측  구_자재집계표(무릉소공원)_공종별수량산출(오태제1어린이)_공종별수량산출(경주축구공원-광장)" xfId="5940"/>
    <cellStyle name="_측  구_자재집계표(무릉소공원)_공종별수량산출(오태제1어린이)_대수촌-공종별수량산출(신라왕경숲)" xfId="5941"/>
    <cellStyle name="_측  구_자재집계표(무릉소공원)_공종별수량산출(왕산기념공원)-총괄분" xfId="5942"/>
    <cellStyle name="_측  구_자재집계표(무릉소공원)_공종별수량산출(왕산기념공원)-총괄분_공종별수량산출(경주축구공원-광장)" xfId="5943"/>
    <cellStyle name="_측  구_자재집계표(무릉소공원)_공종별수량산출(왕산기념공원)-총괄분_공종별수량산출(형곡롤러블레이드장)200602" xfId="5944"/>
    <cellStyle name="_측  구_자재집계표(무릉소공원)_공종별수량산출(왕산기념공원)-총괄분_대수촌-공종별수량산출(신라왕경숲)" xfId="5945"/>
    <cellStyle name="_측  구_자재집계표(무릉소공원)_공종별수량산출(형곡롤러블레이드장)" xfId="5946"/>
    <cellStyle name="_측  구_자재집계표(무릉소공원)_공종별수량산출(형곡롤러블레이드장)-수정" xfId="5947"/>
    <cellStyle name="_측  구_자재집계표(무릉소공원)_공종별수량산출(확장공사)" xfId="5948"/>
    <cellStyle name="_측  구_자재집계표(무릉소공원)_공종별수량산출(확장공사)_공종별수량산출(경주축구공원-광장)" xfId="5949"/>
    <cellStyle name="_측  구_자재집계표(무릉소공원)_공종별수량산출(확장공사)_공종별수량산출(상모제8어린이)" xfId="5950"/>
    <cellStyle name="_측  구_자재집계표(무릉소공원)_공종별수량산출(확장공사)_공종별수량산출(상모제8어린이)_공종별수량산출(경주축구공원-광장)" xfId="5951"/>
    <cellStyle name="_측  구_자재집계표(무릉소공원)_공종별수량산출(확장공사)_공종별수량산출(상모제8어린이)_공종별수량산출(형곡롤러블레이드장)200602" xfId="5952"/>
    <cellStyle name="_측  구_자재집계표(무릉소공원)_공종별수량산출(확장공사)_공종별수량산출(상모제8어린이)_대수촌-공종별수량산출(신라왕경숲)" xfId="5953"/>
    <cellStyle name="_측  구_자재집계표(무릉소공원)_공종별수량산출(확장공사)_공종별수량산출(형곡롤러블레이드장)200602" xfId="5954"/>
    <cellStyle name="_측  구_자재집계표(무릉소공원)_공종별수량산출(확장공사)_대수촌-공종별수량산출(신라왕경숲)" xfId="5955"/>
    <cellStyle name="_측  구_자재집계표(무릉소공원)_공종별수량산출(확장공사)_토공집계표" xfId="5956"/>
    <cellStyle name="_측  구_자재집계표(무릉소공원)_공종별수량산출(확장공사)_토공집계표_공종별수량산출(경주축구공원-광장)" xfId="5957"/>
    <cellStyle name="_측  구_자재집계표(무릉소공원)_공종별수량산출(확장공사)_토공집계표_공종별수량산출(형곡롤러블레이드장)200602" xfId="5958"/>
    <cellStyle name="_측  구_자재집계표(무릉소공원)_공종별수량산출(확장공사)_토공집계표_대수촌-공종별수량산출(신라왕경숲)" xfId="5959"/>
    <cellStyle name="_측  구_자재집계표(무릉소공원)_공종별수량산출(확장공사x).xls" xfId="5960"/>
    <cellStyle name="_측  구_자재집계표(무릉소공원)_공종별수량산출(확장공사x).xls_공종별수량산출(경주축구공원-광장)" xfId="5961"/>
    <cellStyle name="_측  구_자재집계표(무릉소공원)_공종별수량산출(확장공사x).xls_공종별수량산출(상모제8어린이)" xfId="5962"/>
    <cellStyle name="_측  구_자재집계표(무릉소공원)_공종별수량산출(확장공사x).xls_공종별수량산출(상모제8어린이)_공종별수량산출(경주축구공원-광장)" xfId="5963"/>
    <cellStyle name="_측  구_자재집계표(무릉소공원)_공종별수량산출(확장공사x).xls_공종별수량산출(상모제8어린이)_공종별수량산출(형곡롤러블레이드장)200602" xfId="5964"/>
    <cellStyle name="_측  구_자재집계표(무릉소공원)_공종별수량산출(확장공사x).xls_공종별수량산출(상모제8어린이)_대수촌-공종별수량산출(신라왕경숲)" xfId="5965"/>
    <cellStyle name="_측  구_자재집계표(무릉소공원)_공종별수량산출(확장공사x).xls_공종별수량산출(형곡롤러블레이드장)200602" xfId="5966"/>
    <cellStyle name="_측  구_자재집계표(무릉소공원)_공종별수량산출(확장공사x).xls_대수촌-공종별수량산출(신라왕경숲)" xfId="5967"/>
    <cellStyle name="_측  구_자재집계표(무릉소공원)_공종별수량산출(확장공사x).xls_토공집계표" xfId="5968"/>
    <cellStyle name="_측  구_자재집계표(무릉소공원)_공종별수량산출(확장공사x).xls_토공집계표_공종별수량산출(경주축구공원-광장)" xfId="5969"/>
    <cellStyle name="_측  구_자재집계표(무릉소공원)_공종별수량산출(확장공사x).xls_토공집계표_공종별수량산출(형곡롤러블레이드장)200602" xfId="5970"/>
    <cellStyle name="_측  구_자재집계표(무릉소공원)_공종별수량산출(확장공사x).xls_토공집계표_대수촌-공종별수량산출(신라왕경숲)" xfId="5971"/>
    <cellStyle name="_측  구_자재집계표(무릉소공원)_공종별수량산출(황금수도시설주변)-2차분" xfId="5972"/>
    <cellStyle name="_측  구_자재집계표(무릉소공원)_공종별수량산출(황금수도시설주변)-2차분_공종별수량산출(경주축구공원-광장)" xfId="5973"/>
    <cellStyle name="_측  구_자재집계표(무릉소공원)_공종별수량산출(황금수도시설주변)-2차분_공종별수량산출(형곡롤러블레이드장)200602" xfId="5974"/>
    <cellStyle name="_측  구_자재집계표(무릉소공원)_공종별수량산출(황금수도시설주변)-2차분_대수촌-공종별수량산출(신라왕경숲)" xfId="5975"/>
    <cellStyle name="_측  구_자재집계표(무릉소공원)_공종별수량산출(황금수도시설주변)-총괄분" xfId="5976"/>
    <cellStyle name="_측  구_자재집계표(무릉소공원)_공종별수량산출(황금수도시설주변)-총괄분_공종별수량산출(경주축구공원-광장)" xfId="5977"/>
    <cellStyle name="_측  구_자재집계표(무릉소공원)_공종별수량산출(황금수도시설주변)-총괄분_공종별수량산출(형곡롤러블레이드장)200602" xfId="5978"/>
    <cellStyle name="_측  구_자재집계표(무릉소공원)_공종별수량산출(황금수도시설주변)-총괄분_대수촌-공종별수량산출(신라왕경숲)" xfId="5979"/>
    <cellStyle name="_측  구_자재집계표(무릉소공원)_공종별수량산출_공종별수량산출(경주축구공원-광장)" xfId="5980"/>
    <cellStyle name="_측  구_자재집계표(무릉소공원)_공종별수량산출_공종별수량산출(상모제8어린이)" xfId="5981"/>
    <cellStyle name="_측  구_자재집계표(무릉소공원)_공종별수량산출_공종별수량산출(상모제8어린이)_공종별수량산출(경주축구공원-광장)" xfId="5982"/>
    <cellStyle name="_측  구_자재집계표(무릉소공원)_공종별수량산출_공종별수량산출(상모제8어린이)_공종별수량산출(형곡롤러블레이드장)200602" xfId="5983"/>
    <cellStyle name="_측  구_자재집계표(무릉소공원)_공종별수량산출_공종별수량산출(상모제8어린이)_대수촌-공종별수량산출(신라왕경숲)" xfId="5984"/>
    <cellStyle name="_측  구_자재집계표(무릉소공원)_공종별수량산출_공종별수량산출(형곡롤러블레이드장)200602" xfId="5985"/>
    <cellStyle name="_측  구_자재집계표(무릉소공원)_공종별수량산출_대수촌-공종별수량산출(신라왕경숲)" xfId="5986"/>
    <cellStyle name="_측  구_자재집계표(무릉소공원)_공종별수량산출_토공집계표" xfId="5987"/>
    <cellStyle name="_측  구_자재집계표(무릉소공원)_공종별수량산출_토공집계표_공종별수량산출(경주축구공원-광장)" xfId="5988"/>
    <cellStyle name="_측  구_자재집계표(무릉소공원)_공종별수량산출_토공집계표_공종별수량산출(형곡롤러블레이드장)200602" xfId="5989"/>
    <cellStyle name="_측  구_자재집계표(무릉소공원)_공종별수량산출_토공집계표_대수촌-공종별수량산출(신라왕경숲)" xfId="5990"/>
    <cellStyle name="_측  구_자재집계표(무릉소공원)_수량산출및자재집계" xfId="5991"/>
    <cellStyle name="_측  구_자재집계표(무릉소공원)_수량산출및자재집계_공종별수량산출(경주축구공원-광장)" xfId="5992"/>
    <cellStyle name="_측  구_자재집계표(무릉소공원)_수량산출및자재집계_공종별수량산출(상모제8어린이)" xfId="5993"/>
    <cellStyle name="_측  구_자재집계표(무릉소공원)_수량산출및자재집계_공종별수량산출(상모제8어린이)_공종별수량산출(경주축구공원-광장)" xfId="5994"/>
    <cellStyle name="_측  구_자재집계표(무릉소공원)_수량산출및자재집계_공종별수량산출(상모제8어린이)_공종별수량산출(형곡롤러블레이드장)200602" xfId="5995"/>
    <cellStyle name="_측  구_자재집계표(무릉소공원)_수량산출및자재집계_공종별수량산출(상모제8어린이)_대수촌-공종별수량산출(신라왕경숲)" xfId="5996"/>
    <cellStyle name="_측  구_자재집계표(무릉소공원)_수량산출및자재집계_공종별수량산출(형곡롤러블레이드장)200602" xfId="5997"/>
    <cellStyle name="_측  구_자재집계표(무릉소공원)_수량산출및자재집계_대수촌-공종별수량산출(신라왕경숲)" xfId="5998"/>
    <cellStyle name="_측  구_자재집계표(무릉소공원)_수량산출및자재집계_토공집계표" xfId="5999"/>
    <cellStyle name="_측  구_자재집계표(무릉소공원)_수량산출및자재집계_토공집계표_공종별수량산출(경주축구공원-광장)" xfId="6000"/>
    <cellStyle name="_측  구_자재집계표(무릉소공원)_수량산출및자재집계_토공집계표_공종별수량산출(형곡롤러블레이드장)200602" xfId="6001"/>
    <cellStyle name="_측  구_자재집계표(무릉소공원)_수량산출및자재집계_토공집계표_대수촌-공종별수량산출(신라왕경숲)" xfId="6002"/>
    <cellStyle name="_측  구_자재집계표(무릉소공원)_자재집계표" xfId="6003"/>
    <cellStyle name="_측  구_자재집계표(무릉소공원)_자재집계표(아사어린이공원)" xfId="6004"/>
    <cellStyle name="_측  구_자재집계표(무릉소공원)_자재집계표(아사어린이공원)_공종별수량산출(경주축구공원-광장)" xfId="6005"/>
    <cellStyle name="_측  구_자재집계표(무릉소공원)_자재집계표(아사어린이공원)_공종별수량산출(상모제8어린이)" xfId="6006"/>
    <cellStyle name="_측  구_자재집계표(무릉소공원)_자재집계표(아사어린이공원)_공종별수량산출(상모제8어린이)_공종별수량산출(경주축구공원-광장)" xfId="6007"/>
    <cellStyle name="_측  구_자재집계표(무릉소공원)_자재집계표(아사어린이공원)_공종별수량산출(상모제8어린이)_공종별수량산출(형곡롤러블레이드장)200602" xfId="6008"/>
    <cellStyle name="_측  구_자재집계표(무릉소공원)_자재집계표(아사어린이공원)_공종별수량산출(상모제8어린이)_대수촌-공종별수량산출(신라왕경숲)" xfId="6009"/>
    <cellStyle name="_측  구_자재집계표(무릉소공원)_자재집계표(아사어린이공원)_공종별수량산출(형곡롤러블레이드장)200602" xfId="6010"/>
    <cellStyle name="_측  구_자재집계표(무릉소공원)_자재집계표(아사어린이공원)_대수촌-공종별수량산출(신라왕경숲)" xfId="6011"/>
    <cellStyle name="_측  구_자재집계표(무릉소공원)_자재집계표(아사어린이공원)_토공집계표" xfId="6012"/>
    <cellStyle name="_측  구_자재집계표(무릉소공원)_자재집계표(아사어린이공원)_토공집계표_공종별수량산출(경주축구공원-광장)" xfId="6013"/>
    <cellStyle name="_측  구_자재집계표(무릉소공원)_자재집계표(아사어린이공원)_토공집계표_공종별수량산출(형곡롤러블레이드장)200602" xfId="6014"/>
    <cellStyle name="_측  구_자재집계표(무릉소공원)_자재집계표(아사어린이공원)_토공집계표_대수촌-공종별수량산출(신라왕경숲)" xfId="6015"/>
    <cellStyle name="_측  구_자재집계표(무릉소공원)_자재집계표_공종별수량산출(경주축구공원-광장)" xfId="6016"/>
    <cellStyle name="_측  구_자재집계표(무릉소공원)_자재집계표_공종별수량산출(상모제8어린이)" xfId="6017"/>
    <cellStyle name="_측  구_자재집계표(무릉소공원)_자재집계표_공종별수량산출(상모제8어린이)_공종별수량산출(경주축구공원-광장)" xfId="6018"/>
    <cellStyle name="_측  구_자재집계표(무릉소공원)_자재집계표_공종별수량산출(상모제8어린이)_공종별수량산출(형곡롤러블레이드장)200602" xfId="6019"/>
    <cellStyle name="_측  구_자재집계표(무릉소공원)_자재집계표_공종별수량산출(상모제8어린이)_대수촌-공종별수량산출(신라왕경숲)" xfId="6020"/>
    <cellStyle name="_측  구_자재집계표(무릉소공원)_자재집계표_공종별수량산출(형곡롤러블레이드장)200602" xfId="6021"/>
    <cellStyle name="_측  구_자재집계표(무릉소공원)_자재집계표_대수촌-공종별수량산출(신라왕경숲)" xfId="6022"/>
    <cellStyle name="_측  구_자재집계표(무릉소공원)_자재집계표_토공집계표" xfId="6023"/>
    <cellStyle name="_측  구_자재집계표(무릉소공원)_자재집계표_토공집계표_공종별수량산출(경주축구공원-광장)" xfId="6024"/>
    <cellStyle name="_측  구_자재집계표(무릉소공원)_자재집계표_토공집계표_공종별수량산출(형곡롤러블레이드장)200602" xfId="6025"/>
    <cellStyle name="_측  구_자재집계표(무릉소공원)_자재집계표_토공집계표_대수촌-공종별수량산출(신라왕경숲)" xfId="6026"/>
    <cellStyle name="_측  구_자재집계표_공종별수량산출" xfId="6027"/>
    <cellStyle name="_측  구_자재집계표_공종별수량산출(게이트볼장주변시민공원)" xfId="6028"/>
    <cellStyle name="_측  구_자재집계표_공종별수량산출(게이트볼장주변시민공원)_공종별수량산출(경주축구공원-광장)" xfId="6029"/>
    <cellStyle name="_측  구_자재집계표_공종별수량산출(게이트볼장주변시민공원)_대수촌-공종별수량산출(신라왕경숲)" xfId="6030"/>
    <cellStyle name="_측  구_자재집계표_공종별수량산출(봉곡도서관)" xfId="6031"/>
    <cellStyle name="_측  구_자재집계표_공종별수량산출(봉곡도서관)_공종별수량산출(경주축구공원-광장)" xfId="6032"/>
    <cellStyle name="_측  구_자재집계표_공종별수량산출(봉곡도서관)_공종별수량산출(형곡롤러블레이드장)200602" xfId="6033"/>
    <cellStyle name="_측  구_자재집계표_공종별수량산출(봉곡도서관)_대수촌-공종별수량산출(신라왕경숲)" xfId="6034"/>
    <cellStyle name="_측  구_자재집계표_공종별수량산출(봉곡도서관)-2차분" xfId="6035"/>
    <cellStyle name="_측  구_자재집계표_공종별수량산출(봉곡도서관)-2차분_공종별수량산출(경주축구공원-광장)" xfId="6036"/>
    <cellStyle name="_측  구_자재집계표_공종별수량산출(봉곡도서관)-2차분_공종별수량산출(형곡롤러블레이드장)200602" xfId="6037"/>
    <cellStyle name="_측  구_자재집계표_공종별수량산출(봉곡도서관)-2차분_대수촌-공종별수량산출(신라왕경숲)" xfId="6038"/>
    <cellStyle name="_측  구_자재집계표_공종별수량산출(봉곡도서관)-총괄" xfId="6039"/>
    <cellStyle name="_측  구_자재집계표_공종별수량산출(봉곡도서관)-총괄_공종별수량산출(경주축구공원-광장)" xfId="6040"/>
    <cellStyle name="_측  구_자재집계표_공종별수량산출(봉곡도서관)-총괄_공종별수량산출(형곡롤러블레이드장)200602" xfId="6041"/>
    <cellStyle name="_측  구_자재집계표_공종별수량산출(봉곡도서관)-총괄_대수촌-공종별수량산출(신라왕경숲)" xfId="6042"/>
    <cellStyle name="_측  구_자재집계표_공종별수량산출(사동게이트볼장)" xfId="6043"/>
    <cellStyle name="_측  구_자재집계표_공종별수량산출(사동게이트볼장)_공종별수량산출(경주축구공원-광장)" xfId="6044"/>
    <cellStyle name="_측  구_자재집계표_공종별수량산출(사동게이트볼장)_대수촌-공종별수량산출(신라왕경숲)" xfId="6045"/>
    <cellStyle name="_측  구_자재집계표_공종별수량산출(신평1)" xfId="6046"/>
    <cellStyle name="_측  구_자재집계표_공종별수량산출(신평1)_공종별수량산출(경주축구공원-광장)" xfId="6047"/>
    <cellStyle name="_측  구_자재집계표_공종별수량산출(신평1)_공종별수량산출(상모제8어린이)" xfId="6048"/>
    <cellStyle name="_측  구_자재집계표_공종별수량산출(신평1)_공종별수량산출(상모제8어린이)_공종별수량산출(경주축구공원-광장)" xfId="6049"/>
    <cellStyle name="_측  구_자재집계표_공종별수량산출(신평1)_공종별수량산출(상모제8어린이)_공종별수량산출(형곡롤러블레이드장)200602" xfId="6050"/>
    <cellStyle name="_측  구_자재집계표_공종별수량산출(신평1)_공종별수량산출(상모제8어린이)_대수촌-공종별수량산출(신라왕경숲)" xfId="6051"/>
    <cellStyle name="_측  구_자재집계표_공종별수량산출(신평1)_공종별수량산출(형곡롤러블레이드장)200602" xfId="6052"/>
    <cellStyle name="_측  구_자재집계표_공종별수량산출(신평1)_대수촌-공종별수량산출(신라왕경숲)" xfId="6053"/>
    <cellStyle name="_측  구_자재집계표_공종별수량산출(신평1)_토공집계표" xfId="6054"/>
    <cellStyle name="_측  구_자재집계표_공종별수량산출(신평1)_토공집계표_공종별수량산출(경주축구공원-광장)" xfId="6055"/>
    <cellStyle name="_측  구_자재집계표_공종별수량산출(신평1)_토공집계표_공종별수량산출(형곡롤러블레이드장)200602" xfId="6056"/>
    <cellStyle name="_측  구_자재집계표_공종별수량산출(신평1)_토공집계표_대수촌-공종별수량산출(신라왕경숲)" xfId="6057"/>
    <cellStyle name="_측  구_자재집계표_공종별수량산출(신평1동주민쉼터)" xfId="6058"/>
    <cellStyle name="_측  구_자재집계표_공종별수량산출(신평1동주민쉼터)_공종별수량산출(경주축구공원-광장)" xfId="6059"/>
    <cellStyle name="_측  구_자재집계표_공종별수량산출(신평1동주민쉼터)_공종별수량산출(형곡롤러블레이드장)200602" xfId="6060"/>
    <cellStyle name="_측  구_자재집계표_공종별수량산출(신평1동주민쉼터)_대수촌-공종별수량산출(신라왕경숲)" xfId="6061"/>
    <cellStyle name="_측  구_자재집계표_공종별수량산출(어린이공원 리모델링공사)-수정" xfId="6062"/>
    <cellStyle name="_측  구_자재집계표_공종별수량산출(어린이공원 리모델링공사)-수정_공종별수량산출(경주축구공원-광장)" xfId="6063"/>
    <cellStyle name="_측  구_자재집계표_공종별수량산출(어린이공원 리모델링공사)-수정_대수촌-공종별수량산출(신라왕경숲)" xfId="6064"/>
    <cellStyle name="_측  구_자재집계표_공종별수량산출(오태)" xfId="6065"/>
    <cellStyle name="_측  구_자재집계표_공종별수량산출(오태).xls" xfId="6066"/>
    <cellStyle name="_측  구_자재집계표_공종별수량산출(오태).xls_공종별수량산출(경주축구공원-광장)" xfId="6067"/>
    <cellStyle name="_측  구_자재집계표_공종별수량산출(오태).xls_공종별수량산출(상모제8어린이)" xfId="6068"/>
    <cellStyle name="_측  구_자재집계표_공종별수량산출(오태).xls_공종별수량산출(상모제8어린이)_공종별수량산출(경주축구공원-광장)" xfId="6069"/>
    <cellStyle name="_측  구_자재집계표_공종별수량산출(오태).xls_공종별수량산출(상모제8어린이)_공종별수량산출(형곡롤러블레이드장)200602" xfId="6070"/>
    <cellStyle name="_측  구_자재집계표_공종별수량산출(오태).xls_공종별수량산출(상모제8어린이)_대수촌-공종별수량산출(신라왕경숲)" xfId="6071"/>
    <cellStyle name="_측  구_자재집계표_공종별수량산출(오태).xls_공종별수량산출(형곡롤러블레이드장)200602" xfId="6072"/>
    <cellStyle name="_측  구_자재집계표_공종별수량산출(오태).xls_대수촌-공종별수량산출(신라왕경숲)" xfId="6073"/>
    <cellStyle name="_측  구_자재집계표_공종별수량산출(오태).xls_토공집계표" xfId="6074"/>
    <cellStyle name="_측  구_자재집계표_공종별수량산출(오태).xls_토공집계표_공종별수량산출(경주축구공원-광장)" xfId="6075"/>
    <cellStyle name="_측  구_자재집계표_공종별수량산출(오태).xls_토공집계표_공종별수량산출(형곡롤러블레이드장)200602" xfId="6076"/>
    <cellStyle name="_측  구_자재집계표_공종별수량산출(오태).xls_토공집계표_대수촌-공종별수량산출(신라왕경숲)" xfId="6077"/>
    <cellStyle name="_측  구_자재집계표_공종별수량산출(오태)_공종별수량산출(경주축구공원-광장)" xfId="6078"/>
    <cellStyle name="_측  구_자재집계표_공종별수량산출(오태)_공종별수량산출(상모제8어린이)" xfId="6079"/>
    <cellStyle name="_측  구_자재집계표_공종별수량산출(오태)_공종별수량산출(상모제8어린이)_공종별수량산출(경주축구공원-광장)" xfId="6080"/>
    <cellStyle name="_측  구_자재집계표_공종별수량산출(오태)_공종별수량산출(상모제8어린이)_공종별수량산출(형곡롤러블레이드장)200602" xfId="6081"/>
    <cellStyle name="_측  구_자재집계표_공종별수량산출(오태)_공종별수량산출(상모제8어린이)_대수촌-공종별수량산출(신라왕경숲)" xfId="6082"/>
    <cellStyle name="_측  구_자재집계표_공종별수량산출(오태)_공종별수량산출(형곡롤러블레이드장)200602" xfId="6083"/>
    <cellStyle name="_측  구_자재집계표_공종별수량산출(오태)_대수촌-공종별수량산출(신라왕경숲)" xfId="6084"/>
    <cellStyle name="_측  구_자재집계표_공종별수량산출(오태)_토공집계표" xfId="6085"/>
    <cellStyle name="_측  구_자재집계표_공종별수량산출(오태)_토공집계표_공종별수량산출(경주축구공원-광장)" xfId="6086"/>
    <cellStyle name="_측  구_자재집계표_공종별수량산출(오태)_토공집계표_공종별수량산출(형곡롤러블레이드장)200602" xfId="6087"/>
    <cellStyle name="_측  구_자재집계표_공종별수량산출(오태)_토공집계표_대수촌-공종별수량산출(신라왕경숲)" xfId="6088"/>
    <cellStyle name="_측  구_자재집계표_공종별수량산출(오태제1어린이)" xfId="6089"/>
    <cellStyle name="_측  구_자재집계표_공종별수량산출(오태제1어린이)_공종별수량산출(경주축구공원-광장)" xfId="6090"/>
    <cellStyle name="_측  구_자재집계표_공종별수량산출(오태제1어린이)_대수촌-공종별수량산출(신라왕경숲)" xfId="6091"/>
    <cellStyle name="_측  구_자재집계표_공종별수량산출(왕산기념공원)-총괄분" xfId="6092"/>
    <cellStyle name="_측  구_자재집계표_공종별수량산출(왕산기념공원)-총괄분_공종별수량산출(경주축구공원-광장)" xfId="6093"/>
    <cellStyle name="_측  구_자재집계표_공종별수량산출(왕산기념공원)-총괄분_공종별수량산출(형곡롤러블레이드장)200602" xfId="6094"/>
    <cellStyle name="_측  구_자재집계표_공종별수량산출(왕산기념공원)-총괄분_대수촌-공종별수량산출(신라왕경숲)" xfId="6095"/>
    <cellStyle name="_측  구_자재집계표_공종별수량산출(형곡롤러블레이드장)" xfId="6096"/>
    <cellStyle name="_측  구_자재집계표_공종별수량산출(형곡롤러블레이드장)-수정" xfId="6097"/>
    <cellStyle name="_측  구_자재집계표_공종별수량산출(확장공사)" xfId="6098"/>
    <cellStyle name="_측  구_자재집계표_공종별수량산출(확장공사)_공종별수량산출(경주축구공원-광장)" xfId="6099"/>
    <cellStyle name="_측  구_자재집계표_공종별수량산출(확장공사)_공종별수량산출(상모제8어린이)" xfId="6100"/>
    <cellStyle name="_측  구_자재집계표_공종별수량산출(확장공사)_공종별수량산출(상모제8어린이)_공종별수량산출(경주축구공원-광장)" xfId="6101"/>
    <cellStyle name="_측  구_자재집계표_공종별수량산출(확장공사)_공종별수량산출(상모제8어린이)_공종별수량산출(형곡롤러블레이드장)200602" xfId="6102"/>
    <cellStyle name="_측  구_자재집계표_공종별수량산출(확장공사)_공종별수량산출(상모제8어린이)_대수촌-공종별수량산출(신라왕경숲)" xfId="6103"/>
    <cellStyle name="_측  구_자재집계표_공종별수량산출(확장공사)_공종별수량산출(형곡롤러블레이드장)200602" xfId="6104"/>
    <cellStyle name="_측  구_자재집계표_공종별수량산출(확장공사)_대수촌-공종별수량산출(신라왕경숲)" xfId="6105"/>
    <cellStyle name="_측  구_자재집계표_공종별수량산출(확장공사)_토공집계표" xfId="6106"/>
    <cellStyle name="_측  구_자재집계표_공종별수량산출(확장공사)_토공집계표_공종별수량산출(경주축구공원-광장)" xfId="6107"/>
    <cellStyle name="_측  구_자재집계표_공종별수량산출(확장공사)_토공집계표_공종별수량산출(형곡롤러블레이드장)200602" xfId="6108"/>
    <cellStyle name="_측  구_자재집계표_공종별수량산출(확장공사)_토공집계표_대수촌-공종별수량산출(신라왕경숲)" xfId="6109"/>
    <cellStyle name="_측  구_자재집계표_공종별수량산출(확장공사x).xls" xfId="6110"/>
    <cellStyle name="_측  구_자재집계표_공종별수량산출(확장공사x).xls_공종별수량산출(경주축구공원-광장)" xfId="6111"/>
    <cellStyle name="_측  구_자재집계표_공종별수량산출(확장공사x).xls_공종별수량산출(상모제8어린이)" xfId="6112"/>
    <cellStyle name="_측  구_자재집계표_공종별수량산출(확장공사x).xls_공종별수량산출(상모제8어린이)_공종별수량산출(경주축구공원-광장)" xfId="6113"/>
    <cellStyle name="_측  구_자재집계표_공종별수량산출(확장공사x).xls_공종별수량산출(상모제8어린이)_공종별수량산출(형곡롤러블레이드장)200602" xfId="6114"/>
    <cellStyle name="_측  구_자재집계표_공종별수량산출(확장공사x).xls_공종별수량산출(상모제8어린이)_대수촌-공종별수량산출(신라왕경숲)" xfId="6115"/>
    <cellStyle name="_측  구_자재집계표_공종별수량산출(확장공사x).xls_공종별수량산출(형곡롤러블레이드장)200602" xfId="6116"/>
    <cellStyle name="_측  구_자재집계표_공종별수량산출(확장공사x).xls_대수촌-공종별수량산출(신라왕경숲)" xfId="6117"/>
    <cellStyle name="_측  구_자재집계표_공종별수량산출(확장공사x).xls_토공집계표" xfId="6118"/>
    <cellStyle name="_측  구_자재집계표_공종별수량산출(확장공사x).xls_토공집계표_공종별수량산출(경주축구공원-광장)" xfId="6119"/>
    <cellStyle name="_측  구_자재집계표_공종별수량산출(확장공사x).xls_토공집계표_공종별수량산출(형곡롤러블레이드장)200602" xfId="6120"/>
    <cellStyle name="_측  구_자재집계표_공종별수량산출(확장공사x).xls_토공집계표_대수촌-공종별수량산출(신라왕경숲)" xfId="6121"/>
    <cellStyle name="_측  구_자재집계표_공종별수량산출(황금수도시설주변)-2차분" xfId="6122"/>
    <cellStyle name="_측  구_자재집계표_공종별수량산출(황금수도시설주변)-2차분_공종별수량산출(경주축구공원-광장)" xfId="6123"/>
    <cellStyle name="_측  구_자재집계표_공종별수량산출(황금수도시설주변)-2차분_공종별수량산출(형곡롤러블레이드장)200602" xfId="6124"/>
    <cellStyle name="_측  구_자재집계표_공종별수량산출(황금수도시설주변)-2차분_대수촌-공종별수량산출(신라왕경숲)" xfId="6125"/>
    <cellStyle name="_측  구_자재집계표_공종별수량산출(황금수도시설주변)-총괄분" xfId="6126"/>
    <cellStyle name="_측  구_자재집계표_공종별수량산출(황금수도시설주변)-총괄분_공종별수량산출(경주축구공원-광장)" xfId="6127"/>
    <cellStyle name="_측  구_자재집계표_공종별수량산출(황금수도시설주변)-총괄분_공종별수량산출(형곡롤러블레이드장)200602" xfId="6128"/>
    <cellStyle name="_측  구_자재집계표_공종별수량산출(황금수도시설주변)-총괄분_대수촌-공종별수량산출(신라왕경숲)" xfId="6129"/>
    <cellStyle name="_측  구_자재집계표_공종별수량산출_공종별수량산출(경주축구공원-광장)" xfId="6130"/>
    <cellStyle name="_측  구_자재집계표_공종별수량산출_공종별수량산출(상모제8어린이)" xfId="6131"/>
    <cellStyle name="_측  구_자재집계표_공종별수량산출_공종별수량산출(상모제8어린이)_공종별수량산출(경주축구공원-광장)" xfId="6132"/>
    <cellStyle name="_측  구_자재집계표_공종별수량산출_공종별수량산출(상모제8어린이)_공종별수량산출(형곡롤러블레이드장)200602" xfId="6133"/>
    <cellStyle name="_측  구_자재집계표_공종별수량산출_공종별수량산출(상모제8어린이)_대수촌-공종별수량산출(신라왕경숲)" xfId="6134"/>
    <cellStyle name="_측  구_자재집계표_공종별수량산출_공종별수량산출(형곡롤러블레이드장)200602" xfId="6135"/>
    <cellStyle name="_측  구_자재집계표_공종별수량산출_대수촌-공종별수량산출(신라왕경숲)" xfId="6136"/>
    <cellStyle name="_측  구_자재집계표_공종별수량산출_토공집계표" xfId="6137"/>
    <cellStyle name="_측  구_자재집계표_공종별수량산출_토공집계표_공종별수량산출(경주축구공원-광장)" xfId="6138"/>
    <cellStyle name="_측  구_자재집계표_공종별수량산출_토공집계표_공종별수량산출(형곡롤러블레이드장)200602" xfId="6139"/>
    <cellStyle name="_측  구_자재집계표_공종별수량산출_토공집계표_대수촌-공종별수량산출(신라왕경숲)" xfId="6140"/>
    <cellStyle name="_측  구_자재집계표_수량산출및자재집계" xfId="6141"/>
    <cellStyle name="_측  구_자재집계표_수량산출및자재집계_공종별수량산출(경주축구공원-광장)" xfId="6142"/>
    <cellStyle name="_측  구_자재집계표_수량산출및자재집계_공종별수량산출(상모제8어린이)" xfId="6143"/>
    <cellStyle name="_측  구_자재집계표_수량산출및자재집계_공종별수량산출(상모제8어린이)_공종별수량산출(경주축구공원-광장)" xfId="6144"/>
    <cellStyle name="_측  구_자재집계표_수량산출및자재집계_공종별수량산출(상모제8어린이)_공종별수량산출(형곡롤러블레이드장)200602" xfId="6145"/>
    <cellStyle name="_측  구_자재집계표_수량산출및자재집계_공종별수량산출(상모제8어린이)_대수촌-공종별수량산출(신라왕경숲)" xfId="6146"/>
    <cellStyle name="_측  구_자재집계표_수량산출및자재집계_공종별수량산출(형곡롤러블레이드장)200602" xfId="6147"/>
    <cellStyle name="_측  구_자재집계표_수량산출및자재집계_대수촌-공종별수량산출(신라왕경숲)" xfId="6148"/>
    <cellStyle name="_측  구_자재집계표_수량산출및자재집계_토공집계표" xfId="6149"/>
    <cellStyle name="_측  구_자재집계표_수량산출및자재집계_토공집계표_공종별수량산출(경주축구공원-광장)" xfId="6150"/>
    <cellStyle name="_측  구_자재집계표_수량산출및자재집계_토공집계표_공종별수량산출(형곡롤러블레이드장)200602" xfId="6151"/>
    <cellStyle name="_측  구_자재집계표_수량산출및자재집계_토공집계표_대수촌-공종별수량산출(신라왕경숲)" xfId="6152"/>
    <cellStyle name="_측  구_자재집계표_자재집계표" xfId="6153"/>
    <cellStyle name="_측  구_자재집계표_자재집계표(아사어린이공원)" xfId="6154"/>
    <cellStyle name="_측  구_자재집계표_자재집계표(아사어린이공원)_공종별수량산출(경주축구공원-광장)" xfId="6155"/>
    <cellStyle name="_측  구_자재집계표_자재집계표(아사어린이공원)_공종별수량산출(상모제8어린이)" xfId="6156"/>
    <cellStyle name="_측  구_자재집계표_자재집계표(아사어린이공원)_공종별수량산출(상모제8어린이)_공종별수량산출(경주축구공원-광장)" xfId="6157"/>
    <cellStyle name="_측  구_자재집계표_자재집계표(아사어린이공원)_공종별수량산출(상모제8어린이)_공종별수량산출(형곡롤러블레이드장)200602" xfId="6158"/>
    <cellStyle name="_측  구_자재집계표_자재집계표(아사어린이공원)_공종별수량산출(상모제8어린이)_대수촌-공종별수량산출(신라왕경숲)" xfId="6159"/>
    <cellStyle name="_측  구_자재집계표_자재집계표(아사어린이공원)_공종별수량산출(형곡롤러블레이드장)200602" xfId="6160"/>
    <cellStyle name="_측  구_자재집계표_자재집계표(아사어린이공원)_대수촌-공종별수량산출(신라왕경숲)" xfId="6161"/>
    <cellStyle name="_측  구_자재집계표_자재집계표(아사어린이공원)_토공집계표" xfId="6162"/>
    <cellStyle name="_측  구_자재집계표_자재집계표(아사어린이공원)_토공집계표_공종별수량산출(경주축구공원-광장)" xfId="6163"/>
    <cellStyle name="_측  구_자재집계표_자재집계표(아사어린이공원)_토공집계표_공종별수량산출(형곡롤러블레이드장)200602" xfId="6164"/>
    <cellStyle name="_측  구_자재집계표_자재집계표(아사어린이공원)_토공집계표_대수촌-공종별수량산출(신라왕경숲)" xfId="6165"/>
    <cellStyle name="_측  구_자재집계표_자재집계표_공종별수량산출(경주축구공원-광장)" xfId="6166"/>
    <cellStyle name="_측  구_자재집계표_자재집계표_공종별수량산출(상모제8어린이)" xfId="6167"/>
    <cellStyle name="_측  구_자재집계표_자재집계표_공종별수량산출(상모제8어린이)_공종별수량산출(경주축구공원-광장)" xfId="6168"/>
    <cellStyle name="_측  구_자재집계표_자재집계표_공종별수량산출(상모제8어린이)_공종별수량산출(형곡롤러블레이드장)200602" xfId="6169"/>
    <cellStyle name="_측  구_자재집계표_자재집계표_공종별수량산출(상모제8어린이)_대수촌-공종별수량산출(신라왕경숲)" xfId="6170"/>
    <cellStyle name="_측  구_자재집계표_자재집계표_공종별수량산출(형곡롤러블레이드장)200602" xfId="6171"/>
    <cellStyle name="_측  구_자재집계표_자재집계표_대수촌-공종별수량산출(신라왕경숲)" xfId="6172"/>
    <cellStyle name="_측  구_자재집계표_자재집계표_토공집계표" xfId="6173"/>
    <cellStyle name="_측  구_자재집계표_자재집계표_토공집계표_공종별수량산출(경주축구공원-광장)" xfId="6174"/>
    <cellStyle name="_측  구_자재집계표_자재집계표_토공집계표_공종별수량산출(형곡롤러블레이드장)200602" xfId="6175"/>
    <cellStyle name="_측  구_자재집계표_자재집계표_토공집계표_대수촌-공종별수량산출(신라왕경숲)" xfId="6176"/>
    <cellStyle name="_측  구_토공집계표" xfId="6177"/>
    <cellStyle name="_측  구_토공집계표_공종별수량산출(경주축구공원-광장)" xfId="6178"/>
    <cellStyle name="_측  구_토공집계표_공종별수량산출(형곡롤러블레이드장)200602" xfId="6179"/>
    <cellStyle name="_측  구_토공집계표_대수촌-공종별수량산출(신라왕경숲)" xfId="6180"/>
    <cellStyle name="_측구공" xfId="6181"/>
    <cellStyle name="_측구공_공종별수량산출(경주축구공원-광장)" xfId="6182"/>
    <cellStyle name="_측구공_공종별수량산출(상모제8어린이)" xfId="6183"/>
    <cellStyle name="_측구공_공종별수량산출(상모제8어린이)_공종별수량산출(경주축구공원-광장)" xfId="6184"/>
    <cellStyle name="_측구공_공종별수량산출(상모제8어린이)_공종별수량산출(형곡롤러블레이드장)200602" xfId="6185"/>
    <cellStyle name="_측구공_공종별수량산출(상모제8어린이)_대수촌-공종별수량산출(신라왕경숲)" xfId="6186"/>
    <cellStyle name="_측구공_공종별수량산출(형곡롤러블레이드장)200602" xfId="6187"/>
    <cellStyle name="_측구공_대수촌-공종별수량산출(신라왕경숲)" xfId="6188"/>
    <cellStyle name="_측구공_자재집계표" xfId="6189"/>
    <cellStyle name="_측구공_자재집계표(무릉소공원)" xfId="6190"/>
    <cellStyle name="_측구공_자재집계표(무릉소공원)_공종별수량산출" xfId="6191"/>
    <cellStyle name="_측구공_자재집계표(무릉소공원)_공종별수량산출(게이트볼장주변시민공원)" xfId="6192"/>
    <cellStyle name="_측구공_자재집계표(무릉소공원)_공종별수량산출(게이트볼장주변시민공원)_공종별수량산출(경주축구공원-광장)" xfId="6193"/>
    <cellStyle name="_측구공_자재집계표(무릉소공원)_공종별수량산출(게이트볼장주변시민공원)_대수촌-공종별수량산출(신라왕경숲)" xfId="6194"/>
    <cellStyle name="_측구공_자재집계표(무릉소공원)_공종별수량산출(봉곡도서관)" xfId="6195"/>
    <cellStyle name="_측구공_자재집계표(무릉소공원)_공종별수량산출(봉곡도서관)_공종별수량산출(경주축구공원-광장)" xfId="6196"/>
    <cellStyle name="_측구공_자재집계표(무릉소공원)_공종별수량산출(봉곡도서관)_공종별수량산출(형곡롤러블레이드장)200602" xfId="6197"/>
    <cellStyle name="_측구공_자재집계표(무릉소공원)_공종별수량산출(봉곡도서관)_대수촌-공종별수량산출(신라왕경숲)" xfId="6198"/>
    <cellStyle name="_측구공_자재집계표(무릉소공원)_공종별수량산출(봉곡도서관)-2차분" xfId="6199"/>
    <cellStyle name="_측구공_자재집계표(무릉소공원)_공종별수량산출(봉곡도서관)-2차분_공종별수량산출(경주축구공원-광장)" xfId="6200"/>
    <cellStyle name="_측구공_자재집계표(무릉소공원)_공종별수량산출(봉곡도서관)-2차분_공종별수량산출(형곡롤러블레이드장)200602" xfId="6201"/>
    <cellStyle name="_측구공_자재집계표(무릉소공원)_공종별수량산출(봉곡도서관)-2차분_대수촌-공종별수량산출(신라왕경숲)" xfId="6202"/>
    <cellStyle name="_측구공_자재집계표(무릉소공원)_공종별수량산출(봉곡도서관)-총괄" xfId="6203"/>
    <cellStyle name="_측구공_자재집계표(무릉소공원)_공종별수량산출(봉곡도서관)-총괄_공종별수량산출(경주축구공원-광장)" xfId="6204"/>
    <cellStyle name="_측구공_자재집계표(무릉소공원)_공종별수량산출(봉곡도서관)-총괄_공종별수량산출(형곡롤러블레이드장)200602" xfId="6205"/>
    <cellStyle name="_측구공_자재집계표(무릉소공원)_공종별수량산출(봉곡도서관)-총괄_대수촌-공종별수량산출(신라왕경숲)" xfId="6206"/>
    <cellStyle name="_측구공_자재집계표(무릉소공원)_공종별수량산출(사동게이트볼장)" xfId="6207"/>
    <cellStyle name="_측구공_자재집계표(무릉소공원)_공종별수량산출(사동게이트볼장)_공종별수량산출(경주축구공원-광장)" xfId="6208"/>
    <cellStyle name="_측구공_자재집계표(무릉소공원)_공종별수량산출(사동게이트볼장)_대수촌-공종별수량산출(신라왕경숲)" xfId="6209"/>
    <cellStyle name="_측구공_자재집계표(무릉소공원)_공종별수량산출(신평1)" xfId="6210"/>
    <cellStyle name="_측구공_자재집계표(무릉소공원)_공종별수량산출(신평1)_공종별수량산출(경주축구공원-광장)" xfId="6211"/>
    <cellStyle name="_측구공_자재집계표(무릉소공원)_공종별수량산출(신평1)_공종별수량산출(상모제8어린이)" xfId="6212"/>
    <cellStyle name="_측구공_자재집계표(무릉소공원)_공종별수량산출(신평1)_공종별수량산출(상모제8어린이)_공종별수량산출(경주축구공원-광장)" xfId="6213"/>
    <cellStyle name="_측구공_자재집계표(무릉소공원)_공종별수량산출(신평1)_공종별수량산출(상모제8어린이)_공종별수량산출(형곡롤러블레이드장)200602" xfId="6214"/>
    <cellStyle name="_측구공_자재집계표(무릉소공원)_공종별수량산출(신평1)_공종별수량산출(상모제8어린이)_대수촌-공종별수량산출(신라왕경숲)" xfId="6215"/>
    <cellStyle name="_측구공_자재집계표(무릉소공원)_공종별수량산출(신평1)_공종별수량산출(형곡롤러블레이드장)200602" xfId="6216"/>
    <cellStyle name="_측구공_자재집계표(무릉소공원)_공종별수량산출(신평1)_대수촌-공종별수량산출(신라왕경숲)" xfId="6217"/>
    <cellStyle name="_측구공_자재집계표(무릉소공원)_공종별수량산출(신평1)_토공집계표" xfId="6218"/>
    <cellStyle name="_측구공_자재집계표(무릉소공원)_공종별수량산출(신평1)_토공집계표_공종별수량산출(경주축구공원-광장)" xfId="6219"/>
    <cellStyle name="_측구공_자재집계표(무릉소공원)_공종별수량산출(신평1)_토공집계표_공종별수량산출(형곡롤러블레이드장)200602" xfId="6220"/>
    <cellStyle name="_측구공_자재집계표(무릉소공원)_공종별수량산출(신평1)_토공집계표_대수촌-공종별수량산출(신라왕경숲)" xfId="6221"/>
    <cellStyle name="_측구공_자재집계표(무릉소공원)_공종별수량산출(신평1동주민쉼터)" xfId="6222"/>
    <cellStyle name="_측구공_자재집계표(무릉소공원)_공종별수량산출(신평1동주민쉼터)_공종별수량산출(경주축구공원-광장)" xfId="6223"/>
    <cellStyle name="_측구공_자재집계표(무릉소공원)_공종별수량산출(신평1동주민쉼터)_공종별수량산출(형곡롤러블레이드장)200602" xfId="6224"/>
    <cellStyle name="_측구공_자재집계표(무릉소공원)_공종별수량산출(신평1동주민쉼터)_대수촌-공종별수량산출(신라왕경숲)" xfId="6225"/>
    <cellStyle name="_측구공_자재집계표(무릉소공원)_공종별수량산출(어린이공원 리모델링공사)-수정" xfId="6226"/>
    <cellStyle name="_측구공_자재집계표(무릉소공원)_공종별수량산출(어린이공원 리모델링공사)-수정_공종별수량산출(경주축구공원-광장)" xfId="6227"/>
    <cellStyle name="_측구공_자재집계표(무릉소공원)_공종별수량산출(어린이공원 리모델링공사)-수정_대수촌-공종별수량산출(신라왕경숲)" xfId="6228"/>
    <cellStyle name="_측구공_자재집계표(무릉소공원)_공종별수량산출(오태)" xfId="6229"/>
    <cellStyle name="_측구공_자재집계표(무릉소공원)_공종별수량산출(오태).xls" xfId="6230"/>
    <cellStyle name="_측구공_자재집계표(무릉소공원)_공종별수량산출(오태).xls_공종별수량산출(경주축구공원-광장)" xfId="6231"/>
    <cellStyle name="_측구공_자재집계표(무릉소공원)_공종별수량산출(오태).xls_공종별수량산출(상모제8어린이)" xfId="6232"/>
    <cellStyle name="_측구공_자재집계표(무릉소공원)_공종별수량산출(오태).xls_공종별수량산출(상모제8어린이)_공종별수량산출(경주축구공원-광장)" xfId="6233"/>
    <cellStyle name="_측구공_자재집계표(무릉소공원)_공종별수량산출(오태).xls_공종별수량산출(상모제8어린이)_공종별수량산출(형곡롤러블레이드장)200602" xfId="6234"/>
    <cellStyle name="_측구공_자재집계표(무릉소공원)_공종별수량산출(오태).xls_공종별수량산출(상모제8어린이)_대수촌-공종별수량산출(신라왕경숲)" xfId="6235"/>
    <cellStyle name="_측구공_자재집계표(무릉소공원)_공종별수량산출(오태).xls_공종별수량산출(형곡롤러블레이드장)200602" xfId="6236"/>
    <cellStyle name="_측구공_자재집계표(무릉소공원)_공종별수량산출(오태).xls_대수촌-공종별수량산출(신라왕경숲)" xfId="6237"/>
    <cellStyle name="_측구공_자재집계표(무릉소공원)_공종별수량산출(오태).xls_토공집계표" xfId="6238"/>
    <cellStyle name="_측구공_자재집계표(무릉소공원)_공종별수량산출(오태).xls_토공집계표_공종별수량산출(경주축구공원-광장)" xfId="6239"/>
    <cellStyle name="_측구공_자재집계표(무릉소공원)_공종별수량산출(오태).xls_토공집계표_공종별수량산출(형곡롤러블레이드장)200602" xfId="6240"/>
    <cellStyle name="_측구공_자재집계표(무릉소공원)_공종별수량산출(오태).xls_토공집계표_대수촌-공종별수량산출(신라왕경숲)" xfId="6241"/>
    <cellStyle name="_측구공_자재집계표(무릉소공원)_공종별수량산출(오태)_공종별수량산출(경주축구공원-광장)" xfId="6242"/>
    <cellStyle name="_측구공_자재집계표(무릉소공원)_공종별수량산출(오태)_공종별수량산출(상모제8어린이)" xfId="6243"/>
    <cellStyle name="_측구공_자재집계표(무릉소공원)_공종별수량산출(오태)_공종별수량산출(상모제8어린이)_공종별수량산출(경주축구공원-광장)" xfId="6244"/>
    <cellStyle name="_측구공_자재집계표(무릉소공원)_공종별수량산출(오태)_공종별수량산출(상모제8어린이)_공종별수량산출(형곡롤러블레이드장)200602" xfId="6245"/>
    <cellStyle name="_측구공_자재집계표(무릉소공원)_공종별수량산출(오태)_공종별수량산출(상모제8어린이)_대수촌-공종별수량산출(신라왕경숲)" xfId="6246"/>
    <cellStyle name="_측구공_자재집계표(무릉소공원)_공종별수량산출(오태)_공종별수량산출(형곡롤러블레이드장)200602" xfId="6247"/>
    <cellStyle name="_측구공_자재집계표(무릉소공원)_공종별수량산출(오태)_대수촌-공종별수량산출(신라왕경숲)" xfId="6248"/>
    <cellStyle name="_측구공_자재집계표(무릉소공원)_공종별수량산출(오태)_토공집계표" xfId="6249"/>
    <cellStyle name="_측구공_자재집계표(무릉소공원)_공종별수량산출(오태)_토공집계표_공종별수량산출(경주축구공원-광장)" xfId="6250"/>
    <cellStyle name="_측구공_자재집계표(무릉소공원)_공종별수량산출(오태)_토공집계표_공종별수량산출(형곡롤러블레이드장)200602" xfId="6251"/>
    <cellStyle name="_측구공_자재집계표(무릉소공원)_공종별수량산출(오태)_토공집계표_대수촌-공종별수량산출(신라왕경숲)" xfId="6252"/>
    <cellStyle name="_측구공_자재집계표(무릉소공원)_공종별수량산출(오태제1어린이)" xfId="6253"/>
    <cellStyle name="_측구공_자재집계표(무릉소공원)_공종별수량산출(오태제1어린이)_공종별수량산출(경주축구공원-광장)" xfId="6254"/>
    <cellStyle name="_측구공_자재집계표(무릉소공원)_공종별수량산출(오태제1어린이)_대수촌-공종별수량산출(신라왕경숲)" xfId="6255"/>
    <cellStyle name="_측구공_자재집계표(무릉소공원)_공종별수량산출(왕산기념공원)-총괄분" xfId="6256"/>
    <cellStyle name="_측구공_자재집계표(무릉소공원)_공종별수량산출(왕산기념공원)-총괄분_공종별수량산출(경주축구공원-광장)" xfId="6257"/>
    <cellStyle name="_측구공_자재집계표(무릉소공원)_공종별수량산출(왕산기념공원)-총괄분_공종별수량산출(형곡롤러블레이드장)200602" xfId="6258"/>
    <cellStyle name="_측구공_자재집계표(무릉소공원)_공종별수량산출(왕산기념공원)-총괄분_대수촌-공종별수량산출(신라왕경숲)" xfId="6259"/>
    <cellStyle name="_측구공_자재집계표(무릉소공원)_공종별수량산출(형곡롤러블레이드장)" xfId="6260"/>
    <cellStyle name="_측구공_자재집계표(무릉소공원)_공종별수량산출(형곡롤러블레이드장)-수정" xfId="6261"/>
    <cellStyle name="_측구공_자재집계표(무릉소공원)_공종별수량산출(확장공사)" xfId="6262"/>
    <cellStyle name="_측구공_자재집계표(무릉소공원)_공종별수량산출(확장공사)_공종별수량산출(경주축구공원-광장)" xfId="6263"/>
    <cellStyle name="_측구공_자재집계표(무릉소공원)_공종별수량산출(확장공사)_공종별수량산출(상모제8어린이)" xfId="6264"/>
    <cellStyle name="_측구공_자재집계표(무릉소공원)_공종별수량산출(확장공사)_공종별수량산출(상모제8어린이)_공종별수량산출(경주축구공원-광장)" xfId="6265"/>
    <cellStyle name="_측구공_자재집계표(무릉소공원)_공종별수량산출(확장공사)_공종별수량산출(상모제8어린이)_공종별수량산출(형곡롤러블레이드장)200602" xfId="6266"/>
    <cellStyle name="_측구공_자재집계표(무릉소공원)_공종별수량산출(확장공사)_공종별수량산출(상모제8어린이)_대수촌-공종별수량산출(신라왕경숲)" xfId="6267"/>
    <cellStyle name="_측구공_자재집계표(무릉소공원)_공종별수량산출(확장공사)_공종별수량산출(형곡롤러블레이드장)200602" xfId="6268"/>
    <cellStyle name="_측구공_자재집계표(무릉소공원)_공종별수량산출(확장공사)_대수촌-공종별수량산출(신라왕경숲)" xfId="6269"/>
    <cellStyle name="_측구공_자재집계표(무릉소공원)_공종별수량산출(확장공사)_토공집계표" xfId="6270"/>
    <cellStyle name="_측구공_자재집계표(무릉소공원)_공종별수량산출(확장공사)_토공집계표_공종별수량산출(경주축구공원-광장)" xfId="6271"/>
    <cellStyle name="_측구공_자재집계표(무릉소공원)_공종별수량산출(확장공사)_토공집계표_공종별수량산출(형곡롤러블레이드장)200602" xfId="6272"/>
    <cellStyle name="_측구공_자재집계표(무릉소공원)_공종별수량산출(확장공사)_토공집계표_대수촌-공종별수량산출(신라왕경숲)" xfId="6273"/>
    <cellStyle name="_측구공_자재집계표(무릉소공원)_공종별수량산출(확장공사x).xls" xfId="6274"/>
    <cellStyle name="_측구공_자재집계표(무릉소공원)_공종별수량산출(확장공사x).xls_공종별수량산출(경주축구공원-광장)" xfId="6275"/>
    <cellStyle name="_측구공_자재집계표(무릉소공원)_공종별수량산출(확장공사x).xls_공종별수량산출(상모제8어린이)" xfId="6276"/>
    <cellStyle name="_측구공_자재집계표(무릉소공원)_공종별수량산출(확장공사x).xls_공종별수량산출(상모제8어린이)_공종별수량산출(경주축구공원-광장)" xfId="6277"/>
    <cellStyle name="_측구공_자재집계표(무릉소공원)_공종별수량산출(확장공사x).xls_공종별수량산출(상모제8어린이)_공종별수량산출(형곡롤러블레이드장)200602" xfId="6278"/>
    <cellStyle name="_측구공_자재집계표(무릉소공원)_공종별수량산출(확장공사x).xls_공종별수량산출(상모제8어린이)_대수촌-공종별수량산출(신라왕경숲)" xfId="6279"/>
    <cellStyle name="_측구공_자재집계표(무릉소공원)_공종별수량산출(확장공사x).xls_공종별수량산출(형곡롤러블레이드장)200602" xfId="6280"/>
    <cellStyle name="_측구공_자재집계표(무릉소공원)_공종별수량산출(확장공사x).xls_대수촌-공종별수량산출(신라왕경숲)" xfId="6281"/>
    <cellStyle name="_측구공_자재집계표(무릉소공원)_공종별수량산출(확장공사x).xls_토공집계표" xfId="6282"/>
    <cellStyle name="_측구공_자재집계표(무릉소공원)_공종별수량산출(확장공사x).xls_토공집계표_공종별수량산출(경주축구공원-광장)" xfId="6283"/>
    <cellStyle name="_측구공_자재집계표(무릉소공원)_공종별수량산출(확장공사x).xls_토공집계표_공종별수량산출(형곡롤러블레이드장)200602" xfId="6284"/>
    <cellStyle name="_측구공_자재집계표(무릉소공원)_공종별수량산출(확장공사x).xls_토공집계표_대수촌-공종별수량산출(신라왕경숲)" xfId="6285"/>
    <cellStyle name="_측구공_자재집계표(무릉소공원)_공종별수량산출(황금수도시설주변)-2차분" xfId="6286"/>
    <cellStyle name="_측구공_자재집계표(무릉소공원)_공종별수량산출(황금수도시설주변)-2차분_공종별수량산출(경주축구공원-광장)" xfId="6287"/>
    <cellStyle name="_측구공_자재집계표(무릉소공원)_공종별수량산출(황금수도시설주변)-2차분_공종별수량산출(형곡롤러블레이드장)200602" xfId="6288"/>
    <cellStyle name="_측구공_자재집계표(무릉소공원)_공종별수량산출(황금수도시설주변)-2차분_대수촌-공종별수량산출(신라왕경숲)" xfId="6289"/>
    <cellStyle name="_측구공_자재집계표(무릉소공원)_공종별수량산출(황금수도시설주변)-총괄분" xfId="6290"/>
    <cellStyle name="_측구공_자재집계표(무릉소공원)_공종별수량산출(황금수도시설주변)-총괄분_공종별수량산출(경주축구공원-광장)" xfId="6291"/>
    <cellStyle name="_측구공_자재집계표(무릉소공원)_공종별수량산출(황금수도시설주변)-총괄분_공종별수량산출(형곡롤러블레이드장)200602" xfId="6292"/>
    <cellStyle name="_측구공_자재집계표(무릉소공원)_공종별수량산출(황금수도시설주변)-총괄분_대수촌-공종별수량산출(신라왕경숲)" xfId="6293"/>
    <cellStyle name="_측구공_자재집계표(무릉소공원)_공종별수량산출_공종별수량산출(경주축구공원-광장)" xfId="6294"/>
    <cellStyle name="_측구공_자재집계표(무릉소공원)_공종별수량산출_공종별수량산출(상모제8어린이)" xfId="6295"/>
    <cellStyle name="_측구공_자재집계표(무릉소공원)_공종별수량산출_공종별수량산출(상모제8어린이)_공종별수량산출(경주축구공원-광장)" xfId="6296"/>
    <cellStyle name="_측구공_자재집계표(무릉소공원)_공종별수량산출_공종별수량산출(상모제8어린이)_공종별수량산출(형곡롤러블레이드장)200602" xfId="6297"/>
    <cellStyle name="_측구공_자재집계표(무릉소공원)_공종별수량산출_공종별수량산출(상모제8어린이)_대수촌-공종별수량산출(신라왕경숲)" xfId="6298"/>
    <cellStyle name="_측구공_자재집계표(무릉소공원)_공종별수량산출_공종별수량산출(형곡롤러블레이드장)200602" xfId="6299"/>
    <cellStyle name="_측구공_자재집계표(무릉소공원)_공종별수량산출_대수촌-공종별수량산출(신라왕경숲)" xfId="6300"/>
    <cellStyle name="_측구공_자재집계표(무릉소공원)_공종별수량산출_토공집계표" xfId="6301"/>
    <cellStyle name="_측구공_자재집계표(무릉소공원)_공종별수량산출_토공집계표_공종별수량산출(경주축구공원-광장)" xfId="6302"/>
    <cellStyle name="_측구공_자재집계표(무릉소공원)_공종별수량산출_토공집계표_공종별수량산출(형곡롤러블레이드장)200602" xfId="6303"/>
    <cellStyle name="_측구공_자재집계표(무릉소공원)_공종별수량산출_토공집계표_대수촌-공종별수량산출(신라왕경숲)" xfId="6304"/>
    <cellStyle name="_측구공_자재집계표(무릉소공원)_수량산출및자재집계" xfId="6305"/>
    <cellStyle name="_측구공_자재집계표(무릉소공원)_수량산출및자재집계_공종별수량산출(경주축구공원-광장)" xfId="6306"/>
    <cellStyle name="_측구공_자재집계표(무릉소공원)_수량산출및자재집계_공종별수량산출(상모제8어린이)" xfId="6307"/>
    <cellStyle name="_측구공_자재집계표(무릉소공원)_수량산출및자재집계_공종별수량산출(상모제8어린이)_공종별수량산출(경주축구공원-광장)" xfId="6308"/>
    <cellStyle name="_측구공_자재집계표(무릉소공원)_수량산출및자재집계_공종별수량산출(상모제8어린이)_공종별수량산출(형곡롤러블레이드장)200602" xfId="6309"/>
    <cellStyle name="_측구공_자재집계표(무릉소공원)_수량산출및자재집계_공종별수량산출(상모제8어린이)_대수촌-공종별수량산출(신라왕경숲)" xfId="6310"/>
    <cellStyle name="_측구공_자재집계표(무릉소공원)_수량산출및자재집계_공종별수량산출(형곡롤러블레이드장)200602" xfId="6311"/>
    <cellStyle name="_측구공_자재집계표(무릉소공원)_수량산출및자재집계_대수촌-공종별수량산출(신라왕경숲)" xfId="6312"/>
    <cellStyle name="_측구공_자재집계표(무릉소공원)_수량산출및자재집계_토공집계표" xfId="6313"/>
    <cellStyle name="_측구공_자재집계표(무릉소공원)_수량산출및자재집계_토공집계표_공종별수량산출(경주축구공원-광장)" xfId="6314"/>
    <cellStyle name="_측구공_자재집계표(무릉소공원)_수량산출및자재집계_토공집계표_공종별수량산출(형곡롤러블레이드장)200602" xfId="6315"/>
    <cellStyle name="_측구공_자재집계표(무릉소공원)_수량산출및자재집계_토공집계표_대수촌-공종별수량산출(신라왕경숲)" xfId="6316"/>
    <cellStyle name="_측구공_자재집계표(무릉소공원)_자재집계표" xfId="6317"/>
    <cellStyle name="_측구공_자재집계표(무릉소공원)_자재집계표(아사어린이공원)" xfId="6318"/>
    <cellStyle name="_측구공_자재집계표(무릉소공원)_자재집계표(아사어린이공원)_공종별수량산출(경주축구공원-광장)" xfId="6319"/>
    <cellStyle name="_측구공_자재집계표(무릉소공원)_자재집계표(아사어린이공원)_공종별수량산출(상모제8어린이)" xfId="6320"/>
    <cellStyle name="_측구공_자재집계표(무릉소공원)_자재집계표(아사어린이공원)_공종별수량산출(상모제8어린이)_공종별수량산출(경주축구공원-광장)" xfId="6321"/>
    <cellStyle name="_측구공_자재집계표(무릉소공원)_자재집계표(아사어린이공원)_공종별수량산출(상모제8어린이)_공종별수량산출(형곡롤러블레이드장)200602" xfId="6322"/>
    <cellStyle name="_측구공_자재집계표(무릉소공원)_자재집계표(아사어린이공원)_공종별수량산출(상모제8어린이)_대수촌-공종별수량산출(신라왕경숲)" xfId="6323"/>
    <cellStyle name="_측구공_자재집계표(무릉소공원)_자재집계표(아사어린이공원)_공종별수량산출(형곡롤러블레이드장)200602" xfId="6324"/>
    <cellStyle name="_측구공_자재집계표(무릉소공원)_자재집계표(아사어린이공원)_대수촌-공종별수량산출(신라왕경숲)" xfId="6325"/>
    <cellStyle name="_측구공_자재집계표(무릉소공원)_자재집계표(아사어린이공원)_토공집계표" xfId="6326"/>
    <cellStyle name="_측구공_자재집계표(무릉소공원)_자재집계표(아사어린이공원)_토공집계표_공종별수량산출(경주축구공원-광장)" xfId="6327"/>
    <cellStyle name="_측구공_자재집계표(무릉소공원)_자재집계표(아사어린이공원)_토공집계표_공종별수량산출(형곡롤러블레이드장)200602" xfId="6328"/>
    <cellStyle name="_측구공_자재집계표(무릉소공원)_자재집계표(아사어린이공원)_토공집계표_대수촌-공종별수량산출(신라왕경숲)" xfId="6329"/>
    <cellStyle name="_측구공_자재집계표(무릉소공원)_자재집계표_공종별수량산출(경주축구공원-광장)" xfId="6330"/>
    <cellStyle name="_측구공_자재집계표(무릉소공원)_자재집계표_공종별수량산출(상모제8어린이)" xfId="6331"/>
    <cellStyle name="_측구공_자재집계표(무릉소공원)_자재집계표_공종별수량산출(상모제8어린이)_공종별수량산출(경주축구공원-광장)" xfId="6332"/>
    <cellStyle name="_측구공_자재집계표(무릉소공원)_자재집계표_공종별수량산출(상모제8어린이)_공종별수량산출(형곡롤러블레이드장)200602" xfId="6333"/>
    <cellStyle name="_측구공_자재집계표(무릉소공원)_자재집계표_공종별수량산출(상모제8어린이)_대수촌-공종별수량산출(신라왕경숲)" xfId="6334"/>
    <cellStyle name="_측구공_자재집계표(무릉소공원)_자재집계표_공종별수량산출(형곡롤러블레이드장)200602" xfId="6335"/>
    <cellStyle name="_측구공_자재집계표(무릉소공원)_자재집계표_대수촌-공종별수량산출(신라왕경숲)" xfId="6336"/>
    <cellStyle name="_측구공_자재집계표(무릉소공원)_자재집계표_토공집계표" xfId="6337"/>
    <cellStyle name="_측구공_자재집계표(무릉소공원)_자재집계표_토공집계표_공종별수량산출(경주축구공원-광장)" xfId="6338"/>
    <cellStyle name="_측구공_자재집계표(무릉소공원)_자재집계표_토공집계표_공종별수량산출(형곡롤러블레이드장)200602" xfId="6339"/>
    <cellStyle name="_측구공_자재집계표(무릉소공원)_자재집계표_토공집계표_대수촌-공종별수량산출(신라왕경숲)" xfId="6340"/>
    <cellStyle name="_측구공_자재집계표_공종별수량산출" xfId="6341"/>
    <cellStyle name="_측구공_자재집계표_공종별수량산출(게이트볼장주변시민공원)" xfId="6342"/>
    <cellStyle name="_측구공_자재집계표_공종별수량산출(게이트볼장주변시민공원)_공종별수량산출(경주축구공원-광장)" xfId="6343"/>
    <cellStyle name="_측구공_자재집계표_공종별수량산출(게이트볼장주변시민공원)_대수촌-공종별수량산출(신라왕경숲)" xfId="6344"/>
    <cellStyle name="_측구공_자재집계표_공종별수량산출(봉곡도서관)" xfId="6345"/>
    <cellStyle name="_측구공_자재집계표_공종별수량산출(봉곡도서관)_공종별수량산출(경주축구공원-광장)" xfId="6346"/>
    <cellStyle name="_측구공_자재집계표_공종별수량산출(봉곡도서관)_공종별수량산출(형곡롤러블레이드장)200602" xfId="6347"/>
    <cellStyle name="_측구공_자재집계표_공종별수량산출(봉곡도서관)_대수촌-공종별수량산출(신라왕경숲)" xfId="6348"/>
    <cellStyle name="_측구공_자재집계표_공종별수량산출(봉곡도서관)-2차분" xfId="6349"/>
    <cellStyle name="_측구공_자재집계표_공종별수량산출(봉곡도서관)-2차분_공종별수량산출(경주축구공원-광장)" xfId="6350"/>
    <cellStyle name="_측구공_자재집계표_공종별수량산출(봉곡도서관)-2차분_공종별수량산출(형곡롤러블레이드장)200602" xfId="6351"/>
    <cellStyle name="_측구공_자재집계표_공종별수량산출(봉곡도서관)-2차분_대수촌-공종별수량산출(신라왕경숲)" xfId="6352"/>
    <cellStyle name="_측구공_자재집계표_공종별수량산출(봉곡도서관)-총괄" xfId="6353"/>
    <cellStyle name="_측구공_자재집계표_공종별수량산출(봉곡도서관)-총괄_공종별수량산출(경주축구공원-광장)" xfId="6354"/>
    <cellStyle name="_측구공_자재집계표_공종별수량산출(봉곡도서관)-총괄_공종별수량산출(형곡롤러블레이드장)200602" xfId="6355"/>
    <cellStyle name="_측구공_자재집계표_공종별수량산출(봉곡도서관)-총괄_대수촌-공종별수량산출(신라왕경숲)" xfId="6356"/>
    <cellStyle name="_측구공_자재집계표_공종별수량산출(사동게이트볼장)" xfId="6357"/>
    <cellStyle name="_측구공_자재집계표_공종별수량산출(사동게이트볼장)_공종별수량산출(경주축구공원-광장)" xfId="6358"/>
    <cellStyle name="_측구공_자재집계표_공종별수량산출(사동게이트볼장)_대수촌-공종별수량산출(신라왕경숲)" xfId="6359"/>
    <cellStyle name="_측구공_자재집계표_공종별수량산출(신평1)" xfId="6360"/>
    <cellStyle name="_측구공_자재집계표_공종별수량산출(신평1)_공종별수량산출(경주축구공원-광장)" xfId="6361"/>
    <cellStyle name="_측구공_자재집계표_공종별수량산출(신평1)_공종별수량산출(상모제8어린이)" xfId="6362"/>
    <cellStyle name="_측구공_자재집계표_공종별수량산출(신평1)_공종별수량산출(상모제8어린이)_공종별수량산출(경주축구공원-광장)" xfId="6363"/>
    <cellStyle name="_측구공_자재집계표_공종별수량산출(신평1)_공종별수량산출(상모제8어린이)_공종별수량산출(형곡롤러블레이드장)200602" xfId="6364"/>
    <cellStyle name="_측구공_자재집계표_공종별수량산출(신평1)_공종별수량산출(상모제8어린이)_대수촌-공종별수량산출(신라왕경숲)" xfId="6365"/>
    <cellStyle name="_측구공_자재집계표_공종별수량산출(신평1)_공종별수량산출(형곡롤러블레이드장)200602" xfId="6366"/>
    <cellStyle name="_측구공_자재집계표_공종별수량산출(신평1)_대수촌-공종별수량산출(신라왕경숲)" xfId="6367"/>
    <cellStyle name="_측구공_자재집계표_공종별수량산출(신평1)_토공집계표" xfId="6368"/>
    <cellStyle name="_측구공_자재집계표_공종별수량산출(신평1)_토공집계표_공종별수량산출(경주축구공원-광장)" xfId="6369"/>
    <cellStyle name="_측구공_자재집계표_공종별수량산출(신평1)_토공집계표_공종별수량산출(형곡롤러블레이드장)200602" xfId="6370"/>
    <cellStyle name="_측구공_자재집계표_공종별수량산출(신평1)_토공집계표_대수촌-공종별수량산출(신라왕경숲)" xfId="6371"/>
    <cellStyle name="_측구공_자재집계표_공종별수량산출(신평1동주민쉼터)" xfId="6372"/>
    <cellStyle name="_측구공_자재집계표_공종별수량산출(신평1동주민쉼터)_공종별수량산출(경주축구공원-광장)" xfId="6373"/>
    <cellStyle name="_측구공_자재집계표_공종별수량산출(신평1동주민쉼터)_공종별수량산출(형곡롤러블레이드장)200602" xfId="6374"/>
    <cellStyle name="_측구공_자재집계표_공종별수량산출(신평1동주민쉼터)_대수촌-공종별수량산출(신라왕경숲)" xfId="6375"/>
    <cellStyle name="_측구공_자재집계표_공종별수량산출(어린이공원 리모델링공사)-수정" xfId="6376"/>
    <cellStyle name="_측구공_자재집계표_공종별수량산출(어린이공원 리모델링공사)-수정_공종별수량산출(경주축구공원-광장)" xfId="6377"/>
    <cellStyle name="_측구공_자재집계표_공종별수량산출(어린이공원 리모델링공사)-수정_대수촌-공종별수량산출(신라왕경숲)" xfId="6378"/>
    <cellStyle name="_측구공_자재집계표_공종별수량산출(오태)" xfId="6379"/>
    <cellStyle name="_측구공_자재집계표_공종별수량산출(오태).xls" xfId="6380"/>
    <cellStyle name="_측구공_자재집계표_공종별수량산출(오태).xls_공종별수량산출(경주축구공원-광장)" xfId="6381"/>
    <cellStyle name="_측구공_자재집계표_공종별수량산출(오태).xls_공종별수량산출(상모제8어린이)" xfId="6382"/>
    <cellStyle name="_측구공_자재집계표_공종별수량산출(오태).xls_공종별수량산출(상모제8어린이)_공종별수량산출(경주축구공원-광장)" xfId="6383"/>
    <cellStyle name="_측구공_자재집계표_공종별수량산출(오태).xls_공종별수량산출(상모제8어린이)_공종별수량산출(형곡롤러블레이드장)200602" xfId="6384"/>
    <cellStyle name="_측구공_자재집계표_공종별수량산출(오태).xls_공종별수량산출(상모제8어린이)_대수촌-공종별수량산출(신라왕경숲)" xfId="6385"/>
    <cellStyle name="_측구공_자재집계표_공종별수량산출(오태).xls_공종별수량산출(형곡롤러블레이드장)200602" xfId="6386"/>
    <cellStyle name="_측구공_자재집계표_공종별수량산출(오태).xls_대수촌-공종별수량산출(신라왕경숲)" xfId="6387"/>
    <cellStyle name="_측구공_자재집계표_공종별수량산출(오태).xls_토공집계표" xfId="6388"/>
    <cellStyle name="_측구공_자재집계표_공종별수량산출(오태).xls_토공집계표_공종별수량산출(경주축구공원-광장)" xfId="6389"/>
    <cellStyle name="_측구공_자재집계표_공종별수량산출(오태).xls_토공집계표_공종별수량산출(형곡롤러블레이드장)200602" xfId="6390"/>
    <cellStyle name="_측구공_자재집계표_공종별수량산출(오태).xls_토공집계표_대수촌-공종별수량산출(신라왕경숲)" xfId="6391"/>
    <cellStyle name="_측구공_자재집계표_공종별수량산출(오태)_공종별수량산출(경주축구공원-광장)" xfId="6392"/>
    <cellStyle name="_측구공_자재집계표_공종별수량산출(오태)_공종별수량산출(상모제8어린이)" xfId="6393"/>
    <cellStyle name="_측구공_자재집계표_공종별수량산출(오태)_공종별수량산출(상모제8어린이)_공종별수량산출(경주축구공원-광장)" xfId="6394"/>
    <cellStyle name="_측구공_자재집계표_공종별수량산출(오태)_공종별수량산출(상모제8어린이)_공종별수량산출(형곡롤러블레이드장)200602" xfId="6395"/>
    <cellStyle name="_측구공_자재집계표_공종별수량산출(오태)_공종별수량산출(상모제8어린이)_대수촌-공종별수량산출(신라왕경숲)" xfId="6396"/>
    <cellStyle name="_측구공_자재집계표_공종별수량산출(오태)_공종별수량산출(형곡롤러블레이드장)200602" xfId="6397"/>
    <cellStyle name="_측구공_자재집계표_공종별수량산출(오태)_대수촌-공종별수량산출(신라왕경숲)" xfId="6398"/>
    <cellStyle name="_측구공_자재집계표_공종별수량산출(오태)_토공집계표" xfId="6399"/>
    <cellStyle name="_측구공_자재집계표_공종별수량산출(오태)_토공집계표_공종별수량산출(경주축구공원-광장)" xfId="6400"/>
    <cellStyle name="_측구공_자재집계표_공종별수량산출(오태)_토공집계표_공종별수량산출(형곡롤러블레이드장)200602" xfId="6401"/>
    <cellStyle name="_측구공_자재집계표_공종별수량산출(오태)_토공집계표_대수촌-공종별수량산출(신라왕경숲)" xfId="6402"/>
    <cellStyle name="_측구공_자재집계표_공종별수량산출(오태제1어린이)" xfId="6403"/>
    <cellStyle name="_측구공_자재집계표_공종별수량산출(오태제1어린이)_공종별수량산출(경주축구공원-광장)" xfId="6404"/>
    <cellStyle name="_측구공_자재집계표_공종별수량산출(오태제1어린이)_대수촌-공종별수량산출(신라왕경숲)" xfId="6405"/>
    <cellStyle name="_측구공_자재집계표_공종별수량산출(왕산기념공원)-총괄분" xfId="6406"/>
    <cellStyle name="_측구공_자재집계표_공종별수량산출(왕산기념공원)-총괄분_공종별수량산출(경주축구공원-광장)" xfId="6407"/>
    <cellStyle name="_측구공_자재집계표_공종별수량산출(왕산기념공원)-총괄분_공종별수량산출(형곡롤러블레이드장)200602" xfId="6408"/>
    <cellStyle name="_측구공_자재집계표_공종별수량산출(왕산기념공원)-총괄분_대수촌-공종별수량산출(신라왕경숲)" xfId="6409"/>
    <cellStyle name="_측구공_자재집계표_공종별수량산출(형곡롤러블레이드장)" xfId="6410"/>
    <cellStyle name="_측구공_자재집계표_공종별수량산출(형곡롤러블레이드장)-수정" xfId="6411"/>
    <cellStyle name="_측구공_자재집계표_공종별수량산출(확장공사)" xfId="6412"/>
    <cellStyle name="_측구공_자재집계표_공종별수량산출(확장공사)_공종별수량산출(경주축구공원-광장)" xfId="6413"/>
    <cellStyle name="_측구공_자재집계표_공종별수량산출(확장공사)_공종별수량산출(상모제8어린이)" xfId="6414"/>
    <cellStyle name="_측구공_자재집계표_공종별수량산출(확장공사)_공종별수량산출(상모제8어린이)_공종별수량산출(경주축구공원-광장)" xfId="6415"/>
    <cellStyle name="_측구공_자재집계표_공종별수량산출(확장공사)_공종별수량산출(상모제8어린이)_공종별수량산출(형곡롤러블레이드장)200602" xfId="6416"/>
    <cellStyle name="_측구공_자재집계표_공종별수량산출(확장공사)_공종별수량산출(상모제8어린이)_대수촌-공종별수량산출(신라왕경숲)" xfId="6417"/>
    <cellStyle name="_측구공_자재집계표_공종별수량산출(확장공사)_공종별수량산출(형곡롤러블레이드장)200602" xfId="6418"/>
    <cellStyle name="_측구공_자재집계표_공종별수량산출(확장공사)_대수촌-공종별수량산출(신라왕경숲)" xfId="6419"/>
    <cellStyle name="_측구공_자재집계표_공종별수량산출(확장공사)_토공집계표" xfId="6420"/>
    <cellStyle name="_측구공_자재집계표_공종별수량산출(확장공사)_토공집계표_공종별수량산출(경주축구공원-광장)" xfId="6421"/>
    <cellStyle name="_측구공_자재집계표_공종별수량산출(확장공사)_토공집계표_공종별수량산출(형곡롤러블레이드장)200602" xfId="6422"/>
    <cellStyle name="_측구공_자재집계표_공종별수량산출(확장공사)_토공집계표_대수촌-공종별수량산출(신라왕경숲)" xfId="6423"/>
    <cellStyle name="_측구공_자재집계표_공종별수량산출(확장공사x).xls" xfId="6424"/>
    <cellStyle name="_측구공_자재집계표_공종별수량산출(확장공사x).xls_공종별수량산출(경주축구공원-광장)" xfId="6425"/>
    <cellStyle name="_측구공_자재집계표_공종별수량산출(확장공사x).xls_공종별수량산출(상모제8어린이)" xfId="6426"/>
    <cellStyle name="_측구공_자재집계표_공종별수량산출(확장공사x).xls_공종별수량산출(상모제8어린이)_공종별수량산출(경주축구공원-광장)" xfId="6427"/>
    <cellStyle name="_측구공_자재집계표_공종별수량산출(확장공사x).xls_공종별수량산출(상모제8어린이)_공종별수량산출(형곡롤러블레이드장)200602" xfId="6428"/>
    <cellStyle name="_측구공_자재집계표_공종별수량산출(확장공사x).xls_공종별수량산출(상모제8어린이)_대수촌-공종별수량산출(신라왕경숲)" xfId="6429"/>
    <cellStyle name="_측구공_자재집계표_공종별수량산출(확장공사x).xls_공종별수량산출(형곡롤러블레이드장)200602" xfId="6430"/>
    <cellStyle name="_측구공_자재집계표_공종별수량산출(확장공사x).xls_대수촌-공종별수량산출(신라왕경숲)" xfId="6431"/>
    <cellStyle name="_측구공_자재집계표_공종별수량산출(확장공사x).xls_토공집계표" xfId="6432"/>
    <cellStyle name="_측구공_자재집계표_공종별수량산출(확장공사x).xls_토공집계표_공종별수량산출(경주축구공원-광장)" xfId="6433"/>
    <cellStyle name="_측구공_자재집계표_공종별수량산출(확장공사x).xls_토공집계표_공종별수량산출(형곡롤러블레이드장)200602" xfId="6434"/>
    <cellStyle name="_측구공_자재집계표_공종별수량산출(확장공사x).xls_토공집계표_대수촌-공종별수량산출(신라왕경숲)" xfId="6435"/>
    <cellStyle name="_측구공_자재집계표_공종별수량산출(황금수도시설주변)-2차분" xfId="6436"/>
    <cellStyle name="_측구공_자재집계표_공종별수량산출(황금수도시설주변)-2차분_공종별수량산출(경주축구공원-광장)" xfId="6437"/>
    <cellStyle name="_측구공_자재집계표_공종별수량산출(황금수도시설주변)-2차분_공종별수량산출(형곡롤러블레이드장)200602" xfId="6438"/>
    <cellStyle name="_측구공_자재집계표_공종별수량산출(황금수도시설주변)-2차분_대수촌-공종별수량산출(신라왕경숲)" xfId="6439"/>
    <cellStyle name="_측구공_자재집계표_공종별수량산출(황금수도시설주변)-총괄분" xfId="6440"/>
    <cellStyle name="_측구공_자재집계표_공종별수량산출(황금수도시설주변)-총괄분_공종별수량산출(경주축구공원-광장)" xfId="6441"/>
    <cellStyle name="_측구공_자재집계표_공종별수량산출(황금수도시설주변)-총괄분_공종별수량산출(형곡롤러블레이드장)200602" xfId="6442"/>
    <cellStyle name="_측구공_자재집계표_공종별수량산출(황금수도시설주변)-총괄분_대수촌-공종별수량산출(신라왕경숲)" xfId="6443"/>
    <cellStyle name="_측구공_자재집계표_공종별수량산출_공종별수량산출(경주축구공원-광장)" xfId="6444"/>
    <cellStyle name="_측구공_자재집계표_공종별수량산출_공종별수량산출(상모제8어린이)" xfId="6445"/>
    <cellStyle name="_측구공_자재집계표_공종별수량산출_공종별수량산출(상모제8어린이)_공종별수량산출(경주축구공원-광장)" xfId="6446"/>
    <cellStyle name="_측구공_자재집계표_공종별수량산출_공종별수량산출(상모제8어린이)_공종별수량산출(형곡롤러블레이드장)200602" xfId="6447"/>
    <cellStyle name="_측구공_자재집계표_공종별수량산출_공종별수량산출(상모제8어린이)_대수촌-공종별수량산출(신라왕경숲)" xfId="6448"/>
    <cellStyle name="_측구공_자재집계표_공종별수량산출_공종별수량산출(형곡롤러블레이드장)200602" xfId="6449"/>
    <cellStyle name="_측구공_자재집계표_공종별수량산출_대수촌-공종별수량산출(신라왕경숲)" xfId="6450"/>
    <cellStyle name="_측구공_자재집계표_공종별수량산출_토공집계표" xfId="6451"/>
    <cellStyle name="_측구공_자재집계표_공종별수량산출_토공집계표_공종별수량산출(경주축구공원-광장)" xfId="6452"/>
    <cellStyle name="_측구공_자재집계표_공종별수량산출_토공집계표_공종별수량산출(형곡롤러블레이드장)200602" xfId="6453"/>
    <cellStyle name="_측구공_자재집계표_공종별수량산출_토공집계표_대수촌-공종별수량산출(신라왕경숲)" xfId="6454"/>
    <cellStyle name="_측구공_자재집계표_수량산출및자재집계" xfId="6455"/>
    <cellStyle name="_측구공_자재집계표_수량산출및자재집계_공종별수량산출(경주축구공원-광장)" xfId="6456"/>
    <cellStyle name="_측구공_자재집계표_수량산출및자재집계_공종별수량산출(상모제8어린이)" xfId="6457"/>
    <cellStyle name="_측구공_자재집계표_수량산출및자재집계_공종별수량산출(상모제8어린이)_공종별수량산출(경주축구공원-광장)" xfId="6458"/>
    <cellStyle name="_측구공_자재집계표_수량산출및자재집계_공종별수량산출(상모제8어린이)_공종별수량산출(형곡롤러블레이드장)200602" xfId="6459"/>
    <cellStyle name="_측구공_자재집계표_수량산출및자재집계_공종별수량산출(상모제8어린이)_대수촌-공종별수량산출(신라왕경숲)" xfId="6460"/>
    <cellStyle name="_측구공_자재집계표_수량산출및자재집계_공종별수량산출(형곡롤러블레이드장)200602" xfId="6461"/>
    <cellStyle name="_측구공_자재집계표_수량산출및자재집계_대수촌-공종별수량산출(신라왕경숲)" xfId="6462"/>
    <cellStyle name="_측구공_자재집계표_수량산출및자재집계_토공집계표" xfId="6463"/>
    <cellStyle name="_측구공_자재집계표_수량산출및자재집계_토공집계표_공종별수량산출(경주축구공원-광장)" xfId="6464"/>
    <cellStyle name="_측구공_자재집계표_수량산출및자재집계_토공집계표_공종별수량산출(형곡롤러블레이드장)200602" xfId="6465"/>
    <cellStyle name="_측구공_자재집계표_수량산출및자재집계_토공집계표_대수촌-공종별수량산출(신라왕경숲)" xfId="6466"/>
    <cellStyle name="_측구공_자재집계표_자재집계표" xfId="6467"/>
    <cellStyle name="_측구공_자재집계표_자재집계표(아사어린이공원)" xfId="6468"/>
    <cellStyle name="_측구공_자재집계표_자재집계표(아사어린이공원)_공종별수량산출(경주축구공원-광장)" xfId="6469"/>
    <cellStyle name="_측구공_자재집계표_자재집계표(아사어린이공원)_공종별수량산출(상모제8어린이)" xfId="6470"/>
    <cellStyle name="_측구공_자재집계표_자재집계표(아사어린이공원)_공종별수량산출(상모제8어린이)_공종별수량산출(경주축구공원-광장)" xfId="6471"/>
    <cellStyle name="_측구공_자재집계표_자재집계표(아사어린이공원)_공종별수량산출(상모제8어린이)_공종별수량산출(형곡롤러블레이드장)200602" xfId="6472"/>
    <cellStyle name="_측구공_자재집계표_자재집계표(아사어린이공원)_공종별수량산출(상모제8어린이)_대수촌-공종별수량산출(신라왕경숲)" xfId="6473"/>
    <cellStyle name="_측구공_자재집계표_자재집계표(아사어린이공원)_공종별수량산출(형곡롤러블레이드장)200602" xfId="6474"/>
    <cellStyle name="_측구공_자재집계표_자재집계표(아사어린이공원)_대수촌-공종별수량산출(신라왕경숲)" xfId="6475"/>
    <cellStyle name="_측구공_자재집계표_자재집계표(아사어린이공원)_토공집계표" xfId="6476"/>
    <cellStyle name="_측구공_자재집계표_자재집계표(아사어린이공원)_토공집계표_공종별수량산출(경주축구공원-광장)" xfId="6477"/>
    <cellStyle name="_측구공_자재집계표_자재집계표(아사어린이공원)_토공집계표_공종별수량산출(형곡롤러블레이드장)200602" xfId="6478"/>
    <cellStyle name="_측구공_자재집계표_자재집계표(아사어린이공원)_토공집계표_대수촌-공종별수량산출(신라왕경숲)" xfId="6479"/>
    <cellStyle name="_측구공_자재집계표_자재집계표_공종별수량산출(경주축구공원-광장)" xfId="6480"/>
    <cellStyle name="_측구공_자재집계표_자재집계표_공종별수량산출(상모제8어린이)" xfId="6481"/>
    <cellStyle name="_측구공_자재집계표_자재집계표_공종별수량산출(상모제8어린이)_공종별수량산출(경주축구공원-광장)" xfId="6482"/>
    <cellStyle name="_측구공_자재집계표_자재집계표_공종별수량산출(상모제8어린이)_공종별수량산출(형곡롤러블레이드장)200602" xfId="6483"/>
    <cellStyle name="_측구공_자재집계표_자재집계표_공종별수량산출(상모제8어린이)_대수촌-공종별수량산출(신라왕경숲)" xfId="6484"/>
    <cellStyle name="_측구공_자재집계표_자재집계표_공종별수량산출(형곡롤러블레이드장)200602" xfId="6485"/>
    <cellStyle name="_측구공_자재집계표_자재집계표_대수촌-공종별수량산출(신라왕경숲)" xfId="6486"/>
    <cellStyle name="_측구공_자재집계표_자재집계표_토공집계표" xfId="6487"/>
    <cellStyle name="_측구공_자재집계표_자재집계표_토공집계표_공종별수량산출(경주축구공원-광장)" xfId="6488"/>
    <cellStyle name="_측구공_자재집계표_자재집계표_토공집계표_공종별수량산출(형곡롤러블레이드장)200602" xfId="6489"/>
    <cellStyle name="_측구공_자재집계표_자재집계표_토공집계표_대수촌-공종별수량산출(신라왕경숲)" xfId="6490"/>
    <cellStyle name="_측구공_토공집계표" xfId="6491"/>
    <cellStyle name="_측구공_토공집계표_공종별수량산출(경주축구공원-광장)" xfId="6492"/>
    <cellStyle name="_측구공_토공집계표_공종별수량산출(형곡롤러블레이드장)200602" xfId="6493"/>
    <cellStyle name="_측구공_토공집계표_대수촌-공종별수량산출(신라왕경숲)" xfId="6494"/>
    <cellStyle name="_칠곡약목우체국개축공사(0612)" xfId="6495"/>
    <cellStyle name="_침상, 관물함3" xfId="6496"/>
    <cellStyle name="_침입감시 견적서" xfId="6497"/>
    <cellStyle name="_코스모스씨앤티(손익계산서,제조원가명세서)" xfId="6498"/>
    <cellStyle name="_타견적" xfId="6499"/>
    <cellStyle name="_태종대1차" xfId="6500"/>
    <cellStyle name="_태종대2차" xfId="6501"/>
    <cellStyle name="_태종대공영주차장통신내역서(총괄)1" xfId="6502"/>
    <cellStyle name="_터널진입차단시설(제조)" xfId="6503"/>
    <cellStyle name="_테니스장(030922)" xfId="6504"/>
    <cellStyle name="_테마공사새로03" xfId="6505"/>
    <cellStyle name="_토공" xfId="6506"/>
    <cellStyle name="_토공_공종별수량산출(경주축구공원-광장)" xfId="6507"/>
    <cellStyle name="_토공_공종별수량산출(상모제8어린이)" xfId="6508"/>
    <cellStyle name="_토공_공종별수량산출(상모제8어린이)_공종별수량산출(경주축구공원-광장)" xfId="6509"/>
    <cellStyle name="_토공_공종별수량산출(상모제8어린이)_공종별수량산출(형곡롤러블레이드장)200602" xfId="6510"/>
    <cellStyle name="_토공_공종별수량산출(상모제8어린이)_대수촌-공종별수량산출(신라왕경숲)" xfId="6511"/>
    <cellStyle name="_토공_공종별수량산출(형곡롤러블레이드장)200602" xfId="6512"/>
    <cellStyle name="_토공_대수촌-공종별수량산출(신라왕경숲)" xfId="6513"/>
    <cellStyle name="_토공_자재집계표" xfId="6514"/>
    <cellStyle name="_토공_자재집계표(무릉소공원)" xfId="6515"/>
    <cellStyle name="_토공_자재집계표(무릉소공원)_공종별수량산출" xfId="6516"/>
    <cellStyle name="_토공_자재집계표(무릉소공원)_공종별수량산출(게이트볼장주변시민공원)" xfId="6517"/>
    <cellStyle name="_토공_자재집계표(무릉소공원)_공종별수량산출(게이트볼장주변시민공원)_공종별수량산출(경주축구공원-광장)" xfId="6518"/>
    <cellStyle name="_토공_자재집계표(무릉소공원)_공종별수량산출(게이트볼장주변시민공원)_대수촌-공종별수량산출(신라왕경숲)" xfId="6519"/>
    <cellStyle name="_토공_자재집계표(무릉소공원)_공종별수량산출(봉곡도서관)" xfId="6520"/>
    <cellStyle name="_토공_자재집계표(무릉소공원)_공종별수량산출(봉곡도서관)_공종별수량산출(경주축구공원-광장)" xfId="6521"/>
    <cellStyle name="_토공_자재집계표(무릉소공원)_공종별수량산출(봉곡도서관)_공종별수량산출(형곡롤러블레이드장)200602" xfId="6522"/>
    <cellStyle name="_토공_자재집계표(무릉소공원)_공종별수량산출(봉곡도서관)_대수촌-공종별수량산출(신라왕경숲)" xfId="6523"/>
    <cellStyle name="_토공_자재집계표(무릉소공원)_공종별수량산출(봉곡도서관)-2차분" xfId="6524"/>
    <cellStyle name="_토공_자재집계표(무릉소공원)_공종별수량산출(봉곡도서관)-2차분_공종별수량산출(경주축구공원-광장)" xfId="6525"/>
    <cellStyle name="_토공_자재집계표(무릉소공원)_공종별수량산출(봉곡도서관)-2차분_공종별수량산출(형곡롤러블레이드장)200602" xfId="6526"/>
    <cellStyle name="_토공_자재집계표(무릉소공원)_공종별수량산출(봉곡도서관)-2차분_대수촌-공종별수량산출(신라왕경숲)" xfId="6527"/>
    <cellStyle name="_토공_자재집계표(무릉소공원)_공종별수량산출(봉곡도서관)-총괄" xfId="6528"/>
    <cellStyle name="_토공_자재집계표(무릉소공원)_공종별수량산출(봉곡도서관)-총괄_공종별수량산출(경주축구공원-광장)" xfId="6529"/>
    <cellStyle name="_토공_자재집계표(무릉소공원)_공종별수량산출(봉곡도서관)-총괄_공종별수량산출(형곡롤러블레이드장)200602" xfId="6530"/>
    <cellStyle name="_토공_자재집계표(무릉소공원)_공종별수량산출(봉곡도서관)-총괄_대수촌-공종별수량산출(신라왕경숲)" xfId="6531"/>
    <cellStyle name="_토공_자재집계표(무릉소공원)_공종별수량산출(사동게이트볼장)" xfId="6532"/>
    <cellStyle name="_토공_자재집계표(무릉소공원)_공종별수량산출(사동게이트볼장)_공종별수량산출(경주축구공원-광장)" xfId="6533"/>
    <cellStyle name="_토공_자재집계표(무릉소공원)_공종별수량산출(사동게이트볼장)_대수촌-공종별수량산출(신라왕경숲)" xfId="6534"/>
    <cellStyle name="_토공_자재집계표(무릉소공원)_공종별수량산출(신평1)" xfId="6535"/>
    <cellStyle name="_토공_자재집계표(무릉소공원)_공종별수량산출(신평1)_공종별수량산출(경주축구공원-광장)" xfId="6536"/>
    <cellStyle name="_토공_자재집계표(무릉소공원)_공종별수량산출(신평1)_공종별수량산출(상모제8어린이)" xfId="6537"/>
    <cellStyle name="_토공_자재집계표(무릉소공원)_공종별수량산출(신평1)_공종별수량산출(상모제8어린이)_공종별수량산출(경주축구공원-광장)" xfId="6538"/>
    <cellStyle name="_토공_자재집계표(무릉소공원)_공종별수량산출(신평1)_공종별수량산출(상모제8어린이)_공종별수량산출(형곡롤러블레이드장)200602" xfId="6539"/>
    <cellStyle name="_토공_자재집계표(무릉소공원)_공종별수량산출(신평1)_공종별수량산출(상모제8어린이)_대수촌-공종별수량산출(신라왕경숲)" xfId="6540"/>
    <cellStyle name="_토공_자재집계표(무릉소공원)_공종별수량산출(신평1)_공종별수량산출(형곡롤러블레이드장)200602" xfId="6541"/>
    <cellStyle name="_토공_자재집계표(무릉소공원)_공종별수량산출(신평1)_대수촌-공종별수량산출(신라왕경숲)" xfId="6542"/>
    <cellStyle name="_토공_자재집계표(무릉소공원)_공종별수량산출(신평1)_토공집계표" xfId="6543"/>
    <cellStyle name="_토공_자재집계표(무릉소공원)_공종별수량산출(신평1)_토공집계표_공종별수량산출(경주축구공원-광장)" xfId="6544"/>
    <cellStyle name="_토공_자재집계표(무릉소공원)_공종별수량산출(신평1)_토공집계표_공종별수량산출(형곡롤러블레이드장)200602" xfId="6545"/>
    <cellStyle name="_토공_자재집계표(무릉소공원)_공종별수량산출(신평1)_토공집계표_대수촌-공종별수량산출(신라왕경숲)" xfId="6546"/>
    <cellStyle name="_토공_자재집계표(무릉소공원)_공종별수량산출(신평1동주민쉼터)" xfId="6547"/>
    <cellStyle name="_토공_자재집계표(무릉소공원)_공종별수량산출(신평1동주민쉼터)_공종별수량산출(경주축구공원-광장)" xfId="6548"/>
    <cellStyle name="_토공_자재집계표(무릉소공원)_공종별수량산출(신평1동주민쉼터)_공종별수량산출(형곡롤러블레이드장)200602" xfId="6549"/>
    <cellStyle name="_토공_자재집계표(무릉소공원)_공종별수량산출(신평1동주민쉼터)_대수촌-공종별수량산출(신라왕경숲)" xfId="6550"/>
    <cellStyle name="_토공_자재집계표(무릉소공원)_공종별수량산출(어린이공원 리모델링공사)-수정" xfId="6551"/>
    <cellStyle name="_토공_자재집계표(무릉소공원)_공종별수량산출(어린이공원 리모델링공사)-수정_공종별수량산출(경주축구공원-광장)" xfId="6552"/>
    <cellStyle name="_토공_자재집계표(무릉소공원)_공종별수량산출(어린이공원 리모델링공사)-수정_대수촌-공종별수량산출(신라왕경숲)" xfId="6553"/>
    <cellStyle name="_토공_자재집계표(무릉소공원)_공종별수량산출(오태)" xfId="6554"/>
    <cellStyle name="_토공_자재집계표(무릉소공원)_공종별수량산출(오태).xls" xfId="6555"/>
    <cellStyle name="_토공_자재집계표(무릉소공원)_공종별수량산출(오태).xls_공종별수량산출(경주축구공원-광장)" xfId="6556"/>
    <cellStyle name="_토공_자재집계표(무릉소공원)_공종별수량산출(오태).xls_공종별수량산출(상모제8어린이)" xfId="6557"/>
    <cellStyle name="_토공_자재집계표(무릉소공원)_공종별수량산출(오태).xls_공종별수량산출(상모제8어린이)_공종별수량산출(경주축구공원-광장)" xfId="6558"/>
    <cellStyle name="_토공_자재집계표(무릉소공원)_공종별수량산출(오태).xls_공종별수량산출(상모제8어린이)_공종별수량산출(형곡롤러블레이드장)200602" xfId="6559"/>
    <cellStyle name="_토공_자재집계표(무릉소공원)_공종별수량산출(오태).xls_공종별수량산출(상모제8어린이)_대수촌-공종별수량산출(신라왕경숲)" xfId="6560"/>
    <cellStyle name="_토공_자재집계표(무릉소공원)_공종별수량산출(오태).xls_공종별수량산출(형곡롤러블레이드장)200602" xfId="6561"/>
    <cellStyle name="_토공_자재집계표(무릉소공원)_공종별수량산출(오태).xls_대수촌-공종별수량산출(신라왕경숲)" xfId="6562"/>
    <cellStyle name="_토공_자재집계표(무릉소공원)_공종별수량산출(오태).xls_토공집계표" xfId="6563"/>
    <cellStyle name="_토공_자재집계표(무릉소공원)_공종별수량산출(오태).xls_토공집계표_공종별수량산출(경주축구공원-광장)" xfId="6564"/>
    <cellStyle name="_토공_자재집계표(무릉소공원)_공종별수량산출(오태).xls_토공집계표_공종별수량산출(형곡롤러블레이드장)200602" xfId="6565"/>
    <cellStyle name="_토공_자재집계표(무릉소공원)_공종별수량산출(오태).xls_토공집계표_대수촌-공종별수량산출(신라왕경숲)" xfId="6566"/>
    <cellStyle name="_토공_자재집계표(무릉소공원)_공종별수량산출(오태)_공종별수량산출(경주축구공원-광장)" xfId="6567"/>
    <cellStyle name="_토공_자재집계표(무릉소공원)_공종별수량산출(오태)_공종별수량산출(상모제8어린이)" xfId="6568"/>
    <cellStyle name="_토공_자재집계표(무릉소공원)_공종별수량산출(오태)_공종별수량산출(상모제8어린이)_공종별수량산출(경주축구공원-광장)" xfId="6569"/>
    <cellStyle name="_토공_자재집계표(무릉소공원)_공종별수량산출(오태)_공종별수량산출(상모제8어린이)_공종별수량산출(형곡롤러블레이드장)200602" xfId="6570"/>
    <cellStyle name="_토공_자재집계표(무릉소공원)_공종별수량산출(오태)_공종별수량산출(상모제8어린이)_대수촌-공종별수량산출(신라왕경숲)" xfId="6571"/>
    <cellStyle name="_토공_자재집계표(무릉소공원)_공종별수량산출(오태)_공종별수량산출(형곡롤러블레이드장)200602" xfId="6572"/>
    <cellStyle name="_토공_자재집계표(무릉소공원)_공종별수량산출(오태)_대수촌-공종별수량산출(신라왕경숲)" xfId="6573"/>
    <cellStyle name="_토공_자재집계표(무릉소공원)_공종별수량산출(오태)_토공집계표" xfId="6574"/>
    <cellStyle name="_토공_자재집계표(무릉소공원)_공종별수량산출(오태)_토공집계표_공종별수량산출(경주축구공원-광장)" xfId="6575"/>
    <cellStyle name="_토공_자재집계표(무릉소공원)_공종별수량산출(오태)_토공집계표_공종별수량산출(형곡롤러블레이드장)200602" xfId="6576"/>
    <cellStyle name="_토공_자재집계표(무릉소공원)_공종별수량산출(오태)_토공집계표_대수촌-공종별수량산출(신라왕경숲)" xfId="6577"/>
    <cellStyle name="_토공_자재집계표(무릉소공원)_공종별수량산출(오태제1어린이)" xfId="6578"/>
    <cellStyle name="_토공_자재집계표(무릉소공원)_공종별수량산출(오태제1어린이)_공종별수량산출(경주축구공원-광장)" xfId="6579"/>
    <cellStyle name="_토공_자재집계표(무릉소공원)_공종별수량산출(오태제1어린이)_대수촌-공종별수량산출(신라왕경숲)" xfId="6580"/>
    <cellStyle name="_토공_자재집계표(무릉소공원)_공종별수량산출(왕산기념공원)-총괄분" xfId="6581"/>
    <cellStyle name="_토공_자재집계표(무릉소공원)_공종별수량산출(왕산기념공원)-총괄분_공종별수량산출(경주축구공원-광장)" xfId="6582"/>
    <cellStyle name="_토공_자재집계표(무릉소공원)_공종별수량산출(왕산기념공원)-총괄분_공종별수량산출(형곡롤러블레이드장)200602" xfId="6583"/>
    <cellStyle name="_토공_자재집계표(무릉소공원)_공종별수량산출(왕산기념공원)-총괄분_대수촌-공종별수량산출(신라왕경숲)" xfId="6584"/>
    <cellStyle name="_토공_자재집계표(무릉소공원)_공종별수량산출(형곡롤러블레이드장)" xfId="6585"/>
    <cellStyle name="_토공_자재집계표(무릉소공원)_공종별수량산출(형곡롤러블레이드장)-수정" xfId="6586"/>
    <cellStyle name="_토공_자재집계표(무릉소공원)_공종별수량산출(확장공사)" xfId="6587"/>
    <cellStyle name="_토공_자재집계표(무릉소공원)_공종별수량산출(확장공사)_공종별수량산출(경주축구공원-광장)" xfId="6588"/>
    <cellStyle name="_토공_자재집계표(무릉소공원)_공종별수량산출(확장공사)_공종별수량산출(상모제8어린이)" xfId="6589"/>
    <cellStyle name="_토공_자재집계표(무릉소공원)_공종별수량산출(확장공사)_공종별수량산출(상모제8어린이)_공종별수량산출(경주축구공원-광장)" xfId="6590"/>
    <cellStyle name="_토공_자재집계표(무릉소공원)_공종별수량산출(확장공사)_공종별수량산출(상모제8어린이)_공종별수량산출(형곡롤러블레이드장)200602" xfId="6591"/>
    <cellStyle name="_토공_자재집계표(무릉소공원)_공종별수량산출(확장공사)_공종별수량산출(상모제8어린이)_대수촌-공종별수량산출(신라왕경숲)" xfId="6592"/>
    <cellStyle name="_토공_자재집계표(무릉소공원)_공종별수량산출(확장공사)_공종별수량산출(형곡롤러블레이드장)200602" xfId="6593"/>
    <cellStyle name="_토공_자재집계표(무릉소공원)_공종별수량산출(확장공사)_대수촌-공종별수량산출(신라왕경숲)" xfId="6594"/>
    <cellStyle name="_토공_자재집계표(무릉소공원)_공종별수량산출(확장공사)_토공집계표" xfId="6595"/>
    <cellStyle name="_토공_자재집계표(무릉소공원)_공종별수량산출(확장공사)_토공집계표_공종별수량산출(경주축구공원-광장)" xfId="6596"/>
    <cellStyle name="_토공_자재집계표(무릉소공원)_공종별수량산출(확장공사)_토공집계표_공종별수량산출(형곡롤러블레이드장)200602" xfId="6597"/>
    <cellStyle name="_토공_자재집계표(무릉소공원)_공종별수량산출(확장공사)_토공집계표_대수촌-공종별수량산출(신라왕경숲)" xfId="6598"/>
    <cellStyle name="_토공_자재집계표(무릉소공원)_공종별수량산출(확장공사x).xls" xfId="6599"/>
    <cellStyle name="_토공_자재집계표(무릉소공원)_공종별수량산출(확장공사x).xls_공종별수량산출(경주축구공원-광장)" xfId="6600"/>
    <cellStyle name="_토공_자재집계표(무릉소공원)_공종별수량산출(확장공사x).xls_공종별수량산출(상모제8어린이)" xfId="6601"/>
    <cellStyle name="_토공_자재집계표(무릉소공원)_공종별수량산출(확장공사x).xls_공종별수량산출(상모제8어린이)_공종별수량산출(경주축구공원-광장)" xfId="6602"/>
    <cellStyle name="_토공_자재집계표(무릉소공원)_공종별수량산출(확장공사x).xls_공종별수량산출(상모제8어린이)_공종별수량산출(형곡롤러블레이드장)200602" xfId="6603"/>
    <cellStyle name="_토공_자재집계표(무릉소공원)_공종별수량산출(확장공사x).xls_공종별수량산출(상모제8어린이)_대수촌-공종별수량산출(신라왕경숲)" xfId="6604"/>
    <cellStyle name="_토공_자재집계표(무릉소공원)_공종별수량산출(확장공사x).xls_공종별수량산출(형곡롤러블레이드장)200602" xfId="6605"/>
    <cellStyle name="_토공_자재집계표(무릉소공원)_공종별수량산출(확장공사x).xls_대수촌-공종별수량산출(신라왕경숲)" xfId="6606"/>
    <cellStyle name="_토공_자재집계표(무릉소공원)_공종별수량산출(확장공사x).xls_토공집계표" xfId="6607"/>
    <cellStyle name="_토공_자재집계표(무릉소공원)_공종별수량산출(확장공사x).xls_토공집계표_공종별수량산출(경주축구공원-광장)" xfId="6608"/>
    <cellStyle name="_토공_자재집계표(무릉소공원)_공종별수량산출(확장공사x).xls_토공집계표_공종별수량산출(형곡롤러블레이드장)200602" xfId="6609"/>
    <cellStyle name="_토공_자재집계표(무릉소공원)_공종별수량산출(확장공사x).xls_토공집계표_대수촌-공종별수량산출(신라왕경숲)" xfId="6610"/>
    <cellStyle name="_토공_자재집계표(무릉소공원)_공종별수량산출(황금수도시설주변)-2차분" xfId="6611"/>
    <cellStyle name="_토공_자재집계표(무릉소공원)_공종별수량산출(황금수도시설주변)-2차분_공종별수량산출(경주축구공원-광장)" xfId="6612"/>
    <cellStyle name="_토공_자재집계표(무릉소공원)_공종별수량산출(황금수도시설주변)-2차분_공종별수량산출(형곡롤러블레이드장)200602" xfId="6613"/>
    <cellStyle name="_토공_자재집계표(무릉소공원)_공종별수량산출(황금수도시설주변)-2차분_대수촌-공종별수량산출(신라왕경숲)" xfId="6614"/>
    <cellStyle name="_토공_자재집계표(무릉소공원)_공종별수량산출(황금수도시설주변)-총괄분" xfId="6615"/>
    <cellStyle name="_토공_자재집계표(무릉소공원)_공종별수량산출(황금수도시설주변)-총괄분_공종별수량산출(경주축구공원-광장)" xfId="6616"/>
    <cellStyle name="_토공_자재집계표(무릉소공원)_공종별수량산출(황금수도시설주변)-총괄분_공종별수량산출(형곡롤러블레이드장)200602" xfId="6617"/>
    <cellStyle name="_토공_자재집계표(무릉소공원)_공종별수량산출(황금수도시설주변)-총괄분_대수촌-공종별수량산출(신라왕경숲)" xfId="6618"/>
    <cellStyle name="_토공_자재집계표(무릉소공원)_공종별수량산출_공종별수량산출(경주축구공원-광장)" xfId="6619"/>
    <cellStyle name="_토공_자재집계표(무릉소공원)_공종별수량산출_공종별수량산출(상모제8어린이)" xfId="6620"/>
    <cellStyle name="_토공_자재집계표(무릉소공원)_공종별수량산출_공종별수량산출(상모제8어린이)_공종별수량산출(경주축구공원-광장)" xfId="6621"/>
    <cellStyle name="_토공_자재집계표(무릉소공원)_공종별수량산출_공종별수량산출(상모제8어린이)_공종별수량산출(형곡롤러블레이드장)200602" xfId="6622"/>
    <cellStyle name="_토공_자재집계표(무릉소공원)_공종별수량산출_공종별수량산출(상모제8어린이)_대수촌-공종별수량산출(신라왕경숲)" xfId="6623"/>
    <cellStyle name="_토공_자재집계표(무릉소공원)_공종별수량산출_공종별수량산출(형곡롤러블레이드장)200602" xfId="6624"/>
    <cellStyle name="_토공_자재집계표(무릉소공원)_공종별수량산출_대수촌-공종별수량산출(신라왕경숲)" xfId="6625"/>
    <cellStyle name="_토공_자재집계표(무릉소공원)_공종별수량산출_토공집계표" xfId="6626"/>
    <cellStyle name="_토공_자재집계표(무릉소공원)_공종별수량산출_토공집계표_공종별수량산출(경주축구공원-광장)" xfId="6627"/>
    <cellStyle name="_토공_자재집계표(무릉소공원)_공종별수량산출_토공집계표_공종별수량산출(형곡롤러블레이드장)200602" xfId="6628"/>
    <cellStyle name="_토공_자재집계표(무릉소공원)_공종별수량산출_토공집계표_대수촌-공종별수량산출(신라왕경숲)" xfId="6629"/>
    <cellStyle name="_토공_자재집계표(무릉소공원)_수량산출및자재집계" xfId="6630"/>
    <cellStyle name="_토공_자재집계표(무릉소공원)_수량산출및자재집계_공종별수량산출(경주축구공원-광장)" xfId="6631"/>
    <cellStyle name="_토공_자재집계표(무릉소공원)_수량산출및자재집계_공종별수량산출(상모제8어린이)" xfId="6632"/>
    <cellStyle name="_토공_자재집계표(무릉소공원)_수량산출및자재집계_공종별수량산출(상모제8어린이)_공종별수량산출(경주축구공원-광장)" xfId="6633"/>
    <cellStyle name="_토공_자재집계표(무릉소공원)_수량산출및자재집계_공종별수량산출(상모제8어린이)_공종별수량산출(형곡롤러블레이드장)200602" xfId="6634"/>
    <cellStyle name="_토공_자재집계표(무릉소공원)_수량산출및자재집계_공종별수량산출(상모제8어린이)_대수촌-공종별수량산출(신라왕경숲)" xfId="6635"/>
    <cellStyle name="_토공_자재집계표(무릉소공원)_수량산출및자재집계_공종별수량산출(형곡롤러블레이드장)200602" xfId="6636"/>
    <cellStyle name="_토공_자재집계표(무릉소공원)_수량산출및자재집계_대수촌-공종별수량산출(신라왕경숲)" xfId="6637"/>
    <cellStyle name="_토공_자재집계표(무릉소공원)_수량산출및자재집계_토공집계표" xfId="6638"/>
    <cellStyle name="_토공_자재집계표(무릉소공원)_수량산출및자재집계_토공집계표_공종별수량산출(경주축구공원-광장)" xfId="6639"/>
    <cellStyle name="_토공_자재집계표(무릉소공원)_수량산출및자재집계_토공집계표_공종별수량산출(형곡롤러블레이드장)200602" xfId="6640"/>
    <cellStyle name="_토공_자재집계표(무릉소공원)_수량산출및자재집계_토공집계표_대수촌-공종별수량산출(신라왕경숲)" xfId="6641"/>
    <cellStyle name="_토공_자재집계표(무릉소공원)_자재집계표" xfId="6642"/>
    <cellStyle name="_토공_자재집계표(무릉소공원)_자재집계표(아사어린이공원)" xfId="6643"/>
    <cellStyle name="_토공_자재집계표(무릉소공원)_자재집계표(아사어린이공원)_공종별수량산출(경주축구공원-광장)" xfId="6644"/>
    <cellStyle name="_토공_자재집계표(무릉소공원)_자재집계표(아사어린이공원)_공종별수량산출(상모제8어린이)" xfId="6645"/>
    <cellStyle name="_토공_자재집계표(무릉소공원)_자재집계표(아사어린이공원)_공종별수량산출(상모제8어린이)_공종별수량산출(경주축구공원-광장)" xfId="6646"/>
    <cellStyle name="_토공_자재집계표(무릉소공원)_자재집계표(아사어린이공원)_공종별수량산출(상모제8어린이)_공종별수량산출(형곡롤러블레이드장)200602" xfId="6647"/>
    <cellStyle name="_토공_자재집계표(무릉소공원)_자재집계표(아사어린이공원)_공종별수량산출(상모제8어린이)_대수촌-공종별수량산출(신라왕경숲)" xfId="6648"/>
    <cellStyle name="_토공_자재집계표(무릉소공원)_자재집계표(아사어린이공원)_공종별수량산출(형곡롤러블레이드장)200602" xfId="6649"/>
    <cellStyle name="_토공_자재집계표(무릉소공원)_자재집계표(아사어린이공원)_대수촌-공종별수량산출(신라왕경숲)" xfId="6650"/>
    <cellStyle name="_토공_자재집계표(무릉소공원)_자재집계표(아사어린이공원)_토공집계표" xfId="6651"/>
    <cellStyle name="_토공_자재집계표(무릉소공원)_자재집계표(아사어린이공원)_토공집계표_공종별수량산출(경주축구공원-광장)" xfId="6652"/>
    <cellStyle name="_토공_자재집계표(무릉소공원)_자재집계표(아사어린이공원)_토공집계표_공종별수량산출(형곡롤러블레이드장)200602" xfId="6653"/>
    <cellStyle name="_토공_자재집계표(무릉소공원)_자재집계표(아사어린이공원)_토공집계표_대수촌-공종별수량산출(신라왕경숲)" xfId="6654"/>
    <cellStyle name="_토공_자재집계표(무릉소공원)_자재집계표_공종별수량산출(경주축구공원-광장)" xfId="6655"/>
    <cellStyle name="_토공_자재집계표(무릉소공원)_자재집계표_공종별수량산출(상모제8어린이)" xfId="6656"/>
    <cellStyle name="_토공_자재집계표(무릉소공원)_자재집계표_공종별수량산출(상모제8어린이)_공종별수량산출(경주축구공원-광장)" xfId="6657"/>
    <cellStyle name="_토공_자재집계표(무릉소공원)_자재집계표_공종별수량산출(상모제8어린이)_공종별수량산출(형곡롤러블레이드장)200602" xfId="6658"/>
    <cellStyle name="_토공_자재집계표(무릉소공원)_자재집계표_공종별수량산출(상모제8어린이)_대수촌-공종별수량산출(신라왕경숲)" xfId="6659"/>
    <cellStyle name="_토공_자재집계표(무릉소공원)_자재집계표_공종별수량산출(형곡롤러블레이드장)200602" xfId="6660"/>
    <cellStyle name="_토공_자재집계표(무릉소공원)_자재집계표_대수촌-공종별수량산출(신라왕경숲)" xfId="6661"/>
    <cellStyle name="_토공_자재집계표(무릉소공원)_자재집계표_토공집계표" xfId="6662"/>
    <cellStyle name="_토공_자재집계표(무릉소공원)_자재집계표_토공집계표_공종별수량산출(경주축구공원-광장)" xfId="6663"/>
    <cellStyle name="_토공_자재집계표(무릉소공원)_자재집계표_토공집계표_공종별수량산출(형곡롤러블레이드장)200602" xfId="6664"/>
    <cellStyle name="_토공_자재집계표(무릉소공원)_자재집계표_토공집계표_대수촌-공종별수량산출(신라왕경숲)" xfId="6665"/>
    <cellStyle name="_토공_자재집계표_공종별수량산출" xfId="6666"/>
    <cellStyle name="_토공_자재집계표_공종별수량산출(게이트볼장주변시민공원)" xfId="6667"/>
    <cellStyle name="_토공_자재집계표_공종별수량산출(게이트볼장주변시민공원)_공종별수량산출(경주축구공원-광장)" xfId="6668"/>
    <cellStyle name="_토공_자재집계표_공종별수량산출(게이트볼장주변시민공원)_대수촌-공종별수량산출(신라왕경숲)" xfId="6669"/>
    <cellStyle name="_토공_자재집계표_공종별수량산출(봉곡도서관)" xfId="6670"/>
    <cellStyle name="_토공_자재집계표_공종별수량산출(봉곡도서관)_공종별수량산출(경주축구공원-광장)" xfId="6671"/>
    <cellStyle name="_토공_자재집계표_공종별수량산출(봉곡도서관)_공종별수량산출(형곡롤러블레이드장)200602" xfId="6672"/>
    <cellStyle name="_토공_자재집계표_공종별수량산출(봉곡도서관)_대수촌-공종별수량산출(신라왕경숲)" xfId="6673"/>
    <cellStyle name="_토공_자재집계표_공종별수량산출(봉곡도서관)-2차분" xfId="6674"/>
    <cellStyle name="_토공_자재집계표_공종별수량산출(봉곡도서관)-2차분_공종별수량산출(경주축구공원-광장)" xfId="6675"/>
    <cellStyle name="_토공_자재집계표_공종별수량산출(봉곡도서관)-2차분_공종별수량산출(형곡롤러블레이드장)200602" xfId="6676"/>
    <cellStyle name="_토공_자재집계표_공종별수량산출(봉곡도서관)-2차분_대수촌-공종별수량산출(신라왕경숲)" xfId="6677"/>
    <cellStyle name="_토공_자재집계표_공종별수량산출(봉곡도서관)-총괄" xfId="6678"/>
    <cellStyle name="_토공_자재집계표_공종별수량산출(봉곡도서관)-총괄_공종별수량산출(경주축구공원-광장)" xfId="6679"/>
    <cellStyle name="_토공_자재집계표_공종별수량산출(봉곡도서관)-총괄_공종별수량산출(형곡롤러블레이드장)200602" xfId="6680"/>
    <cellStyle name="_토공_자재집계표_공종별수량산출(봉곡도서관)-총괄_대수촌-공종별수량산출(신라왕경숲)" xfId="6681"/>
    <cellStyle name="_토공_자재집계표_공종별수량산출(사동게이트볼장)" xfId="6682"/>
    <cellStyle name="_토공_자재집계표_공종별수량산출(사동게이트볼장)_공종별수량산출(경주축구공원-광장)" xfId="6683"/>
    <cellStyle name="_토공_자재집계표_공종별수량산출(사동게이트볼장)_대수촌-공종별수량산출(신라왕경숲)" xfId="6684"/>
    <cellStyle name="_토공_자재집계표_공종별수량산출(신평1)" xfId="6685"/>
    <cellStyle name="_토공_자재집계표_공종별수량산출(신평1)_공종별수량산출(경주축구공원-광장)" xfId="6686"/>
    <cellStyle name="_토공_자재집계표_공종별수량산출(신평1)_공종별수량산출(상모제8어린이)" xfId="6687"/>
    <cellStyle name="_토공_자재집계표_공종별수량산출(신평1)_공종별수량산출(상모제8어린이)_공종별수량산출(경주축구공원-광장)" xfId="6688"/>
    <cellStyle name="_토공_자재집계표_공종별수량산출(신평1)_공종별수량산출(상모제8어린이)_공종별수량산출(형곡롤러블레이드장)200602" xfId="6689"/>
    <cellStyle name="_토공_자재집계표_공종별수량산출(신평1)_공종별수량산출(상모제8어린이)_대수촌-공종별수량산출(신라왕경숲)" xfId="6690"/>
    <cellStyle name="_토공_자재집계표_공종별수량산출(신평1)_공종별수량산출(형곡롤러블레이드장)200602" xfId="6691"/>
    <cellStyle name="_토공_자재집계표_공종별수량산출(신평1)_대수촌-공종별수량산출(신라왕경숲)" xfId="6692"/>
    <cellStyle name="_토공_자재집계표_공종별수량산출(신평1)_토공집계표" xfId="6693"/>
    <cellStyle name="_토공_자재집계표_공종별수량산출(신평1)_토공집계표_공종별수량산출(경주축구공원-광장)" xfId="6694"/>
    <cellStyle name="_토공_자재집계표_공종별수량산출(신평1)_토공집계표_공종별수량산출(형곡롤러블레이드장)200602" xfId="6695"/>
    <cellStyle name="_토공_자재집계표_공종별수량산출(신평1)_토공집계표_대수촌-공종별수량산출(신라왕경숲)" xfId="6696"/>
    <cellStyle name="_토공_자재집계표_공종별수량산출(신평1동주민쉼터)" xfId="6697"/>
    <cellStyle name="_토공_자재집계표_공종별수량산출(신평1동주민쉼터)_공종별수량산출(경주축구공원-광장)" xfId="6698"/>
    <cellStyle name="_토공_자재집계표_공종별수량산출(신평1동주민쉼터)_공종별수량산출(형곡롤러블레이드장)200602" xfId="6699"/>
    <cellStyle name="_토공_자재집계표_공종별수량산출(신평1동주민쉼터)_대수촌-공종별수량산출(신라왕경숲)" xfId="6700"/>
    <cellStyle name="_토공_자재집계표_공종별수량산출(어린이공원 리모델링공사)-수정" xfId="6701"/>
    <cellStyle name="_토공_자재집계표_공종별수량산출(어린이공원 리모델링공사)-수정_공종별수량산출(경주축구공원-광장)" xfId="6702"/>
    <cellStyle name="_토공_자재집계표_공종별수량산출(어린이공원 리모델링공사)-수정_대수촌-공종별수량산출(신라왕경숲)" xfId="6703"/>
    <cellStyle name="_토공_자재집계표_공종별수량산출(오태)" xfId="6704"/>
    <cellStyle name="_토공_자재집계표_공종별수량산출(오태).xls" xfId="6705"/>
    <cellStyle name="_토공_자재집계표_공종별수량산출(오태).xls_공종별수량산출(경주축구공원-광장)" xfId="6706"/>
    <cellStyle name="_토공_자재집계표_공종별수량산출(오태).xls_공종별수량산출(상모제8어린이)" xfId="6707"/>
    <cellStyle name="_토공_자재집계표_공종별수량산출(오태).xls_공종별수량산출(상모제8어린이)_공종별수량산출(경주축구공원-광장)" xfId="6708"/>
    <cellStyle name="_토공_자재집계표_공종별수량산출(오태).xls_공종별수량산출(상모제8어린이)_공종별수량산출(형곡롤러블레이드장)200602" xfId="6709"/>
    <cellStyle name="_토공_자재집계표_공종별수량산출(오태).xls_공종별수량산출(상모제8어린이)_대수촌-공종별수량산출(신라왕경숲)" xfId="6710"/>
    <cellStyle name="_토공_자재집계표_공종별수량산출(오태).xls_공종별수량산출(형곡롤러블레이드장)200602" xfId="6711"/>
    <cellStyle name="_토공_자재집계표_공종별수량산출(오태).xls_대수촌-공종별수량산출(신라왕경숲)" xfId="6712"/>
    <cellStyle name="_토공_자재집계표_공종별수량산출(오태).xls_토공집계표" xfId="6713"/>
    <cellStyle name="_토공_자재집계표_공종별수량산출(오태).xls_토공집계표_공종별수량산출(경주축구공원-광장)" xfId="6714"/>
    <cellStyle name="_토공_자재집계표_공종별수량산출(오태).xls_토공집계표_공종별수량산출(형곡롤러블레이드장)200602" xfId="6715"/>
    <cellStyle name="_토공_자재집계표_공종별수량산출(오태).xls_토공집계표_대수촌-공종별수량산출(신라왕경숲)" xfId="6716"/>
    <cellStyle name="_토공_자재집계표_공종별수량산출(오태)_공종별수량산출(경주축구공원-광장)" xfId="6717"/>
    <cellStyle name="_토공_자재집계표_공종별수량산출(오태)_공종별수량산출(상모제8어린이)" xfId="6718"/>
    <cellStyle name="_토공_자재집계표_공종별수량산출(오태)_공종별수량산출(상모제8어린이)_공종별수량산출(경주축구공원-광장)" xfId="6719"/>
    <cellStyle name="_토공_자재집계표_공종별수량산출(오태)_공종별수량산출(상모제8어린이)_공종별수량산출(형곡롤러블레이드장)200602" xfId="6720"/>
    <cellStyle name="_토공_자재집계표_공종별수량산출(오태)_공종별수량산출(상모제8어린이)_대수촌-공종별수량산출(신라왕경숲)" xfId="6721"/>
    <cellStyle name="_토공_자재집계표_공종별수량산출(오태)_공종별수량산출(형곡롤러블레이드장)200602" xfId="6722"/>
    <cellStyle name="_토공_자재집계표_공종별수량산출(오태)_대수촌-공종별수량산출(신라왕경숲)" xfId="6723"/>
    <cellStyle name="_토공_자재집계표_공종별수량산출(오태)_토공집계표" xfId="6724"/>
    <cellStyle name="_토공_자재집계표_공종별수량산출(오태)_토공집계표_공종별수량산출(경주축구공원-광장)" xfId="6725"/>
    <cellStyle name="_토공_자재집계표_공종별수량산출(오태)_토공집계표_공종별수량산출(형곡롤러블레이드장)200602" xfId="6726"/>
    <cellStyle name="_토공_자재집계표_공종별수량산출(오태)_토공집계표_대수촌-공종별수량산출(신라왕경숲)" xfId="6727"/>
    <cellStyle name="_토공_자재집계표_공종별수량산출(오태제1어린이)" xfId="6728"/>
    <cellStyle name="_토공_자재집계표_공종별수량산출(오태제1어린이)_공종별수량산출(경주축구공원-광장)" xfId="6729"/>
    <cellStyle name="_토공_자재집계표_공종별수량산출(오태제1어린이)_대수촌-공종별수량산출(신라왕경숲)" xfId="6730"/>
    <cellStyle name="_토공_자재집계표_공종별수량산출(왕산기념공원)-총괄분" xfId="6731"/>
    <cellStyle name="_토공_자재집계표_공종별수량산출(왕산기념공원)-총괄분_공종별수량산출(경주축구공원-광장)" xfId="6732"/>
    <cellStyle name="_토공_자재집계표_공종별수량산출(왕산기념공원)-총괄분_공종별수량산출(형곡롤러블레이드장)200602" xfId="6733"/>
    <cellStyle name="_토공_자재집계표_공종별수량산출(왕산기념공원)-총괄분_대수촌-공종별수량산출(신라왕경숲)" xfId="6734"/>
    <cellStyle name="_토공_자재집계표_공종별수량산출(형곡롤러블레이드장)" xfId="6735"/>
    <cellStyle name="_토공_자재집계표_공종별수량산출(형곡롤러블레이드장)-수정" xfId="6736"/>
    <cellStyle name="_토공_자재집계표_공종별수량산출(확장공사)" xfId="6737"/>
    <cellStyle name="_토공_자재집계표_공종별수량산출(확장공사)_공종별수량산출(경주축구공원-광장)" xfId="6738"/>
    <cellStyle name="_토공_자재집계표_공종별수량산출(확장공사)_공종별수량산출(상모제8어린이)" xfId="6739"/>
    <cellStyle name="_토공_자재집계표_공종별수량산출(확장공사)_공종별수량산출(상모제8어린이)_공종별수량산출(경주축구공원-광장)" xfId="6740"/>
    <cellStyle name="_토공_자재집계표_공종별수량산출(확장공사)_공종별수량산출(상모제8어린이)_공종별수량산출(형곡롤러블레이드장)200602" xfId="6741"/>
    <cellStyle name="_토공_자재집계표_공종별수량산출(확장공사)_공종별수량산출(상모제8어린이)_대수촌-공종별수량산출(신라왕경숲)" xfId="6742"/>
    <cellStyle name="_토공_자재집계표_공종별수량산출(확장공사)_공종별수량산출(형곡롤러블레이드장)200602" xfId="6743"/>
    <cellStyle name="_토공_자재집계표_공종별수량산출(확장공사)_대수촌-공종별수량산출(신라왕경숲)" xfId="6744"/>
    <cellStyle name="_토공_자재집계표_공종별수량산출(확장공사)_토공집계표" xfId="6745"/>
    <cellStyle name="_토공_자재집계표_공종별수량산출(확장공사)_토공집계표_공종별수량산출(경주축구공원-광장)" xfId="6746"/>
    <cellStyle name="_토공_자재집계표_공종별수량산출(확장공사)_토공집계표_공종별수량산출(형곡롤러블레이드장)200602" xfId="6747"/>
    <cellStyle name="_토공_자재집계표_공종별수량산출(확장공사)_토공집계표_대수촌-공종별수량산출(신라왕경숲)" xfId="6748"/>
    <cellStyle name="_토공_자재집계표_공종별수량산출(확장공사x).xls" xfId="6749"/>
    <cellStyle name="_토공_자재집계표_공종별수량산출(확장공사x).xls_공종별수량산출(경주축구공원-광장)" xfId="6750"/>
    <cellStyle name="_토공_자재집계표_공종별수량산출(확장공사x).xls_공종별수량산출(상모제8어린이)" xfId="6751"/>
    <cellStyle name="_토공_자재집계표_공종별수량산출(확장공사x).xls_공종별수량산출(상모제8어린이)_공종별수량산출(경주축구공원-광장)" xfId="6752"/>
    <cellStyle name="_토공_자재집계표_공종별수량산출(확장공사x).xls_공종별수량산출(상모제8어린이)_공종별수량산출(형곡롤러블레이드장)200602" xfId="6753"/>
    <cellStyle name="_토공_자재집계표_공종별수량산출(확장공사x).xls_공종별수량산출(상모제8어린이)_대수촌-공종별수량산출(신라왕경숲)" xfId="6754"/>
    <cellStyle name="_토공_자재집계표_공종별수량산출(확장공사x).xls_공종별수량산출(형곡롤러블레이드장)200602" xfId="6755"/>
    <cellStyle name="_토공_자재집계표_공종별수량산출(확장공사x).xls_대수촌-공종별수량산출(신라왕경숲)" xfId="6756"/>
    <cellStyle name="_토공_자재집계표_공종별수량산출(확장공사x).xls_토공집계표" xfId="6757"/>
    <cellStyle name="_토공_자재집계표_공종별수량산출(확장공사x).xls_토공집계표_공종별수량산출(경주축구공원-광장)" xfId="6758"/>
    <cellStyle name="_토공_자재집계표_공종별수량산출(확장공사x).xls_토공집계표_공종별수량산출(형곡롤러블레이드장)200602" xfId="6759"/>
    <cellStyle name="_토공_자재집계표_공종별수량산출(확장공사x).xls_토공집계표_대수촌-공종별수량산출(신라왕경숲)" xfId="6760"/>
    <cellStyle name="_토공_자재집계표_공종별수량산출(황금수도시설주변)-2차분" xfId="6761"/>
    <cellStyle name="_토공_자재집계표_공종별수량산출(황금수도시설주변)-2차분_공종별수량산출(경주축구공원-광장)" xfId="6762"/>
    <cellStyle name="_토공_자재집계표_공종별수량산출(황금수도시설주변)-2차분_공종별수량산출(형곡롤러블레이드장)200602" xfId="6763"/>
    <cellStyle name="_토공_자재집계표_공종별수량산출(황금수도시설주변)-2차분_대수촌-공종별수량산출(신라왕경숲)" xfId="6764"/>
    <cellStyle name="_토공_자재집계표_공종별수량산출(황금수도시설주변)-총괄분" xfId="6765"/>
    <cellStyle name="_토공_자재집계표_공종별수량산출(황금수도시설주변)-총괄분_공종별수량산출(경주축구공원-광장)" xfId="6766"/>
    <cellStyle name="_토공_자재집계표_공종별수량산출(황금수도시설주변)-총괄분_공종별수량산출(형곡롤러블레이드장)200602" xfId="6767"/>
    <cellStyle name="_토공_자재집계표_공종별수량산출(황금수도시설주변)-총괄분_대수촌-공종별수량산출(신라왕경숲)" xfId="6768"/>
    <cellStyle name="_토공_자재집계표_공종별수량산출_공종별수량산출(경주축구공원-광장)" xfId="6769"/>
    <cellStyle name="_토공_자재집계표_공종별수량산출_공종별수량산출(상모제8어린이)" xfId="6770"/>
    <cellStyle name="_토공_자재집계표_공종별수량산출_공종별수량산출(상모제8어린이)_공종별수량산출(경주축구공원-광장)" xfId="6771"/>
    <cellStyle name="_토공_자재집계표_공종별수량산출_공종별수량산출(상모제8어린이)_공종별수량산출(형곡롤러블레이드장)200602" xfId="6772"/>
    <cellStyle name="_토공_자재집계표_공종별수량산출_공종별수량산출(상모제8어린이)_대수촌-공종별수량산출(신라왕경숲)" xfId="6773"/>
    <cellStyle name="_토공_자재집계표_공종별수량산출_공종별수량산출(형곡롤러블레이드장)200602" xfId="6774"/>
    <cellStyle name="_토공_자재집계표_공종별수량산출_대수촌-공종별수량산출(신라왕경숲)" xfId="6775"/>
    <cellStyle name="_토공_자재집계표_공종별수량산출_토공집계표" xfId="6776"/>
    <cellStyle name="_토공_자재집계표_공종별수량산출_토공집계표_공종별수량산출(경주축구공원-광장)" xfId="6777"/>
    <cellStyle name="_토공_자재집계표_공종별수량산출_토공집계표_공종별수량산출(형곡롤러블레이드장)200602" xfId="6778"/>
    <cellStyle name="_토공_자재집계표_공종별수량산출_토공집계표_대수촌-공종별수량산출(신라왕경숲)" xfId="6779"/>
    <cellStyle name="_토공_자재집계표_수량산출및자재집계" xfId="6780"/>
    <cellStyle name="_토공_자재집계표_수량산출및자재집계_공종별수량산출(경주축구공원-광장)" xfId="6781"/>
    <cellStyle name="_토공_자재집계표_수량산출및자재집계_공종별수량산출(상모제8어린이)" xfId="6782"/>
    <cellStyle name="_토공_자재집계표_수량산출및자재집계_공종별수량산출(상모제8어린이)_공종별수량산출(경주축구공원-광장)" xfId="6783"/>
    <cellStyle name="_토공_자재집계표_수량산출및자재집계_공종별수량산출(상모제8어린이)_공종별수량산출(형곡롤러블레이드장)200602" xfId="6784"/>
    <cellStyle name="_토공_자재집계표_수량산출및자재집계_공종별수량산출(상모제8어린이)_대수촌-공종별수량산출(신라왕경숲)" xfId="6785"/>
    <cellStyle name="_토공_자재집계표_수량산출및자재집계_공종별수량산출(형곡롤러블레이드장)200602" xfId="6786"/>
    <cellStyle name="_토공_자재집계표_수량산출및자재집계_대수촌-공종별수량산출(신라왕경숲)" xfId="6787"/>
    <cellStyle name="_토공_자재집계표_수량산출및자재집계_토공집계표" xfId="6788"/>
    <cellStyle name="_토공_자재집계표_수량산출및자재집계_토공집계표_공종별수량산출(경주축구공원-광장)" xfId="6789"/>
    <cellStyle name="_토공_자재집계표_수량산출및자재집계_토공집계표_공종별수량산출(형곡롤러블레이드장)200602" xfId="6790"/>
    <cellStyle name="_토공_자재집계표_수량산출및자재집계_토공집계표_대수촌-공종별수량산출(신라왕경숲)" xfId="6791"/>
    <cellStyle name="_토공_자재집계표_자재집계표" xfId="6792"/>
    <cellStyle name="_토공_자재집계표_자재집계표(아사어린이공원)" xfId="6793"/>
    <cellStyle name="_토공_자재집계표_자재집계표(아사어린이공원)_공종별수량산출(경주축구공원-광장)" xfId="6794"/>
    <cellStyle name="_토공_자재집계표_자재집계표(아사어린이공원)_공종별수량산출(상모제8어린이)" xfId="6795"/>
    <cellStyle name="_토공_자재집계표_자재집계표(아사어린이공원)_공종별수량산출(상모제8어린이)_공종별수량산출(경주축구공원-광장)" xfId="6796"/>
    <cellStyle name="_토공_자재집계표_자재집계표(아사어린이공원)_공종별수량산출(상모제8어린이)_공종별수량산출(형곡롤러블레이드장)200602" xfId="6797"/>
    <cellStyle name="_토공_자재집계표_자재집계표(아사어린이공원)_공종별수량산출(상모제8어린이)_대수촌-공종별수량산출(신라왕경숲)" xfId="6798"/>
    <cellStyle name="_토공_자재집계표_자재집계표(아사어린이공원)_공종별수량산출(형곡롤러블레이드장)200602" xfId="6799"/>
    <cellStyle name="_토공_자재집계표_자재집계표(아사어린이공원)_대수촌-공종별수량산출(신라왕경숲)" xfId="6800"/>
    <cellStyle name="_토공_자재집계표_자재집계표(아사어린이공원)_토공집계표" xfId="6801"/>
    <cellStyle name="_토공_자재집계표_자재집계표(아사어린이공원)_토공집계표_공종별수량산출(경주축구공원-광장)" xfId="6802"/>
    <cellStyle name="_토공_자재집계표_자재집계표(아사어린이공원)_토공집계표_공종별수량산출(형곡롤러블레이드장)200602" xfId="6803"/>
    <cellStyle name="_토공_자재집계표_자재집계표(아사어린이공원)_토공집계표_대수촌-공종별수량산출(신라왕경숲)" xfId="6804"/>
    <cellStyle name="_토공_자재집계표_자재집계표_공종별수량산출(경주축구공원-광장)" xfId="6805"/>
    <cellStyle name="_토공_자재집계표_자재집계표_공종별수량산출(상모제8어린이)" xfId="6806"/>
    <cellStyle name="_토공_자재집계표_자재집계표_공종별수량산출(상모제8어린이)_공종별수량산출(경주축구공원-광장)" xfId="6807"/>
    <cellStyle name="_토공_자재집계표_자재집계표_공종별수량산출(상모제8어린이)_공종별수량산출(형곡롤러블레이드장)200602" xfId="6808"/>
    <cellStyle name="_토공_자재집계표_자재집계표_공종별수량산출(상모제8어린이)_대수촌-공종별수량산출(신라왕경숲)" xfId="6809"/>
    <cellStyle name="_토공_자재집계표_자재집계표_공종별수량산출(형곡롤러블레이드장)200602" xfId="6810"/>
    <cellStyle name="_토공_자재집계표_자재집계표_대수촌-공종별수량산출(신라왕경숲)" xfId="6811"/>
    <cellStyle name="_토공_자재집계표_자재집계표_토공집계표" xfId="6812"/>
    <cellStyle name="_토공_자재집계표_자재집계표_토공집계표_공종별수량산출(경주축구공원-광장)" xfId="6813"/>
    <cellStyle name="_토공_자재집계표_자재집계표_토공집계표_공종별수량산출(형곡롤러블레이드장)200602" xfId="6814"/>
    <cellStyle name="_토공_자재집계표_자재집계표_토공집계표_대수촌-공종별수량산출(신라왕경숲)" xfId="6815"/>
    <cellStyle name="_토공_토공집계표" xfId="6816"/>
    <cellStyle name="_토공_토공집계표_공종별수량산출(경주축구공원-광장)" xfId="6817"/>
    <cellStyle name="_토공_토공집계표_공종별수량산출(형곡롤러블레이드장)200602" xfId="6818"/>
    <cellStyle name="_토공_토공집계표_대수촌-공종별수량산출(신라왕경숲)" xfId="6819"/>
    <cellStyle name="_토공집계표" xfId="6820"/>
    <cellStyle name="_토공집계표_공종별수량산출(경주축구공원-광장)" xfId="6821"/>
    <cellStyle name="_토공집계표_공종별수량산출(형곡롤러블레이드장)200602" xfId="6822"/>
    <cellStyle name="_토공집계표_대수촌-공종별수량산출(신라왕경숲)" xfId="6823"/>
    <cellStyle name="_토목&amp;조경내역서" xfId="6824"/>
    <cellStyle name="_토목공내역서" xfId="6825"/>
    <cellStyle name="_토목공내역서(0622)(1)" xfId="6826"/>
    <cellStyle name="_토목공사하도발주1" xfId="6827"/>
    <cellStyle name="_토목수량산출서-0204" xfId="6828"/>
    <cellStyle name="_통신공사원가, 단가대비" xfId="6829"/>
    <cellStyle name="_통신내역서" xfId="6830"/>
    <cellStyle name="_통행료 전자지불 SW" xfId="6831"/>
    <cellStyle name="_통행료면탈방지시스템(최종)" xfId="6832"/>
    <cellStyle name="_퇴직연금 기록관리 시스템" xfId="6833"/>
    <cellStyle name="_파동의 중첩-전시과학-최종" xfId="6834"/>
    <cellStyle name="_파주관리소확장공사" xfId="6835"/>
    <cellStyle name="_파주금촌실행" xfId="6836"/>
    <cellStyle name="_파주아카데미견적서" xfId="6837"/>
    <cellStyle name="_파주운정A20-1BL 사업승인계산서(저층부2죤)" xfId="6838"/>
    <cellStyle name="_페어견적" xfId="6839"/>
    <cellStyle name="_평창하이테크-제출" xfId="6840"/>
    <cellStyle name="_평택ZOECKLER STATION(그리마건설)사령부개보수견적서" xfId="6841"/>
    <cellStyle name="_평택설계변경내역서1" xfId="6842"/>
    <cellStyle name="_폐기물표지" xfId="6843"/>
    <cellStyle name="_포항교도소(대동)" xfId="6844"/>
    <cellStyle name="_포항교도소(원본)" xfId="6845"/>
    <cellStyle name="_포항예술고등학교 생활관 증축공사(내역서)" xfId="6846"/>
    <cellStyle name="_포항점1공구변경내역서" xfId="6847"/>
    <cellStyle name="_표준 견적서 2003년" xfId="6848"/>
    <cellStyle name="_표지" xfId="6849"/>
    <cellStyle name="_표지 2" xfId="6850"/>
    <cellStyle name="_표지 및 원가계산" xfId="6851"/>
    <cellStyle name="_표지(1)" xfId="6852"/>
    <cellStyle name="_표지," xfId="6853"/>
    <cellStyle name="_표지_1" xfId="6854"/>
    <cellStyle name="_표지_고령다산우체국 365자동화코너 설치공사(04.06)" xfId="6855"/>
    <cellStyle name="_표지_본관전원이설및전기개보수내역서" xfId="6856"/>
    <cellStyle name="_표지_신천태양광6차내역서" xfId="6857"/>
    <cellStyle name="_표지_표지 및 원가계산" xfId="6858"/>
    <cellStyle name="_표지_한전수수료" xfId="6859"/>
    <cellStyle name="_품의서" xfId="6860"/>
    <cellStyle name="_하나로정보센터 견적(각층별 최종)" xfId="6861"/>
    <cellStyle name="_하도급관리계획서" xfId="6862"/>
    <cellStyle name="_하도급양식" xfId="6863"/>
    <cellStyle name="_하사항" xfId="6864"/>
    <cellStyle name="_하사항_보그워너 견적서-11월23일" xfId="6865"/>
    <cellStyle name="_하사항_보그워너 견적서-11월23일제출-공조기포함" xfId="6866"/>
    <cellStyle name="_하사항_역곡동 견적서-제출-10월02일-46억8천" xfId="6867"/>
    <cellStyle name="_하사항_역곡동 견적서-제출-10월02일-46억8천_보그워너 견적서-11월23일" xfId="6868"/>
    <cellStyle name="_하사항_역곡동 견적서-제출-10월02일-46억8천_보그워너 견적서-11월23일제출-공조기포함" xfId="6869"/>
    <cellStyle name="_하이패스 전자지불(050214)" xfId="6870"/>
    <cellStyle name="_하이패스(최종)" xfId="6871"/>
    <cellStyle name="_학생사물함18종" xfId="6872"/>
    <cellStyle name="_한강물환경생태 산출서" xfId="6873"/>
    <cellStyle name="_한국경제정책(과기부)HP_Search" xfId="6874"/>
    <cellStyle name="_한국양계농협영천계란유통센터-부하및장비용량계산서" xfId="6875"/>
    <cellStyle name="_한국오토넷_제출견적_070131" xfId="6876"/>
    <cellStyle name="_한일청소년" xfId="6877"/>
    <cellStyle name="_한전수수료" xfId="6878"/>
    <cellStyle name="_한전수수료_1" xfId="6879"/>
    <cellStyle name="_한전연구견적" xfId="6880"/>
    <cellStyle name="_항만해운청전기산출근거" xfId="6881"/>
    <cellStyle name="_항측판독용역" xfId="6882"/>
    <cellStyle name="_해안초증축전체예산" xfId="6883"/>
    <cellStyle name="_해운대좌동-(공내역작업)" xfId="6884"/>
    <cellStyle name="_현대김포견적(06.5.18)" xfId="6885"/>
    <cellStyle name="_현대김포견적(06.5.18)_부산철도지반보강(sk건설,07.3.15)" xfId="6886"/>
    <cellStyle name="_현대김포견적(06.5.18)_부산철도지반보강(sk건설,07.3.23)" xfId="6887"/>
    <cellStyle name="_현대김포견적(06.5.18)_현대견적(06.6.1 최종)" xfId="6888"/>
    <cellStyle name="_현대김포견적(06.5.23-수정)" xfId="6889"/>
    <cellStyle name="_현대김포견적(06.5.23-수정)_부산철도지반보강(sk건설,07.3.15)" xfId="6890"/>
    <cellStyle name="_현대김포견적(06.5.23-수정)_부산철도지반보강(sk건설,07.3.23)" xfId="6891"/>
    <cellStyle name="_현대김포견적(06.5.23-수정)_현대견적(06.6.1 최종)" xfId="6892"/>
    <cellStyle name="_현동복지관설비-착공" xfId="6893"/>
    <cellStyle name="_현서면 다목적체육관 신축공사-총괄" xfId="6894"/>
    <cellStyle name="_현수막 추가" xfId="6895"/>
    <cellStyle name="_현장설비(1.VDS)-0411" xfId="6896"/>
    <cellStyle name="_형광등기구최종-조일전기" xfId="6897"/>
    <cellStyle name="_호남선두계역외2개소연결통로" xfId="6898"/>
    <cellStyle name="_호남선전철화송정리역사111" xfId="6899"/>
    <cellStyle name="_호남지역본부-" xfId="6900"/>
    <cellStyle name="_호남지역본부-20041220" xfId="6901"/>
    <cellStyle name="_호안블럭5종내역(노무비법)" xfId="6902"/>
    <cellStyle name="_호텔약전전기공사(1공구)-발의" xfId="6903"/>
    <cellStyle name="_홍제초등학교(강산)" xfId="6904"/>
    <cellStyle name="_홍천중(강임계약내역)" xfId="6905"/>
    <cellStyle name="_화동초-전기" xfId="6906"/>
    <cellStyle name="_화장실내역" xfId="6907"/>
    <cellStyle name="_화흥기상정보시스템(RWIS)및노면감지시스템(RSDS)내역서" xfId="6908"/>
    <cellStyle name="_환경체험관내역050420(총괄최종)" xfId="6909"/>
    <cellStyle name="_회의실 견적서(배관배선)" xfId="6910"/>
    <cellStyle name="_횡배수관" xfId="6911"/>
    <cellStyle name="_횡배수관_공종별수량산출(경주축구공원-광장)" xfId="6912"/>
    <cellStyle name="_횡배수관_공종별수량산출(상모제8어린이)" xfId="6913"/>
    <cellStyle name="_횡배수관_공종별수량산출(상모제8어린이)_공종별수량산출(경주축구공원-광장)" xfId="6914"/>
    <cellStyle name="_횡배수관_공종별수량산출(상모제8어린이)_공종별수량산출(형곡롤러블레이드장)200602" xfId="6915"/>
    <cellStyle name="_횡배수관_공종별수량산출(상모제8어린이)_대수촌-공종별수량산출(신라왕경숲)" xfId="6916"/>
    <cellStyle name="_횡배수관_공종별수량산출(형곡롤러블레이드장)200602" xfId="6917"/>
    <cellStyle name="_횡배수관_대수촌-공종별수량산출(신라왕경숲)" xfId="6918"/>
    <cellStyle name="_횡배수관_자재집계표" xfId="6919"/>
    <cellStyle name="_횡배수관_자재집계표(무릉소공원)" xfId="6920"/>
    <cellStyle name="_횡배수관_자재집계표(무릉소공원)_공종별수량산출" xfId="6921"/>
    <cellStyle name="_횡배수관_자재집계표(무릉소공원)_공종별수량산출(게이트볼장주변시민공원)" xfId="6922"/>
    <cellStyle name="_횡배수관_자재집계표(무릉소공원)_공종별수량산출(게이트볼장주변시민공원)_공종별수량산출(경주축구공원-광장)" xfId="6923"/>
    <cellStyle name="_횡배수관_자재집계표(무릉소공원)_공종별수량산출(게이트볼장주변시민공원)_대수촌-공종별수량산출(신라왕경숲)" xfId="6924"/>
    <cellStyle name="_횡배수관_자재집계표(무릉소공원)_공종별수량산출(봉곡도서관)" xfId="6925"/>
    <cellStyle name="_횡배수관_자재집계표(무릉소공원)_공종별수량산출(봉곡도서관)_공종별수량산출(경주축구공원-광장)" xfId="6926"/>
    <cellStyle name="_횡배수관_자재집계표(무릉소공원)_공종별수량산출(봉곡도서관)_공종별수량산출(형곡롤러블레이드장)200602" xfId="6927"/>
    <cellStyle name="_횡배수관_자재집계표(무릉소공원)_공종별수량산출(봉곡도서관)_대수촌-공종별수량산출(신라왕경숲)" xfId="6928"/>
    <cellStyle name="_횡배수관_자재집계표(무릉소공원)_공종별수량산출(봉곡도서관)-2차분" xfId="6929"/>
    <cellStyle name="_횡배수관_자재집계표(무릉소공원)_공종별수량산출(봉곡도서관)-2차분_공종별수량산출(경주축구공원-광장)" xfId="6930"/>
    <cellStyle name="_횡배수관_자재집계표(무릉소공원)_공종별수량산출(봉곡도서관)-2차분_공종별수량산출(형곡롤러블레이드장)200602" xfId="6931"/>
    <cellStyle name="_횡배수관_자재집계표(무릉소공원)_공종별수량산출(봉곡도서관)-2차분_대수촌-공종별수량산출(신라왕경숲)" xfId="6932"/>
    <cellStyle name="_횡배수관_자재집계표(무릉소공원)_공종별수량산출(봉곡도서관)-총괄" xfId="6933"/>
    <cellStyle name="_횡배수관_자재집계표(무릉소공원)_공종별수량산출(봉곡도서관)-총괄_공종별수량산출(경주축구공원-광장)" xfId="6934"/>
    <cellStyle name="_횡배수관_자재집계표(무릉소공원)_공종별수량산출(봉곡도서관)-총괄_공종별수량산출(형곡롤러블레이드장)200602" xfId="6935"/>
    <cellStyle name="_횡배수관_자재집계표(무릉소공원)_공종별수량산출(봉곡도서관)-총괄_대수촌-공종별수량산출(신라왕경숲)" xfId="6936"/>
    <cellStyle name="_횡배수관_자재집계표(무릉소공원)_공종별수량산출(사동게이트볼장)" xfId="6937"/>
    <cellStyle name="_횡배수관_자재집계표(무릉소공원)_공종별수량산출(사동게이트볼장)_공종별수량산출(경주축구공원-광장)" xfId="6938"/>
    <cellStyle name="_횡배수관_자재집계표(무릉소공원)_공종별수량산출(사동게이트볼장)_대수촌-공종별수량산출(신라왕경숲)" xfId="6939"/>
    <cellStyle name="_횡배수관_자재집계표(무릉소공원)_공종별수량산출(신평1)" xfId="6940"/>
    <cellStyle name="_횡배수관_자재집계표(무릉소공원)_공종별수량산출(신평1)_공종별수량산출(경주축구공원-광장)" xfId="6941"/>
    <cellStyle name="_횡배수관_자재집계표(무릉소공원)_공종별수량산출(신평1)_공종별수량산출(상모제8어린이)" xfId="6942"/>
    <cellStyle name="_횡배수관_자재집계표(무릉소공원)_공종별수량산출(신평1)_공종별수량산출(상모제8어린이)_공종별수량산출(경주축구공원-광장)" xfId="6943"/>
    <cellStyle name="_횡배수관_자재집계표(무릉소공원)_공종별수량산출(신평1)_공종별수량산출(상모제8어린이)_공종별수량산출(형곡롤러블레이드장)200602" xfId="6944"/>
    <cellStyle name="_횡배수관_자재집계표(무릉소공원)_공종별수량산출(신평1)_공종별수량산출(상모제8어린이)_대수촌-공종별수량산출(신라왕경숲)" xfId="6945"/>
    <cellStyle name="_횡배수관_자재집계표(무릉소공원)_공종별수량산출(신평1)_공종별수량산출(형곡롤러블레이드장)200602" xfId="6946"/>
    <cellStyle name="_횡배수관_자재집계표(무릉소공원)_공종별수량산출(신평1)_대수촌-공종별수량산출(신라왕경숲)" xfId="6947"/>
    <cellStyle name="_횡배수관_자재집계표(무릉소공원)_공종별수량산출(신평1)_토공집계표" xfId="6948"/>
    <cellStyle name="_횡배수관_자재집계표(무릉소공원)_공종별수량산출(신평1)_토공집계표_공종별수량산출(경주축구공원-광장)" xfId="6949"/>
    <cellStyle name="_횡배수관_자재집계표(무릉소공원)_공종별수량산출(신평1)_토공집계표_공종별수량산출(형곡롤러블레이드장)200602" xfId="6950"/>
    <cellStyle name="_횡배수관_자재집계표(무릉소공원)_공종별수량산출(신평1)_토공집계표_대수촌-공종별수량산출(신라왕경숲)" xfId="6951"/>
    <cellStyle name="_횡배수관_자재집계표(무릉소공원)_공종별수량산출(신평1동주민쉼터)" xfId="6952"/>
    <cellStyle name="_횡배수관_자재집계표(무릉소공원)_공종별수량산출(신평1동주민쉼터)_공종별수량산출(경주축구공원-광장)" xfId="6953"/>
    <cellStyle name="_횡배수관_자재집계표(무릉소공원)_공종별수량산출(신평1동주민쉼터)_공종별수량산출(형곡롤러블레이드장)200602" xfId="6954"/>
    <cellStyle name="_횡배수관_자재집계표(무릉소공원)_공종별수량산출(신평1동주민쉼터)_대수촌-공종별수량산출(신라왕경숲)" xfId="6955"/>
    <cellStyle name="_횡배수관_자재집계표(무릉소공원)_공종별수량산출(어린이공원 리모델링공사)-수정" xfId="6956"/>
    <cellStyle name="_횡배수관_자재집계표(무릉소공원)_공종별수량산출(어린이공원 리모델링공사)-수정_공종별수량산출(경주축구공원-광장)" xfId="6957"/>
    <cellStyle name="_횡배수관_자재집계표(무릉소공원)_공종별수량산출(어린이공원 리모델링공사)-수정_대수촌-공종별수량산출(신라왕경숲)" xfId="6958"/>
    <cellStyle name="_횡배수관_자재집계표(무릉소공원)_공종별수량산출(오태)" xfId="6959"/>
    <cellStyle name="_횡배수관_자재집계표(무릉소공원)_공종별수량산출(오태).xls" xfId="6960"/>
    <cellStyle name="_횡배수관_자재집계표(무릉소공원)_공종별수량산출(오태).xls_공종별수량산출(경주축구공원-광장)" xfId="6961"/>
    <cellStyle name="_횡배수관_자재집계표(무릉소공원)_공종별수량산출(오태).xls_공종별수량산출(상모제8어린이)" xfId="6962"/>
    <cellStyle name="_횡배수관_자재집계표(무릉소공원)_공종별수량산출(오태).xls_공종별수량산출(상모제8어린이)_공종별수량산출(경주축구공원-광장)" xfId="6963"/>
    <cellStyle name="_횡배수관_자재집계표(무릉소공원)_공종별수량산출(오태).xls_공종별수량산출(상모제8어린이)_공종별수량산출(형곡롤러블레이드장)200602" xfId="6964"/>
    <cellStyle name="_횡배수관_자재집계표(무릉소공원)_공종별수량산출(오태).xls_공종별수량산출(상모제8어린이)_대수촌-공종별수량산출(신라왕경숲)" xfId="6965"/>
    <cellStyle name="_횡배수관_자재집계표(무릉소공원)_공종별수량산출(오태).xls_공종별수량산출(형곡롤러블레이드장)200602" xfId="6966"/>
    <cellStyle name="_횡배수관_자재집계표(무릉소공원)_공종별수량산출(오태).xls_대수촌-공종별수량산출(신라왕경숲)" xfId="6967"/>
    <cellStyle name="_횡배수관_자재집계표(무릉소공원)_공종별수량산출(오태).xls_토공집계표" xfId="6968"/>
    <cellStyle name="_횡배수관_자재집계표(무릉소공원)_공종별수량산출(오태).xls_토공집계표_공종별수량산출(경주축구공원-광장)" xfId="6969"/>
    <cellStyle name="_횡배수관_자재집계표(무릉소공원)_공종별수량산출(오태).xls_토공집계표_공종별수량산출(형곡롤러블레이드장)200602" xfId="6970"/>
    <cellStyle name="_횡배수관_자재집계표(무릉소공원)_공종별수량산출(오태).xls_토공집계표_대수촌-공종별수량산출(신라왕경숲)" xfId="6971"/>
    <cellStyle name="_횡배수관_자재집계표(무릉소공원)_공종별수량산출(오태)_공종별수량산출(경주축구공원-광장)" xfId="6972"/>
    <cellStyle name="_횡배수관_자재집계표(무릉소공원)_공종별수량산출(오태)_공종별수량산출(상모제8어린이)" xfId="6973"/>
    <cellStyle name="_횡배수관_자재집계표(무릉소공원)_공종별수량산출(오태)_공종별수량산출(상모제8어린이)_공종별수량산출(경주축구공원-광장)" xfId="6974"/>
    <cellStyle name="_횡배수관_자재집계표(무릉소공원)_공종별수량산출(오태)_공종별수량산출(상모제8어린이)_공종별수량산출(형곡롤러블레이드장)200602" xfId="6975"/>
    <cellStyle name="_횡배수관_자재집계표(무릉소공원)_공종별수량산출(오태)_공종별수량산출(상모제8어린이)_대수촌-공종별수량산출(신라왕경숲)" xfId="6976"/>
    <cellStyle name="_횡배수관_자재집계표(무릉소공원)_공종별수량산출(오태)_공종별수량산출(형곡롤러블레이드장)200602" xfId="6977"/>
    <cellStyle name="_횡배수관_자재집계표(무릉소공원)_공종별수량산출(오태)_대수촌-공종별수량산출(신라왕경숲)" xfId="6978"/>
    <cellStyle name="_횡배수관_자재집계표(무릉소공원)_공종별수량산출(오태)_토공집계표" xfId="6979"/>
    <cellStyle name="_횡배수관_자재집계표(무릉소공원)_공종별수량산출(오태)_토공집계표_공종별수량산출(경주축구공원-광장)" xfId="6980"/>
    <cellStyle name="_횡배수관_자재집계표(무릉소공원)_공종별수량산출(오태)_토공집계표_공종별수량산출(형곡롤러블레이드장)200602" xfId="6981"/>
    <cellStyle name="_횡배수관_자재집계표(무릉소공원)_공종별수량산출(오태)_토공집계표_대수촌-공종별수량산출(신라왕경숲)" xfId="6982"/>
    <cellStyle name="_횡배수관_자재집계표(무릉소공원)_공종별수량산출(오태제1어린이)" xfId="6983"/>
    <cellStyle name="_횡배수관_자재집계표(무릉소공원)_공종별수량산출(오태제1어린이)_공종별수량산출(경주축구공원-광장)" xfId="6984"/>
    <cellStyle name="_횡배수관_자재집계표(무릉소공원)_공종별수량산출(오태제1어린이)_대수촌-공종별수량산출(신라왕경숲)" xfId="6985"/>
    <cellStyle name="_횡배수관_자재집계표(무릉소공원)_공종별수량산출(왕산기념공원)-총괄분" xfId="6986"/>
    <cellStyle name="_횡배수관_자재집계표(무릉소공원)_공종별수량산출(왕산기념공원)-총괄분_공종별수량산출(경주축구공원-광장)" xfId="6987"/>
    <cellStyle name="_횡배수관_자재집계표(무릉소공원)_공종별수량산출(왕산기념공원)-총괄분_공종별수량산출(형곡롤러블레이드장)200602" xfId="6988"/>
    <cellStyle name="_횡배수관_자재집계표(무릉소공원)_공종별수량산출(왕산기념공원)-총괄분_대수촌-공종별수량산출(신라왕경숲)" xfId="6989"/>
    <cellStyle name="_횡배수관_자재집계표(무릉소공원)_공종별수량산출(형곡롤러블레이드장)" xfId="6990"/>
    <cellStyle name="_횡배수관_자재집계표(무릉소공원)_공종별수량산출(형곡롤러블레이드장)-수정" xfId="6991"/>
    <cellStyle name="_횡배수관_자재집계표(무릉소공원)_공종별수량산출(확장공사)" xfId="6992"/>
    <cellStyle name="_횡배수관_자재집계표(무릉소공원)_공종별수량산출(확장공사)_공종별수량산출(경주축구공원-광장)" xfId="6993"/>
    <cellStyle name="_횡배수관_자재집계표(무릉소공원)_공종별수량산출(확장공사)_공종별수량산출(상모제8어린이)" xfId="6994"/>
    <cellStyle name="_횡배수관_자재집계표(무릉소공원)_공종별수량산출(확장공사)_공종별수량산출(상모제8어린이)_공종별수량산출(경주축구공원-광장)" xfId="6995"/>
    <cellStyle name="_횡배수관_자재집계표(무릉소공원)_공종별수량산출(확장공사)_공종별수량산출(상모제8어린이)_공종별수량산출(형곡롤러블레이드장)200602" xfId="6996"/>
    <cellStyle name="_횡배수관_자재집계표(무릉소공원)_공종별수량산출(확장공사)_공종별수량산출(상모제8어린이)_대수촌-공종별수량산출(신라왕경숲)" xfId="6997"/>
    <cellStyle name="_횡배수관_자재집계표(무릉소공원)_공종별수량산출(확장공사)_공종별수량산출(형곡롤러블레이드장)200602" xfId="6998"/>
    <cellStyle name="_횡배수관_자재집계표(무릉소공원)_공종별수량산출(확장공사)_대수촌-공종별수량산출(신라왕경숲)" xfId="6999"/>
    <cellStyle name="_횡배수관_자재집계표(무릉소공원)_공종별수량산출(확장공사)_토공집계표" xfId="7000"/>
    <cellStyle name="_횡배수관_자재집계표(무릉소공원)_공종별수량산출(확장공사)_토공집계표_공종별수량산출(경주축구공원-광장)" xfId="7001"/>
    <cellStyle name="_횡배수관_자재집계표(무릉소공원)_공종별수량산출(확장공사)_토공집계표_공종별수량산출(형곡롤러블레이드장)200602" xfId="7002"/>
    <cellStyle name="_횡배수관_자재집계표(무릉소공원)_공종별수량산출(확장공사)_토공집계표_대수촌-공종별수량산출(신라왕경숲)" xfId="7003"/>
    <cellStyle name="_횡배수관_자재집계표(무릉소공원)_공종별수량산출(확장공사x).xls" xfId="7004"/>
    <cellStyle name="_횡배수관_자재집계표(무릉소공원)_공종별수량산출(확장공사x).xls_공종별수량산출(경주축구공원-광장)" xfId="7005"/>
    <cellStyle name="_횡배수관_자재집계표(무릉소공원)_공종별수량산출(확장공사x).xls_공종별수량산출(상모제8어린이)" xfId="7006"/>
    <cellStyle name="_횡배수관_자재집계표(무릉소공원)_공종별수량산출(확장공사x).xls_공종별수량산출(상모제8어린이)_공종별수량산출(경주축구공원-광장)" xfId="7007"/>
    <cellStyle name="_횡배수관_자재집계표(무릉소공원)_공종별수량산출(확장공사x).xls_공종별수량산출(상모제8어린이)_공종별수량산출(형곡롤러블레이드장)200602" xfId="7008"/>
    <cellStyle name="_횡배수관_자재집계표(무릉소공원)_공종별수량산출(확장공사x).xls_공종별수량산출(상모제8어린이)_대수촌-공종별수량산출(신라왕경숲)" xfId="7009"/>
    <cellStyle name="_횡배수관_자재집계표(무릉소공원)_공종별수량산출(확장공사x).xls_공종별수량산출(형곡롤러블레이드장)200602" xfId="7010"/>
    <cellStyle name="_횡배수관_자재집계표(무릉소공원)_공종별수량산출(확장공사x).xls_대수촌-공종별수량산출(신라왕경숲)" xfId="7011"/>
    <cellStyle name="_횡배수관_자재집계표(무릉소공원)_공종별수량산출(확장공사x).xls_토공집계표" xfId="7012"/>
    <cellStyle name="_횡배수관_자재집계표(무릉소공원)_공종별수량산출(확장공사x).xls_토공집계표_공종별수량산출(경주축구공원-광장)" xfId="7013"/>
    <cellStyle name="_횡배수관_자재집계표(무릉소공원)_공종별수량산출(확장공사x).xls_토공집계표_공종별수량산출(형곡롤러블레이드장)200602" xfId="7014"/>
    <cellStyle name="_횡배수관_자재집계표(무릉소공원)_공종별수량산출(확장공사x).xls_토공집계표_대수촌-공종별수량산출(신라왕경숲)" xfId="7015"/>
    <cellStyle name="_횡배수관_자재집계표(무릉소공원)_공종별수량산출(황금수도시설주변)-2차분" xfId="7016"/>
    <cellStyle name="_횡배수관_자재집계표(무릉소공원)_공종별수량산출(황금수도시설주변)-2차분_공종별수량산출(경주축구공원-광장)" xfId="7017"/>
    <cellStyle name="_횡배수관_자재집계표(무릉소공원)_공종별수량산출(황금수도시설주변)-2차분_공종별수량산출(형곡롤러블레이드장)200602" xfId="7018"/>
    <cellStyle name="_횡배수관_자재집계표(무릉소공원)_공종별수량산출(황금수도시설주변)-2차분_대수촌-공종별수량산출(신라왕경숲)" xfId="7019"/>
    <cellStyle name="_횡배수관_자재집계표(무릉소공원)_공종별수량산출(황금수도시설주변)-총괄분" xfId="7020"/>
    <cellStyle name="_횡배수관_자재집계표(무릉소공원)_공종별수량산출(황금수도시설주변)-총괄분_공종별수량산출(경주축구공원-광장)" xfId="7021"/>
    <cellStyle name="_횡배수관_자재집계표(무릉소공원)_공종별수량산출(황금수도시설주변)-총괄분_공종별수량산출(형곡롤러블레이드장)200602" xfId="7022"/>
    <cellStyle name="_횡배수관_자재집계표(무릉소공원)_공종별수량산출(황금수도시설주변)-총괄분_대수촌-공종별수량산출(신라왕경숲)" xfId="7023"/>
    <cellStyle name="_횡배수관_자재집계표(무릉소공원)_공종별수량산출_공종별수량산출(경주축구공원-광장)" xfId="7024"/>
    <cellStyle name="_횡배수관_자재집계표(무릉소공원)_공종별수량산출_공종별수량산출(상모제8어린이)" xfId="7025"/>
    <cellStyle name="_횡배수관_자재집계표(무릉소공원)_공종별수량산출_공종별수량산출(상모제8어린이)_공종별수량산출(경주축구공원-광장)" xfId="7026"/>
    <cellStyle name="_횡배수관_자재집계표(무릉소공원)_공종별수량산출_공종별수량산출(상모제8어린이)_공종별수량산출(형곡롤러블레이드장)200602" xfId="7027"/>
    <cellStyle name="_횡배수관_자재집계표(무릉소공원)_공종별수량산출_공종별수량산출(상모제8어린이)_대수촌-공종별수량산출(신라왕경숲)" xfId="7028"/>
    <cellStyle name="_횡배수관_자재집계표(무릉소공원)_공종별수량산출_공종별수량산출(형곡롤러블레이드장)200602" xfId="7029"/>
    <cellStyle name="_횡배수관_자재집계표(무릉소공원)_공종별수량산출_대수촌-공종별수량산출(신라왕경숲)" xfId="7030"/>
    <cellStyle name="_횡배수관_자재집계표(무릉소공원)_공종별수량산출_토공집계표" xfId="7031"/>
    <cellStyle name="_횡배수관_자재집계표(무릉소공원)_공종별수량산출_토공집계표_공종별수량산출(경주축구공원-광장)" xfId="7032"/>
    <cellStyle name="_횡배수관_자재집계표(무릉소공원)_공종별수량산출_토공집계표_공종별수량산출(형곡롤러블레이드장)200602" xfId="7033"/>
    <cellStyle name="_횡배수관_자재집계표(무릉소공원)_공종별수량산출_토공집계표_대수촌-공종별수량산출(신라왕경숲)" xfId="7034"/>
    <cellStyle name="_횡배수관_자재집계표(무릉소공원)_수량산출및자재집계" xfId="7035"/>
    <cellStyle name="_횡배수관_자재집계표(무릉소공원)_수량산출및자재집계_공종별수량산출(경주축구공원-광장)" xfId="7036"/>
    <cellStyle name="_횡배수관_자재집계표(무릉소공원)_수량산출및자재집계_공종별수량산출(상모제8어린이)" xfId="7037"/>
    <cellStyle name="_횡배수관_자재집계표(무릉소공원)_수량산출및자재집계_공종별수량산출(상모제8어린이)_공종별수량산출(경주축구공원-광장)" xfId="7038"/>
    <cellStyle name="_횡배수관_자재집계표(무릉소공원)_수량산출및자재집계_공종별수량산출(상모제8어린이)_공종별수량산출(형곡롤러블레이드장)200602" xfId="7039"/>
    <cellStyle name="_횡배수관_자재집계표(무릉소공원)_수량산출및자재집계_공종별수량산출(상모제8어린이)_대수촌-공종별수량산출(신라왕경숲)" xfId="7040"/>
    <cellStyle name="_횡배수관_자재집계표(무릉소공원)_수량산출및자재집계_공종별수량산출(형곡롤러블레이드장)200602" xfId="7041"/>
    <cellStyle name="_횡배수관_자재집계표(무릉소공원)_수량산출및자재집계_대수촌-공종별수량산출(신라왕경숲)" xfId="7042"/>
    <cellStyle name="_횡배수관_자재집계표(무릉소공원)_수량산출및자재집계_토공집계표" xfId="7043"/>
    <cellStyle name="_횡배수관_자재집계표(무릉소공원)_수량산출및자재집계_토공집계표_공종별수량산출(경주축구공원-광장)" xfId="7044"/>
    <cellStyle name="_횡배수관_자재집계표(무릉소공원)_수량산출및자재집계_토공집계표_공종별수량산출(형곡롤러블레이드장)200602" xfId="7045"/>
    <cellStyle name="_횡배수관_자재집계표(무릉소공원)_수량산출및자재집계_토공집계표_대수촌-공종별수량산출(신라왕경숲)" xfId="7046"/>
    <cellStyle name="_횡배수관_자재집계표(무릉소공원)_자재집계표" xfId="7047"/>
    <cellStyle name="_횡배수관_자재집계표(무릉소공원)_자재집계표(아사어린이공원)" xfId="7048"/>
    <cellStyle name="_횡배수관_자재집계표(무릉소공원)_자재집계표(아사어린이공원)_공종별수량산출(경주축구공원-광장)" xfId="7049"/>
    <cellStyle name="_횡배수관_자재집계표(무릉소공원)_자재집계표(아사어린이공원)_공종별수량산출(상모제8어린이)" xfId="7050"/>
    <cellStyle name="_횡배수관_자재집계표(무릉소공원)_자재집계표(아사어린이공원)_공종별수량산출(상모제8어린이)_공종별수량산출(경주축구공원-광장)" xfId="7051"/>
    <cellStyle name="_횡배수관_자재집계표(무릉소공원)_자재집계표(아사어린이공원)_공종별수량산출(상모제8어린이)_공종별수량산출(형곡롤러블레이드장)200602" xfId="7052"/>
    <cellStyle name="_횡배수관_자재집계표(무릉소공원)_자재집계표(아사어린이공원)_공종별수량산출(상모제8어린이)_대수촌-공종별수량산출(신라왕경숲)" xfId="7053"/>
    <cellStyle name="_횡배수관_자재집계표(무릉소공원)_자재집계표(아사어린이공원)_공종별수량산출(형곡롤러블레이드장)200602" xfId="7054"/>
    <cellStyle name="_횡배수관_자재집계표(무릉소공원)_자재집계표(아사어린이공원)_대수촌-공종별수량산출(신라왕경숲)" xfId="7055"/>
    <cellStyle name="_횡배수관_자재집계표(무릉소공원)_자재집계표(아사어린이공원)_토공집계표" xfId="7056"/>
    <cellStyle name="_횡배수관_자재집계표(무릉소공원)_자재집계표(아사어린이공원)_토공집계표_공종별수량산출(경주축구공원-광장)" xfId="7057"/>
    <cellStyle name="_횡배수관_자재집계표(무릉소공원)_자재집계표(아사어린이공원)_토공집계표_공종별수량산출(형곡롤러블레이드장)200602" xfId="7058"/>
    <cellStyle name="_횡배수관_자재집계표(무릉소공원)_자재집계표(아사어린이공원)_토공집계표_대수촌-공종별수량산출(신라왕경숲)" xfId="7059"/>
    <cellStyle name="_횡배수관_자재집계표(무릉소공원)_자재집계표_공종별수량산출(경주축구공원-광장)" xfId="7060"/>
    <cellStyle name="_횡배수관_자재집계표(무릉소공원)_자재집계표_공종별수량산출(상모제8어린이)" xfId="7061"/>
    <cellStyle name="_횡배수관_자재집계표(무릉소공원)_자재집계표_공종별수량산출(상모제8어린이)_공종별수량산출(경주축구공원-광장)" xfId="7062"/>
    <cellStyle name="_횡배수관_자재집계표(무릉소공원)_자재집계표_공종별수량산출(상모제8어린이)_공종별수량산출(형곡롤러블레이드장)200602" xfId="7063"/>
    <cellStyle name="_횡배수관_자재집계표(무릉소공원)_자재집계표_공종별수량산출(상모제8어린이)_대수촌-공종별수량산출(신라왕경숲)" xfId="7064"/>
    <cellStyle name="_횡배수관_자재집계표(무릉소공원)_자재집계표_공종별수량산출(형곡롤러블레이드장)200602" xfId="7065"/>
    <cellStyle name="_횡배수관_자재집계표(무릉소공원)_자재집계표_대수촌-공종별수량산출(신라왕경숲)" xfId="7066"/>
    <cellStyle name="_횡배수관_자재집계표(무릉소공원)_자재집계표_토공집계표" xfId="7067"/>
    <cellStyle name="_횡배수관_자재집계표(무릉소공원)_자재집계표_토공집계표_공종별수량산출(경주축구공원-광장)" xfId="7068"/>
    <cellStyle name="_횡배수관_자재집계표(무릉소공원)_자재집계표_토공집계표_공종별수량산출(형곡롤러블레이드장)200602" xfId="7069"/>
    <cellStyle name="_횡배수관_자재집계표(무릉소공원)_자재집계표_토공집계표_대수촌-공종별수량산출(신라왕경숲)" xfId="7070"/>
    <cellStyle name="_횡배수관_자재집계표_공종별수량산출" xfId="7071"/>
    <cellStyle name="_횡배수관_자재집계표_공종별수량산출(게이트볼장주변시민공원)" xfId="7072"/>
    <cellStyle name="_횡배수관_자재집계표_공종별수량산출(게이트볼장주변시민공원)_공종별수량산출(경주축구공원-광장)" xfId="7073"/>
    <cellStyle name="_횡배수관_자재집계표_공종별수량산출(게이트볼장주변시민공원)_대수촌-공종별수량산출(신라왕경숲)" xfId="7074"/>
    <cellStyle name="_횡배수관_자재집계표_공종별수량산출(봉곡도서관)" xfId="7075"/>
    <cellStyle name="_횡배수관_자재집계표_공종별수량산출(봉곡도서관)_공종별수량산출(경주축구공원-광장)" xfId="7076"/>
    <cellStyle name="_횡배수관_자재집계표_공종별수량산출(봉곡도서관)_공종별수량산출(형곡롤러블레이드장)200602" xfId="7077"/>
    <cellStyle name="_횡배수관_자재집계표_공종별수량산출(봉곡도서관)_대수촌-공종별수량산출(신라왕경숲)" xfId="7078"/>
    <cellStyle name="_횡배수관_자재집계표_공종별수량산출(봉곡도서관)-2차분" xfId="7079"/>
    <cellStyle name="_횡배수관_자재집계표_공종별수량산출(봉곡도서관)-2차분_공종별수량산출(경주축구공원-광장)" xfId="7080"/>
    <cellStyle name="_횡배수관_자재집계표_공종별수량산출(봉곡도서관)-2차분_공종별수량산출(형곡롤러블레이드장)200602" xfId="7081"/>
    <cellStyle name="_횡배수관_자재집계표_공종별수량산출(봉곡도서관)-2차분_대수촌-공종별수량산출(신라왕경숲)" xfId="7082"/>
    <cellStyle name="_횡배수관_자재집계표_공종별수량산출(봉곡도서관)-총괄" xfId="7083"/>
    <cellStyle name="_횡배수관_자재집계표_공종별수량산출(봉곡도서관)-총괄_공종별수량산출(경주축구공원-광장)" xfId="7084"/>
    <cellStyle name="_횡배수관_자재집계표_공종별수량산출(봉곡도서관)-총괄_공종별수량산출(형곡롤러블레이드장)200602" xfId="7085"/>
    <cellStyle name="_횡배수관_자재집계표_공종별수량산출(봉곡도서관)-총괄_대수촌-공종별수량산출(신라왕경숲)" xfId="7086"/>
    <cellStyle name="_횡배수관_자재집계표_공종별수량산출(사동게이트볼장)" xfId="7087"/>
    <cellStyle name="_횡배수관_자재집계표_공종별수량산출(사동게이트볼장)_공종별수량산출(경주축구공원-광장)" xfId="7088"/>
    <cellStyle name="_횡배수관_자재집계표_공종별수량산출(사동게이트볼장)_대수촌-공종별수량산출(신라왕경숲)" xfId="7089"/>
    <cellStyle name="_횡배수관_자재집계표_공종별수량산출(신평1)" xfId="7090"/>
    <cellStyle name="_횡배수관_자재집계표_공종별수량산출(신평1)_공종별수량산출(경주축구공원-광장)" xfId="7091"/>
    <cellStyle name="_횡배수관_자재집계표_공종별수량산출(신평1)_공종별수량산출(상모제8어린이)" xfId="7092"/>
    <cellStyle name="_횡배수관_자재집계표_공종별수량산출(신평1)_공종별수량산출(상모제8어린이)_공종별수량산출(경주축구공원-광장)" xfId="7093"/>
    <cellStyle name="_횡배수관_자재집계표_공종별수량산출(신평1)_공종별수량산출(상모제8어린이)_공종별수량산출(형곡롤러블레이드장)200602" xfId="7094"/>
    <cellStyle name="_횡배수관_자재집계표_공종별수량산출(신평1)_공종별수량산출(상모제8어린이)_대수촌-공종별수량산출(신라왕경숲)" xfId="7095"/>
    <cellStyle name="_횡배수관_자재집계표_공종별수량산출(신평1)_공종별수량산출(형곡롤러블레이드장)200602" xfId="7096"/>
    <cellStyle name="_횡배수관_자재집계표_공종별수량산출(신평1)_대수촌-공종별수량산출(신라왕경숲)" xfId="7097"/>
    <cellStyle name="_횡배수관_자재집계표_공종별수량산출(신평1)_토공집계표" xfId="7098"/>
    <cellStyle name="_횡배수관_자재집계표_공종별수량산출(신평1)_토공집계표_공종별수량산출(경주축구공원-광장)" xfId="7099"/>
    <cellStyle name="_횡배수관_자재집계표_공종별수량산출(신평1)_토공집계표_공종별수량산출(형곡롤러블레이드장)200602" xfId="7100"/>
    <cellStyle name="_횡배수관_자재집계표_공종별수량산출(신평1)_토공집계표_대수촌-공종별수량산출(신라왕경숲)" xfId="7101"/>
    <cellStyle name="_횡배수관_자재집계표_공종별수량산출(신평1동주민쉼터)" xfId="7102"/>
    <cellStyle name="_횡배수관_자재집계표_공종별수량산출(신평1동주민쉼터)_공종별수량산출(경주축구공원-광장)" xfId="7103"/>
    <cellStyle name="_횡배수관_자재집계표_공종별수량산출(신평1동주민쉼터)_공종별수량산출(형곡롤러블레이드장)200602" xfId="7104"/>
    <cellStyle name="_횡배수관_자재집계표_공종별수량산출(신평1동주민쉼터)_대수촌-공종별수량산출(신라왕경숲)" xfId="7105"/>
    <cellStyle name="_횡배수관_자재집계표_공종별수량산출(어린이공원 리모델링공사)-수정" xfId="7106"/>
    <cellStyle name="_횡배수관_자재집계표_공종별수량산출(어린이공원 리모델링공사)-수정_공종별수량산출(경주축구공원-광장)" xfId="7107"/>
    <cellStyle name="_횡배수관_자재집계표_공종별수량산출(어린이공원 리모델링공사)-수정_대수촌-공종별수량산출(신라왕경숲)" xfId="7108"/>
    <cellStyle name="_횡배수관_자재집계표_공종별수량산출(오태)" xfId="7109"/>
    <cellStyle name="_횡배수관_자재집계표_공종별수량산출(오태).xls" xfId="7110"/>
    <cellStyle name="_횡배수관_자재집계표_공종별수량산출(오태).xls_공종별수량산출(경주축구공원-광장)" xfId="7111"/>
    <cellStyle name="_횡배수관_자재집계표_공종별수량산출(오태).xls_공종별수량산출(상모제8어린이)" xfId="7112"/>
    <cellStyle name="_횡배수관_자재집계표_공종별수량산출(오태).xls_공종별수량산출(상모제8어린이)_공종별수량산출(경주축구공원-광장)" xfId="7113"/>
    <cellStyle name="_횡배수관_자재집계표_공종별수량산출(오태).xls_공종별수량산출(상모제8어린이)_공종별수량산출(형곡롤러블레이드장)200602" xfId="7114"/>
    <cellStyle name="_횡배수관_자재집계표_공종별수량산출(오태).xls_공종별수량산출(상모제8어린이)_대수촌-공종별수량산출(신라왕경숲)" xfId="7115"/>
    <cellStyle name="_횡배수관_자재집계표_공종별수량산출(오태).xls_공종별수량산출(형곡롤러블레이드장)200602" xfId="7116"/>
    <cellStyle name="_횡배수관_자재집계표_공종별수량산출(오태).xls_대수촌-공종별수량산출(신라왕경숲)" xfId="7117"/>
    <cellStyle name="_횡배수관_자재집계표_공종별수량산출(오태).xls_토공집계표" xfId="7118"/>
    <cellStyle name="_횡배수관_자재집계표_공종별수량산출(오태).xls_토공집계표_공종별수량산출(경주축구공원-광장)" xfId="7119"/>
    <cellStyle name="_횡배수관_자재집계표_공종별수량산출(오태).xls_토공집계표_공종별수량산출(형곡롤러블레이드장)200602" xfId="7120"/>
    <cellStyle name="_횡배수관_자재집계표_공종별수량산출(오태).xls_토공집계표_대수촌-공종별수량산출(신라왕경숲)" xfId="7121"/>
    <cellStyle name="_횡배수관_자재집계표_공종별수량산출(오태)_공종별수량산출(경주축구공원-광장)" xfId="7122"/>
    <cellStyle name="_횡배수관_자재집계표_공종별수량산출(오태)_공종별수량산출(상모제8어린이)" xfId="7123"/>
    <cellStyle name="_횡배수관_자재집계표_공종별수량산출(오태)_공종별수량산출(상모제8어린이)_공종별수량산출(경주축구공원-광장)" xfId="7124"/>
    <cellStyle name="_횡배수관_자재집계표_공종별수량산출(오태)_공종별수량산출(상모제8어린이)_공종별수량산출(형곡롤러블레이드장)200602" xfId="7125"/>
    <cellStyle name="_횡배수관_자재집계표_공종별수량산출(오태)_공종별수량산출(상모제8어린이)_대수촌-공종별수량산출(신라왕경숲)" xfId="7126"/>
    <cellStyle name="_횡배수관_자재집계표_공종별수량산출(오태)_공종별수량산출(형곡롤러블레이드장)200602" xfId="7127"/>
    <cellStyle name="_횡배수관_자재집계표_공종별수량산출(오태)_대수촌-공종별수량산출(신라왕경숲)" xfId="7128"/>
    <cellStyle name="_횡배수관_자재집계표_공종별수량산출(오태)_토공집계표" xfId="7129"/>
    <cellStyle name="_횡배수관_자재집계표_공종별수량산출(오태)_토공집계표_공종별수량산출(경주축구공원-광장)" xfId="7130"/>
    <cellStyle name="_횡배수관_자재집계표_공종별수량산출(오태)_토공집계표_공종별수량산출(형곡롤러블레이드장)200602" xfId="7131"/>
    <cellStyle name="_횡배수관_자재집계표_공종별수량산출(오태)_토공집계표_대수촌-공종별수량산출(신라왕경숲)" xfId="7132"/>
    <cellStyle name="_횡배수관_자재집계표_공종별수량산출(오태제1어린이)" xfId="7133"/>
    <cellStyle name="_횡배수관_자재집계표_공종별수량산출(오태제1어린이)_공종별수량산출(경주축구공원-광장)" xfId="7134"/>
    <cellStyle name="_횡배수관_자재집계표_공종별수량산출(오태제1어린이)_대수촌-공종별수량산출(신라왕경숲)" xfId="7135"/>
    <cellStyle name="_횡배수관_자재집계표_공종별수량산출(왕산기념공원)-총괄분" xfId="7136"/>
    <cellStyle name="_횡배수관_자재집계표_공종별수량산출(왕산기념공원)-총괄분_공종별수량산출(경주축구공원-광장)" xfId="7137"/>
    <cellStyle name="_횡배수관_자재집계표_공종별수량산출(왕산기념공원)-총괄분_공종별수량산출(형곡롤러블레이드장)200602" xfId="7138"/>
    <cellStyle name="_횡배수관_자재집계표_공종별수량산출(왕산기념공원)-총괄분_대수촌-공종별수량산출(신라왕경숲)" xfId="7139"/>
    <cellStyle name="_횡배수관_자재집계표_공종별수량산출(형곡롤러블레이드장)" xfId="7140"/>
    <cellStyle name="_횡배수관_자재집계표_공종별수량산출(형곡롤러블레이드장)-수정" xfId="7141"/>
    <cellStyle name="_횡배수관_자재집계표_공종별수량산출(확장공사)" xfId="7142"/>
    <cellStyle name="_횡배수관_자재집계표_공종별수량산출(확장공사)_공종별수량산출(경주축구공원-광장)" xfId="7143"/>
    <cellStyle name="_횡배수관_자재집계표_공종별수량산출(확장공사)_공종별수량산출(상모제8어린이)" xfId="7144"/>
    <cellStyle name="_횡배수관_자재집계표_공종별수량산출(확장공사)_공종별수량산출(상모제8어린이)_공종별수량산출(경주축구공원-광장)" xfId="7145"/>
    <cellStyle name="_횡배수관_자재집계표_공종별수량산출(확장공사)_공종별수량산출(상모제8어린이)_공종별수량산출(형곡롤러블레이드장)200602" xfId="7146"/>
    <cellStyle name="_횡배수관_자재집계표_공종별수량산출(확장공사)_공종별수량산출(상모제8어린이)_대수촌-공종별수량산출(신라왕경숲)" xfId="7147"/>
    <cellStyle name="_횡배수관_자재집계표_공종별수량산출(확장공사)_공종별수량산출(형곡롤러블레이드장)200602" xfId="7148"/>
    <cellStyle name="_횡배수관_자재집계표_공종별수량산출(확장공사)_대수촌-공종별수량산출(신라왕경숲)" xfId="7149"/>
    <cellStyle name="_횡배수관_자재집계표_공종별수량산출(확장공사)_토공집계표" xfId="7150"/>
    <cellStyle name="_횡배수관_자재집계표_공종별수량산출(확장공사)_토공집계표_공종별수량산출(경주축구공원-광장)" xfId="7151"/>
    <cellStyle name="_횡배수관_자재집계표_공종별수량산출(확장공사)_토공집계표_공종별수량산출(형곡롤러블레이드장)200602" xfId="7152"/>
    <cellStyle name="_횡배수관_자재집계표_공종별수량산출(확장공사)_토공집계표_대수촌-공종별수량산출(신라왕경숲)" xfId="7153"/>
    <cellStyle name="_횡배수관_자재집계표_공종별수량산출(확장공사x).xls" xfId="7154"/>
    <cellStyle name="_횡배수관_자재집계표_공종별수량산출(확장공사x).xls_공종별수량산출(경주축구공원-광장)" xfId="7155"/>
    <cellStyle name="_횡배수관_자재집계표_공종별수량산출(확장공사x).xls_공종별수량산출(상모제8어린이)" xfId="7156"/>
    <cellStyle name="_횡배수관_자재집계표_공종별수량산출(확장공사x).xls_공종별수량산출(상모제8어린이)_공종별수량산출(경주축구공원-광장)" xfId="7157"/>
    <cellStyle name="_횡배수관_자재집계표_공종별수량산출(확장공사x).xls_공종별수량산출(상모제8어린이)_공종별수량산출(형곡롤러블레이드장)200602" xfId="7158"/>
    <cellStyle name="_횡배수관_자재집계표_공종별수량산출(확장공사x).xls_공종별수량산출(상모제8어린이)_대수촌-공종별수량산출(신라왕경숲)" xfId="7159"/>
    <cellStyle name="_횡배수관_자재집계표_공종별수량산출(확장공사x).xls_공종별수량산출(형곡롤러블레이드장)200602" xfId="7160"/>
    <cellStyle name="_횡배수관_자재집계표_공종별수량산출(확장공사x).xls_대수촌-공종별수량산출(신라왕경숲)" xfId="7161"/>
    <cellStyle name="_횡배수관_자재집계표_공종별수량산출(확장공사x).xls_토공집계표" xfId="7162"/>
    <cellStyle name="_횡배수관_자재집계표_공종별수량산출(확장공사x).xls_토공집계표_공종별수량산출(경주축구공원-광장)" xfId="7163"/>
    <cellStyle name="_횡배수관_자재집계표_공종별수량산출(확장공사x).xls_토공집계표_공종별수량산출(형곡롤러블레이드장)200602" xfId="7164"/>
    <cellStyle name="_횡배수관_자재집계표_공종별수량산출(확장공사x).xls_토공집계표_대수촌-공종별수량산출(신라왕경숲)" xfId="7165"/>
    <cellStyle name="_횡배수관_자재집계표_공종별수량산출(황금수도시설주변)-2차분" xfId="7166"/>
    <cellStyle name="_횡배수관_자재집계표_공종별수량산출(황금수도시설주변)-2차분_공종별수량산출(경주축구공원-광장)" xfId="7167"/>
    <cellStyle name="_횡배수관_자재집계표_공종별수량산출(황금수도시설주변)-2차분_공종별수량산출(형곡롤러블레이드장)200602" xfId="7168"/>
    <cellStyle name="_횡배수관_자재집계표_공종별수량산출(황금수도시설주변)-2차분_대수촌-공종별수량산출(신라왕경숲)" xfId="7169"/>
    <cellStyle name="_횡배수관_자재집계표_공종별수량산출(황금수도시설주변)-총괄분" xfId="7170"/>
    <cellStyle name="_횡배수관_자재집계표_공종별수량산출(황금수도시설주변)-총괄분_공종별수량산출(경주축구공원-광장)" xfId="7171"/>
    <cellStyle name="_횡배수관_자재집계표_공종별수량산출(황금수도시설주변)-총괄분_공종별수량산출(형곡롤러블레이드장)200602" xfId="7172"/>
    <cellStyle name="_횡배수관_자재집계표_공종별수량산출(황금수도시설주변)-총괄분_대수촌-공종별수량산출(신라왕경숲)" xfId="7173"/>
    <cellStyle name="_횡배수관_자재집계표_공종별수량산출_공종별수량산출(경주축구공원-광장)" xfId="7174"/>
    <cellStyle name="_횡배수관_자재집계표_공종별수량산출_공종별수량산출(상모제8어린이)" xfId="7175"/>
    <cellStyle name="_횡배수관_자재집계표_공종별수량산출_공종별수량산출(상모제8어린이)_공종별수량산출(경주축구공원-광장)" xfId="7176"/>
    <cellStyle name="_횡배수관_자재집계표_공종별수량산출_공종별수량산출(상모제8어린이)_공종별수량산출(형곡롤러블레이드장)200602" xfId="7177"/>
    <cellStyle name="_횡배수관_자재집계표_공종별수량산출_공종별수량산출(상모제8어린이)_대수촌-공종별수량산출(신라왕경숲)" xfId="7178"/>
    <cellStyle name="_횡배수관_자재집계표_공종별수량산출_공종별수량산출(형곡롤러블레이드장)200602" xfId="7179"/>
    <cellStyle name="_횡배수관_자재집계표_공종별수량산출_대수촌-공종별수량산출(신라왕경숲)" xfId="7180"/>
    <cellStyle name="_횡배수관_자재집계표_공종별수량산출_토공집계표" xfId="7181"/>
    <cellStyle name="_횡배수관_자재집계표_공종별수량산출_토공집계표_공종별수량산출(경주축구공원-광장)" xfId="7182"/>
    <cellStyle name="_횡배수관_자재집계표_공종별수량산출_토공집계표_공종별수량산출(형곡롤러블레이드장)200602" xfId="7183"/>
    <cellStyle name="_횡배수관_자재집계표_공종별수량산출_토공집계표_대수촌-공종별수량산출(신라왕경숲)" xfId="7184"/>
    <cellStyle name="_횡배수관_자재집계표_수량산출및자재집계" xfId="7185"/>
    <cellStyle name="_횡배수관_자재집계표_수량산출및자재집계_공종별수량산출(경주축구공원-광장)" xfId="7186"/>
    <cellStyle name="_횡배수관_자재집계표_수량산출및자재집계_공종별수량산출(상모제8어린이)" xfId="7187"/>
    <cellStyle name="_횡배수관_자재집계표_수량산출및자재집계_공종별수량산출(상모제8어린이)_공종별수량산출(경주축구공원-광장)" xfId="7188"/>
    <cellStyle name="_횡배수관_자재집계표_수량산출및자재집계_공종별수량산출(상모제8어린이)_공종별수량산출(형곡롤러블레이드장)200602" xfId="7189"/>
    <cellStyle name="_횡배수관_자재집계표_수량산출및자재집계_공종별수량산출(상모제8어린이)_대수촌-공종별수량산출(신라왕경숲)" xfId="7190"/>
    <cellStyle name="_횡배수관_자재집계표_수량산출및자재집계_공종별수량산출(형곡롤러블레이드장)200602" xfId="7191"/>
    <cellStyle name="_횡배수관_자재집계표_수량산출및자재집계_대수촌-공종별수량산출(신라왕경숲)" xfId="7192"/>
    <cellStyle name="_횡배수관_자재집계표_수량산출및자재집계_토공집계표" xfId="7193"/>
    <cellStyle name="_횡배수관_자재집계표_수량산출및자재집계_토공집계표_공종별수량산출(경주축구공원-광장)" xfId="7194"/>
    <cellStyle name="_횡배수관_자재집계표_수량산출및자재집계_토공집계표_공종별수량산출(형곡롤러블레이드장)200602" xfId="7195"/>
    <cellStyle name="_횡배수관_자재집계표_수량산출및자재집계_토공집계표_대수촌-공종별수량산출(신라왕경숲)" xfId="7196"/>
    <cellStyle name="_횡배수관_자재집계표_자재집계표" xfId="7197"/>
    <cellStyle name="_횡배수관_자재집계표_자재집계표(아사어린이공원)" xfId="7198"/>
    <cellStyle name="_횡배수관_자재집계표_자재집계표(아사어린이공원)_공종별수량산출(경주축구공원-광장)" xfId="7199"/>
    <cellStyle name="_횡배수관_자재집계표_자재집계표(아사어린이공원)_공종별수량산출(상모제8어린이)" xfId="7200"/>
    <cellStyle name="_횡배수관_자재집계표_자재집계표(아사어린이공원)_공종별수량산출(상모제8어린이)_공종별수량산출(경주축구공원-광장)" xfId="7201"/>
    <cellStyle name="_횡배수관_자재집계표_자재집계표(아사어린이공원)_공종별수량산출(상모제8어린이)_공종별수량산출(형곡롤러블레이드장)200602" xfId="7202"/>
    <cellStyle name="_횡배수관_자재집계표_자재집계표(아사어린이공원)_공종별수량산출(상모제8어린이)_대수촌-공종별수량산출(신라왕경숲)" xfId="7203"/>
    <cellStyle name="_횡배수관_자재집계표_자재집계표(아사어린이공원)_공종별수량산출(형곡롤러블레이드장)200602" xfId="7204"/>
    <cellStyle name="_횡배수관_자재집계표_자재집계표(아사어린이공원)_대수촌-공종별수량산출(신라왕경숲)" xfId="7205"/>
    <cellStyle name="_횡배수관_자재집계표_자재집계표(아사어린이공원)_토공집계표" xfId="7206"/>
    <cellStyle name="_횡배수관_자재집계표_자재집계표(아사어린이공원)_토공집계표_공종별수량산출(경주축구공원-광장)" xfId="7207"/>
    <cellStyle name="_횡배수관_자재집계표_자재집계표(아사어린이공원)_토공집계표_공종별수량산출(형곡롤러블레이드장)200602" xfId="7208"/>
    <cellStyle name="_횡배수관_자재집계표_자재집계표(아사어린이공원)_토공집계표_대수촌-공종별수량산출(신라왕경숲)" xfId="7209"/>
    <cellStyle name="_횡배수관_자재집계표_자재집계표_공종별수량산출(경주축구공원-광장)" xfId="7210"/>
    <cellStyle name="_횡배수관_자재집계표_자재집계표_공종별수량산출(상모제8어린이)" xfId="7211"/>
    <cellStyle name="_횡배수관_자재집계표_자재집계표_공종별수량산출(상모제8어린이)_공종별수량산출(경주축구공원-광장)" xfId="7212"/>
    <cellStyle name="_횡배수관_자재집계표_자재집계표_공종별수량산출(상모제8어린이)_공종별수량산출(형곡롤러블레이드장)200602" xfId="7213"/>
    <cellStyle name="_횡배수관_자재집계표_자재집계표_공종별수량산출(상모제8어린이)_대수촌-공종별수량산출(신라왕경숲)" xfId="7214"/>
    <cellStyle name="_횡배수관_자재집계표_자재집계표_공종별수량산출(형곡롤러블레이드장)200602" xfId="7215"/>
    <cellStyle name="_횡배수관_자재집계표_자재집계표_대수촌-공종별수량산출(신라왕경숲)" xfId="7216"/>
    <cellStyle name="_횡배수관_자재집계표_자재집계표_토공집계표" xfId="7217"/>
    <cellStyle name="_횡배수관_자재집계표_자재집계표_토공집계표_공종별수량산출(경주축구공원-광장)" xfId="7218"/>
    <cellStyle name="_횡배수관_자재집계표_자재집계표_토공집계표_공종별수량산출(형곡롤러블레이드장)200602" xfId="7219"/>
    <cellStyle name="_횡배수관_자재집계표_자재집계표_토공집계표_대수촌-공종별수량산출(신라왕경숲)" xfId="7220"/>
    <cellStyle name="_횡배수관_토공집계표" xfId="7221"/>
    <cellStyle name="_횡배수관_토공집계표_공종별수량산출(경주축구공원-광장)" xfId="7222"/>
    <cellStyle name="_횡배수관_토공집계표_공종별수량산출(형곡롤러블레이드장)200602" xfId="7223"/>
    <cellStyle name="_횡배수관_토공집계표_대수촌-공종별수량산출(신라왕경숲)" xfId="7224"/>
    <cellStyle name="_휘경건널목 보행로설치" xfId="7225"/>
    <cellStyle name="_휴대용바코드" xfId="7226"/>
    <cellStyle name="_흙막이공사(일위)" xfId="7227"/>
    <cellStyle name="_흥해공업고등학교원가6(1).19유니스톤" xfId="7228"/>
    <cellStyle name="¡¾¨u￠￢ⓒ÷A¨u," xfId="7229"/>
    <cellStyle name="´þ·?" xfId="7230"/>
    <cellStyle name="´þ·¯" xfId="7231"/>
    <cellStyle name="’E‰Y [0.00]_laroux" xfId="7232"/>
    <cellStyle name="’E‰Y_laroux" xfId="7233"/>
    <cellStyle name="¤@?e_TEST-1 " xfId="7234"/>
    <cellStyle name="+,-,0" xfId="7235"/>
    <cellStyle name="△ []" xfId="7236"/>
    <cellStyle name="△ [0]" xfId="7237"/>
    <cellStyle name="△백분율" xfId="7238"/>
    <cellStyle name="△콤마" xfId="7239"/>
    <cellStyle name="°ia¤¼o¼ya¡" xfId="7240"/>
    <cellStyle name="°íá¤¼ò¼ýá¡" xfId="7241"/>
    <cellStyle name="°iA¤¼O¼yA¡ 2" xfId="7242"/>
    <cellStyle name="°ia¤aa·a1" xfId="7243"/>
    <cellStyle name="°íá¤ãâ·â1" xfId="7244"/>
    <cellStyle name="°ia¤aa·a2" xfId="7245"/>
    <cellStyle name="°íá¤ãâ·â2" xfId="7246"/>
    <cellStyle name="؀ŀŀ䅀؀ŀŀ䅀؀ŀ฀䅀؀฀฀䅀؀฀฀䅀؀฀฀䅀؀฀฀䅀؀฀฀䅀؀฀฀䅀؀฀฀䅀؀฀฀䅀؀฀฀䅀؀฀฀䁀" xfId="7247"/>
    <cellStyle name="؀฀฀䅀؀฀฀䅀؀฀฀䅀؀฀฀䅀؀฀฀䅀؀฀฀䅀؀฀฀䅀؀฀฀䁀" xfId="7248"/>
    <cellStyle name="؀฀฀䅀؀฀฀䅀؀฀฀䅀؀฀฀䅀؀฀฀䅀؀฀฀䁀" xfId="7249"/>
    <cellStyle name="؀฀฀䅀؀฀฀䅀؀฀฀䅀؀฀฀䁀" xfId="7250"/>
    <cellStyle name="" xfId="7251"/>
    <cellStyle name="_1. 경북염색조합" xfId="7252"/>
    <cellStyle name="_1. 경북염색조합123" xfId="7253"/>
    <cellStyle name="_1. 전시물" xfId="7254"/>
    <cellStyle name="_10-1. 의장(영상관)" xfId="7255"/>
    <cellStyle name="_TCS_축중기" xfId="7256"/>
    <cellStyle name="_TCS_축중기_탈수기-제작" xfId="7257"/>
    <cellStyle name="_TTMS위탁수량(KHC)" xfId="7258"/>
    <cellStyle name="_TTMS위탁수량(KHC)_1. 기계환경분야(0709)" xfId="7259"/>
    <cellStyle name="_TTMS위탁수량(KHC)_1. 기계환경분야(0709)_1. 기계환경분야(0709)" xfId="7260"/>
    <cellStyle name="_TTMS위탁수량(KHC)_1. 기계환경분야(0709)_1. 기계환경분야(제조)" xfId="7261"/>
    <cellStyle name="_TTMS위탁수량(KHC)_탈수기-제작" xfId="7262"/>
    <cellStyle name="_강원지역본부" xfId="7263"/>
    <cellStyle name="_강원지역본부(2006년)" xfId="7264"/>
    <cellStyle name="_강원지역본부(2006년)_1. 기계환경분야(0709)" xfId="7265"/>
    <cellStyle name="_강원지역본부(2006년)_1. 기계환경분야(0709)_1. 기계환경분야(0709)" xfId="7266"/>
    <cellStyle name="_강원지역본부(2006년)_1. 기계환경분야(0709)_1. 기계환경분야(제조)" xfId="7267"/>
    <cellStyle name="_강원지역본부(2006년)_탈수기-제작" xfId="7268"/>
    <cellStyle name="_강원지역본부(2006년_060109)" xfId="7269"/>
    <cellStyle name="_강원지역본부(2006년-051228)" xfId="7270"/>
    <cellStyle name="_강원지역본부(2006년-051228)_1. 기계환경분야(0709)" xfId="7271"/>
    <cellStyle name="_강원지역본부(2006년-051228)_1. 기계환경분야(0709)_1. 기계환경분야(0709)" xfId="7272"/>
    <cellStyle name="_강원지역본부(2006년-051228)_1. 기계환경분야(0709)_1. 기계환경분야(제조)" xfId="7273"/>
    <cellStyle name="_강원지역본부(2006년-051228)_탈수기-제작" xfId="7274"/>
    <cellStyle name="_강원지역본부(2006년-060102)" xfId="7275"/>
    <cellStyle name="_강원지역본부(2006년-060102)_1. 기계환경분야(0709)" xfId="7276"/>
    <cellStyle name="_강원지역본부(2006년-060102)_1. 기계환경분야(0709)_1. 기계환경분야(0709)" xfId="7277"/>
    <cellStyle name="_강원지역본부(2006년-060102)_1. 기계환경분야(0709)_1. 기계환경분야(제조)" xfId="7278"/>
    <cellStyle name="_강원지역본부(2006년-060102)_탈수기-제작" xfId="7279"/>
    <cellStyle name="_강원지역본부(2006년-0602011)" xfId="7280"/>
    <cellStyle name="_강원지역본부(2006년-0602011)_1. 기계환경분야(0709)" xfId="7281"/>
    <cellStyle name="_강원지역본부(2006년-0602011)_1. 기계환경분야(0709)_1. 기계환경분야(0709)" xfId="7282"/>
    <cellStyle name="_강원지역본부(2006년-0602011)_1. 기계환경분야(0709)_1. 기계환경분야(제조)" xfId="7283"/>
    <cellStyle name="_강원지역본부_탈수기-제작" xfId="7284"/>
    <cellStyle name="_경남본부_2006년도_유지관리대상수량" xfId="7285"/>
    <cellStyle name="_경남본부_2006년도_유지관리대상수량_경남지역본부(2006년)" xfId="7286"/>
    <cellStyle name="_경남본부_2006년도_유지관리대상수량_경남지역본부(2006년도)" xfId="7287"/>
    <cellStyle name="_경남지역본부-" xfId="7288"/>
    <cellStyle name="_경남지역본부_20041220_상반기" xfId="7289"/>
    <cellStyle name="_경남지역본부_20041220_상반기_1. 기계환경분야(0709)" xfId="7290"/>
    <cellStyle name="_경남지역본부_20041220_상반기_1. 기계환경분야(0709)_1. 기계환경분야(0709)" xfId="7291"/>
    <cellStyle name="_경남지역본부_20041220_상반기_1. 기계환경분야(0709)_1. 기계환경분야(제조)" xfId="7292"/>
    <cellStyle name="_경남지역본부_20041220_상반기_2005년도급내역서" xfId="7293"/>
    <cellStyle name="_경남지역본부_20041220_상반기_2005년도급내역서_1. 기계환경분야(0709)" xfId="7294"/>
    <cellStyle name="_경남지역본부_20041220_상반기_2005년도급내역서_1. 기계환경분야(0709)_1. 기계환경분야(0709)" xfId="7295"/>
    <cellStyle name="_경남지역본부_20041220_상반기_2005년도급내역서_1. 기계환경분야(0709)_1. 기계환경분야(제조)" xfId="7296"/>
    <cellStyle name="_경남지역본부_20041220_상반기_2005년도급내역서_TTMS위탁수량(KHC)" xfId="7297"/>
    <cellStyle name="_경남지역본부_20041220_상반기_2005년도급내역서_TTMS위탁수량(KHC)_1. 기계환경분야(0709)" xfId="7298"/>
    <cellStyle name="_경남지역본부_20041220_상반기_2005년도급내역서_TTMS위탁수량(KHC)_1. 기계환경분야(0709)_1. 기계환경분야(0709)" xfId="7299"/>
    <cellStyle name="_경남지역본부_20041220_상반기_2005년도급내역서_TTMS위탁수량(KHC)_1. 기계환경분야(0709)_1. 기계환경분야(제조)" xfId="7300"/>
    <cellStyle name="_경남지역본부_20041220_상반기_2005년도급내역서_TTMS위탁수량(KHC)_탈수기-제작" xfId="7301"/>
    <cellStyle name="_경남지역본부_20041220_상반기_2005년도급내역서_강원지역본부(2006년)" xfId="7302"/>
    <cellStyle name="_경남지역본부_20041220_상반기_2005년도급내역서_강원지역본부(2006년)_1. 기계환경분야(0709)" xfId="7303"/>
    <cellStyle name="_경남지역본부_20041220_상반기_2005년도급내역서_강원지역본부(2006년)_1. 기계환경분야(0709)_1. 기계환경분야(0709)" xfId="7304"/>
    <cellStyle name="_경남지역본부_20041220_상반기_2005년도급내역서_강원지역본부(2006년)_1. 기계환경분야(0709)_1. 기계환경분야(제조)" xfId="7305"/>
    <cellStyle name="_경남지역본부_20041220_상반기_2005년도급내역서_강원지역본부(2006년)_탈수기-제작" xfId="7306"/>
    <cellStyle name="_경남지역본부_20041220_상반기_2005년도급내역서_강원지역본부(2006년-051228)" xfId="7307"/>
    <cellStyle name="_경남지역본부_20041220_상반기_2005년도급내역서_강원지역본부(2006년-051228)_1. 기계환경분야(0709)" xfId="7308"/>
    <cellStyle name="_경남지역본부_20041220_상반기_2005년도급내역서_강원지역본부(2006년-051228)_1. 기계환경분야(0709)_1. 기계환경분야(0709)" xfId="7309"/>
    <cellStyle name="_경남지역본부_20041220_상반기_2005년도급내역서_강원지역본부(2006년-051228)_1. 기계환경분야(0709)_1. 기계환경분야(제조)" xfId="7310"/>
    <cellStyle name="_경남지역본부_20041220_상반기_2005년도급내역서_강원지역본부(2006년-051228)_탈수기-제작" xfId="7311"/>
    <cellStyle name="_경남지역본부_20041220_상반기_2005년도급내역서_강원지역본부(2006년-060102)" xfId="7312"/>
    <cellStyle name="_경남지역본부_20041220_상반기_2005년도급내역서_강원지역본부(2006년-060102)_1. 기계환경분야(0709)" xfId="7313"/>
    <cellStyle name="_경남지역본부_20041220_상반기_2005년도급내역서_강원지역본부(2006년-060102)_1. 기계환경분야(0709)_1. 기계환경분야(0709)" xfId="7314"/>
    <cellStyle name="_경남지역본부_20041220_상반기_2005년도급내역서_강원지역본부(2006년-060102)_1. 기계환경분야(0709)_1. 기계환경분야(제조)" xfId="7315"/>
    <cellStyle name="_경남지역본부_20041220_상반기_2005년도급내역서_강원지역본부(2006년-060102)_탈수기-제작" xfId="7316"/>
    <cellStyle name="_경남지역본부_20041220_상반기_2005년도급내역서_경남본부_2006년도_유지관리대상수량" xfId="7317"/>
    <cellStyle name="_경남지역본부_20041220_상반기_2005년도급내역서_경남본부_2006년도_유지관리대상수량_경남지역본부(2006년)" xfId="7318"/>
    <cellStyle name="_경남지역본부_20041220_상반기_2005년도급내역서_경남본부_2006년도_유지관리대상수량_경남지역본부(2006년도)" xfId="7319"/>
    <cellStyle name="_경남지역본부_20041220_상반기_2005년도급내역서_중부지역본부(2006년)_기준" xfId="7320"/>
    <cellStyle name="_경남지역본부_20041220_상반기_2005년도급내역서_중부지역본부(2006년)_기준_경남지역본부(2006년)" xfId="7321"/>
    <cellStyle name="_경남지역본부_20041220_상반기_2005년도급내역서_중부지역본부(2006년)_기준_경남지역본부(2006년도)" xfId="7322"/>
    <cellStyle name="_경남지역본부_20041220_상반기_2005년도급내역서_중부지역본부(2006년)_기준_경북지역본부(2006년)" xfId="7323"/>
    <cellStyle name="_경남지역본부_20041220_상반기_2005년도급내역서_중부지역본부(2006년)_기준_경북지역본부(2006년도)" xfId="7324"/>
    <cellStyle name="_경남지역본부_20041220_상반기_2005년도급내역서_중부지역본부(2006년-051220)" xfId="7325"/>
    <cellStyle name="_경남지역본부_20041220_상반기_2005년도급내역서_중부지역본부(2006년-051220)_1. 기계환경분야(0709)" xfId="7326"/>
    <cellStyle name="_경남지역본부_20041220_상반기_2005년도급내역서_중부지역본부(2006년-051220)_1. 기계환경분야(0709)_1. 기계환경분야(0709)" xfId="7327"/>
    <cellStyle name="_경남지역본부_20041220_상반기_2005년도급내역서_중부지역본부(2006년-051220)_1. 기계환경분야(0709)_1. 기계환경분야(제조)" xfId="7328"/>
    <cellStyle name="_경남지역본부_20041220_상반기_2005년도급내역서_중부지역본부(2006년-051220)_탈수기-제작" xfId="7329"/>
    <cellStyle name="_경남지역본부_20041220_상반기_2005년도급내역서_중부지역본부(2006년-051228)" xfId="7330"/>
    <cellStyle name="_경남지역본부_20041220_상반기_2005년도급내역서_중부지역본부(2006년-051228)_1. 기계환경분야(0709)" xfId="7331"/>
    <cellStyle name="_경남지역본부_20041220_상반기_2005년도급내역서_중부지역본부(2006년-051228)_1. 기계환경분야(0709)_1. 기계환경분야(0709)" xfId="7332"/>
    <cellStyle name="_경남지역본부_20041220_상반기_2005년도급내역서_중부지역본부(2006년-051228)_1. 기계환경분야(0709)_1. 기계환경분야(제조)" xfId="7333"/>
    <cellStyle name="_경남지역본부_20041220_상반기_2005년도급내역서_중부지역본부(2006년-051228)_탈수기-제작" xfId="7334"/>
    <cellStyle name="_경남지역본부_20041220_상반기_2005년도급내역서_중부지역본부(2006년-060102)" xfId="7335"/>
    <cellStyle name="_경남지역본부_20041220_상반기_2005년도급내역서_중부지역본부(2006년-060102)_1. 기계환경분야(0709)" xfId="7336"/>
    <cellStyle name="_경남지역본부_20041220_상반기_2005년도급내역서_중부지역본부(2006년-060102)_1. 기계환경분야(0709)_1. 기계환경분야(0709)" xfId="7337"/>
    <cellStyle name="_경남지역본부_20041220_상반기_2005년도급내역서_중부지역본부(2006년-060102)_1. 기계환경분야(0709)_1. 기계환경분야(제조)" xfId="7338"/>
    <cellStyle name="_경남지역본부_20041220_상반기_2005년도급내역서_중부지역본부(2006년-060102)_탈수기-제작" xfId="7339"/>
    <cellStyle name="_경남지역본부_20041220_상반기_2005년도급내역서_탈수기-제작" xfId="7340"/>
    <cellStyle name="_경남지역본부_20041220_상반기_TTMS위탁수량(KHC)" xfId="7341"/>
    <cellStyle name="_경남지역본부_20041220_상반기_TTMS위탁수량(KHC)_1. 기계환경분야(0709)" xfId="7342"/>
    <cellStyle name="_경남지역본부_20041220_상반기_TTMS위탁수량(KHC)_1. 기계환경분야(0709)_1. 기계환경분야(0709)" xfId="7343"/>
    <cellStyle name="_경남지역본부_20041220_상반기_TTMS위탁수량(KHC)_1. 기계환경분야(0709)_1. 기계환경분야(제조)" xfId="7344"/>
    <cellStyle name="_경남지역본부_20041220_상반기_TTMS위탁수량(KHC)_탈수기-제작" xfId="7345"/>
    <cellStyle name="_경남지역본부_20041220_상반기_강원지역본부(2006년)" xfId="7346"/>
    <cellStyle name="_경남지역본부_20041220_상반기_강원지역본부(2006년)_1. 기계환경분야(0709)" xfId="7347"/>
    <cellStyle name="_경남지역본부_20041220_상반기_강원지역본부(2006년)_1. 기계환경분야(0709)_1. 기계환경분야(0709)" xfId="7348"/>
    <cellStyle name="_경남지역본부_20041220_상반기_강원지역본부(2006년)_1. 기계환경분야(0709)_1. 기계환경분야(제조)" xfId="7349"/>
    <cellStyle name="_경남지역본부_20041220_상반기_강원지역본부(2006년)_탈수기-제작" xfId="7350"/>
    <cellStyle name="_경남지역본부_20041220_상반기_강원지역본부(2006년-051228)" xfId="7351"/>
    <cellStyle name="_경남지역본부_20041220_상반기_강원지역본부(2006년-051228)_1. 기계환경분야(0709)" xfId="7352"/>
    <cellStyle name="_경남지역본부_20041220_상반기_강원지역본부(2006년-051228)_1. 기계환경분야(0709)_1. 기계환경분야(0709)" xfId="7353"/>
    <cellStyle name="_경남지역본부_20041220_상반기_강원지역본부(2006년-051228)_1. 기계환경분야(0709)_1. 기계환경분야(제조)" xfId="7354"/>
    <cellStyle name="_경남지역본부_20041220_상반기_강원지역본부(2006년-051228)_탈수기-제작" xfId="7355"/>
    <cellStyle name="_경남지역본부_20041220_상반기_강원지역본부(2006년-060102)" xfId="7356"/>
    <cellStyle name="_경남지역본부_20041220_상반기_강원지역본부(2006년-060102)_1. 기계환경분야(0709)" xfId="7357"/>
    <cellStyle name="_경남지역본부_20041220_상반기_강원지역본부(2006년-060102)_1. 기계환경분야(0709)_1. 기계환경분야(0709)" xfId="7358"/>
    <cellStyle name="_경남지역본부_20041220_상반기_강원지역본부(2006년-060102)_1. 기계환경분야(0709)_1. 기계환경분야(제조)" xfId="7359"/>
    <cellStyle name="_경남지역본부_20041220_상반기_강원지역본부(2006년-060102)_탈수기-제작" xfId="7360"/>
    <cellStyle name="_경남지역본부_20041220_상반기_경남본부_2006년도_유지관리대상수량" xfId="7361"/>
    <cellStyle name="_경남지역본부_20041220_상반기_경남본부_2006년도_유지관리대상수량_경남지역본부(2006년)" xfId="7362"/>
    <cellStyle name="_경남지역본부_20041220_상반기_경남본부_2006년도_유지관리대상수량_경남지역본부(2006년도)" xfId="7363"/>
    <cellStyle name="_경남지역본부_20041220_상반기_중부지역본부(2006년)_기준" xfId="7364"/>
    <cellStyle name="_경남지역본부_20041220_상반기_중부지역본부(2006년)_기준_경남지역본부(2006년)" xfId="7365"/>
    <cellStyle name="_경남지역본부_20041220_상반기_중부지역본부(2006년)_기준_경남지역본부(2006년도)" xfId="7366"/>
    <cellStyle name="_경남지역본부_20041220_상반기_중부지역본부(2006년)_기준_경북지역본부(2006년)" xfId="7367"/>
    <cellStyle name="_경남지역본부_20041220_상반기_중부지역본부(2006년)_기준_경북지역본부(2006년도)" xfId="7368"/>
    <cellStyle name="_경남지역본부_20041220_상반기_중부지역본부(2006년-051220)" xfId="7369"/>
    <cellStyle name="_경남지역본부_20041220_상반기_중부지역본부(2006년-051220)_1. 기계환경분야(0709)" xfId="7370"/>
    <cellStyle name="_경남지역본부_20041220_상반기_중부지역본부(2006년-051220)_1. 기계환경분야(0709)_1. 기계환경분야(0709)" xfId="7371"/>
    <cellStyle name="_경남지역본부_20041220_상반기_중부지역본부(2006년-051220)_1. 기계환경분야(0709)_1. 기계환경분야(제조)" xfId="7372"/>
    <cellStyle name="_경남지역본부_20041220_상반기_중부지역본부(2006년-051220)_탈수기-제작" xfId="7373"/>
    <cellStyle name="_경남지역본부_20041220_상반기_중부지역본부(2006년-051228)" xfId="7374"/>
    <cellStyle name="_경남지역본부_20041220_상반기_중부지역본부(2006년-051228)_1. 기계환경분야(0709)" xfId="7375"/>
    <cellStyle name="_경남지역본부_20041220_상반기_중부지역본부(2006년-051228)_1. 기계환경분야(0709)_1. 기계환경분야(0709)" xfId="7376"/>
    <cellStyle name="_경남지역본부_20041220_상반기_중부지역본부(2006년-051228)_1. 기계환경분야(0709)_1. 기계환경분야(제조)" xfId="7377"/>
    <cellStyle name="_경남지역본부_20041220_상반기_중부지역본부(2006년-051228)_탈수기-제작" xfId="7378"/>
    <cellStyle name="_경남지역본부_20041220_상반기_중부지역본부(2006년-060102)" xfId="7379"/>
    <cellStyle name="_경남지역본부_20041220_상반기_중부지역본부(2006년-060102)_1. 기계환경분야(0709)" xfId="7380"/>
    <cellStyle name="_경남지역본부_20041220_상반기_중부지역본부(2006년-060102)_1. 기계환경분야(0709)_1. 기계환경분야(0709)" xfId="7381"/>
    <cellStyle name="_경남지역본부_20041220_상반기_중부지역본부(2006년-060102)_1. 기계환경분야(0709)_1. 기계환경분야(제조)" xfId="7382"/>
    <cellStyle name="_경남지역본부_20041220_상반기_중부지역본부(2006년-060102)_탈수기-제작" xfId="7383"/>
    <cellStyle name="_경남지역본부_20041220_상반기_탈수기-제작" xfId="7384"/>
    <cellStyle name="_경북지역본부-" xfId="7385"/>
    <cellStyle name="_계중기(최종)" xfId="7386"/>
    <cellStyle name="_계중기(최종)_1. 기계환경분야(0709)" xfId="7387"/>
    <cellStyle name="_계중기(최종)_1. 기계환경분야(0709)_1. 기계환경분야(0709)" xfId="7388"/>
    <cellStyle name="_계중기(최종)_1. 기계환경분야(0709)_1. 기계환경분야(제조)" xfId="7389"/>
    <cellStyle name="_성동초 표지()" xfId="7390"/>
    <cellStyle name="_순천 남부시장" xfId="7391"/>
    <cellStyle name="_순천 남부시장_1. 기계환경분야(0709)" xfId="7392"/>
    <cellStyle name="_순천 남부시장_1. 기계환경분야(0709)_1. 기계환경분야(0709)" xfId="7393"/>
    <cellStyle name="_순천 남부시장_1. 기계환경분야(0709)_1. 기계환경분야(제조)" xfId="7394"/>
    <cellStyle name="_승강기 및 CRT 감시반(0416)" xfId="7395"/>
    <cellStyle name="_신·재생에너지홍보관 전시물제작(전시조합)" xfId="7396"/>
    <cellStyle name="_신·재생에너지홍보관 전시물제작(전시조합)_1. 기계환경분야(0709)" xfId="7397"/>
    <cellStyle name="_신·재생에너지홍보관 전시물제작(전시조합)_1. 기계환경분야(0709)_1. 기계환경분야(0709)" xfId="7398"/>
    <cellStyle name="_신·재생에너지홍보관 전시물제작(전시조합)_1. 기계환경분야(0709)_1. 기계환경분야(제조)" xfId="7399"/>
    <cellStyle name="_전남남부권광역상수도 수처리모형(설치-최종)" xfId="7400"/>
    <cellStyle name="_전남남부권광역상수도 수처리모형(설치-최종)_1. 기계환경분야(0709)" xfId="7401"/>
    <cellStyle name="_전남남부권광역상수도 수처리모형(설치-최종)_1. 기계환경분야(0709)_1. 기계환경분야(0709)" xfId="7402"/>
    <cellStyle name="_전남남부권광역상수도 수처리모형(설치-최종)_1. 기계환경분야(0709)_1. 기계환경분야(제조)" xfId="7403"/>
    <cellStyle name="_전남남부권광역상수도 수처리모형(제조-최종)" xfId="7404"/>
    <cellStyle name="_중부지역본부-" xfId="7405"/>
    <cellStyle name="_중부지역본부(2006년)_기준" xfId="7406"/>
    <cellStyle name="_중부지역본부(2006년)_기준_1. 기계환경분야(0709)" xfId="7407"/>
    <cellStyle name="_중부지역본부(2006년)_기준_1. 기계환경분야(0709)_1. 기계환경분야(0709)" xfId="7408"/>
    <cellStyle name="_중부지역본부(2006년)_기준_1. 기계환경분야(0709)_1. 기계환경분야(제조)" xfId="7409"/>
    <cellStyle name="_중부지역본부(2006년)_기준_경남지역본부(2006년)" xfId="7410"/>
    <cellStyle name="_중부지역본부(2006년)_기준_경남지역본부(2006년도)" xfId="7411"/>
    <cellStyle name="_중부지역본부(2006년)_기준_경북지역본부(2006년)" xfId="7412"/>
    <cellStyle name="_중부지역본부(2006년)_기준_경북지역본부(2006년도)" xfId="7413"/>
    <cellStyle name="_중부지역본부(2006년)_기준_탈수기-제작" xfId="7414"/>
    <cellStyle name="_중부지역본부(2006년-051220)" xfId="7415"/>
    <cellStyle name="_중부지역본부(2006년-051220)_1. 기계환경분야(0709)" xfId="7416"/>
    <cellStyle name="_중부지역본부(2006년-051220)_1. 기계환경분야(0709)_1. 기계환경분야(0709)" xfId="7417"/>
    <cellStyle name="_중부지역본부(2006년-051220)_1. 기계환경분야(0709)_1. 기계환경분야(제조)" xfId="7418"/>
    <cellStyle name="_중부지역본부(2006년-051220)_탈수기-제작" xfId="7419"/>
    <cellStyle name="_중부지역본부(2006년-051228)" xfId="7420"/>
    <cellStyle name="_중부지역본부(2006년-051228)_1. 기계환경분야(0709)" xfId="7421"/>
    <cellStyle name="_중부지역본부(2006년-051228)_1. 기계환경분야(0709)_1. 기계환경분야(0709)" xfId="7422"/>
    <cellStyle name="_중부지역본부(2006년-051228)_1. 기계환경분야(0709)_1. 기계환경분야(제조)" xfId="7423"/>
    <cellStyle name="_중부지역본부(2006년-051228)_탈수기-제작" xfId="7424"/>
    <cellStyle name="_중부지역본부(2006년-060102)" xfId="7425"/>
    <cellStyle name="_중부지역본부(2006년-060102)_1. 기계환경분야(0709)" xfId="7426"/>
    <cellStyle name="_중부지역본부(2006년-060102)_1. 기계환경분야(0709)_1. 기계환경분야(0709)" xfId="7427"/>
    <cellStyle name="_중부지역본부(2006년-060102)_1. 기계환경분야(0709)_1. 기계환경분야(제조)" xfId="7428"/>
    <cellStyle name="_중부지역본부(2006년-060102)_탈수기-제작" xfId="7429"/>
    <cellStyle name="_탈수기-제작" xfId="7430"/>
    <cellStyle name="_통행료면탈방지시스템(최종)" xfId="7431"/>
    <cellStyle name="_호남지역본부(2006년-051220)" xfId="7432"/>
    <cellStyle name="_x0007_ _x000d__x000d_­­_x0007_ ­" xfId="7433"/>
    <cellStyle name="_x0007_ _x000d__x000d_­­_x0007_ ­" xfId="7434"/>
    <cellStyle name="æØè [0.00]_Region Orders (2)" xfId="7435"/>
    <cellStyle name="æØè_Region Orders (2)" xfId="7436"/>
    <cellStyle name="ÊÝ [0.00]_Region Orders (2)" xfId="7437"/>
    <cellStyle name="ÊÝ_Region Orders (2)" xfId="7438"/>
    <cellStyle name="W_Pacific Region P&amp;L" xfId="7439"/>
    <cellStyle name="0" xfId="7440"/>
    <cellStyle name="0%" xfId="7441"/>
    <cellStyle name="0,0_x000d_ NA_x000d_ " xfId="7442"/>
    <cellStyle name="0,0_x000d_ NA_x000d_  2" xfId="7443"/>
    <cellStyle name="0.0" xfId="7444"/>
    <cellStyle name="0.0%" xfId="7445"/>
    <cellStyle name="0.00" xfId="7446"/>
    <cellStyle name="0.00%" xfId="7447"/>
    <cellStyle name="0.000%" xfId="7448"/>
    <cellStyle name="0.0000%" xfId="7449"/>
    <cellStyle name="0]_laroux_1_PLDT" xfId="7450"/>
    <cellStyle name="00" xfId="7451"/>
    <cellStyle name="¼yAU(R)" xfId="7452"/>
    <cellStyle name="1" xfId="7453"/>
    <cellStyle name="1 000 Kč_RESULTS" xfId="7454"/>
    <cellStyle name="1.1" xfId="7455"/>
    <cellStyle name="1.10" xfId="7456"/>
    <cellStyle name="1_(10.8 내역수정) - 대명동캠퍼스 외부바닥 포장공사" xfId="7457"/>
    <cellStyle name="1_(11.1) - 대구대학교 공학7호관 외3건 증축공사" xfId="7458"/>
    <cellStyle name="1_20030305058-01_천안불당중 (공내역서)" xfId="7459"/>
    <cellStyle name="1_2007세방-울진본부 폐유저장창고(기계)" xfId="7460"/>
    <cellStyle name="1_345kv신안산변전토건공사(해동완료)" xfId="7461"/>
    <cellStyle name="1_book1" xfId="7462"/>
    <cellStyle name="1_CBM-200V" xfId="7463"/>
    <cellStyle name="1_laroux" xfId="7464"/>
    <cellStyle name="1_laroux_ATC-YOON1" xfId="7465"/>
    <cellStyle name="1_MP추가_통신공사견적대체_20070130" xfId="7466"/>
    <cellStyle name="1_total" xfId="7467"/>
    <cellStyle name="1_total_### (초절전 l 제출 009) (진화ENG)(천리포 수목원 생태교육관 건립) 07.05.23  ((제출 ))" xfId="7468"/>
    <cellStyle name="1_total_### (초절전 l 제출 009) (진화ENG)(천리포 수목원 생태교육관 건립) 07.05.23  ((제출 ))_### (초절전 l 제출 010) (진천 수모텔)(CF모텔 난방(초절전..) 보수) 07.05.25 ((제출 21.816.584))" xfId="7469"/>
    <cellStyle name="1_total_### (초절전 l 제출 009) (진화ENG)(천리포 수목원 생태교육관 건립) 07.05.23  ((제출 ))_(설계견적)(제출 037)(대원ENC)(제자들교회 신축)(2007.08.01)((제출 19.633.963))(김현정)" xfId="7470"/>
    <cellStyle name="1_total_00-설계서양식" xfId="7471"/>
    <cellStyle name="1_total_00-설계서양식_00-수량산출서양식" xfId="7472"/>
    <cellStyle name="1_total_00-설계서양식_00-수량산출서양식_00-수량산출서양식" xfId="7473"/>
    <cellStyle name="1_total_00-수량산출서양식" xfId="7474"/>
    <cellStyle name="1_total_00-수량산출서양식_00-수량산출서양식" xfId="7475"/>
    <cellStyle name="1_total_00-예산서양식100" xfId="7476"/>
    <cellStyle name="1_total_00-예산서양식100_00-수량산출서양식" xfId="7477"/>
    <cellStyle name="1_total_00-예산서양식100_00-수량산출서양식_00-수량산출서양식" xfId="7478"/>
    <cellStyle name="1_total_00-예산서양식100_대전가오-설계서" xfId="7479"/>
    <cellStyle name="1_total_00-예산서양식100_대전가오-설계서(관리)" xfId="7480"/>
    <cellStyle name="1_total_00-예산서양식100_대전가오-설계서(관리)_00-설계서양식" xfId="7481"/>
    <cellStyle name="1_total_00-예산서양식100_대전가오-설계서(관리)_00-설계서양식_00-수량산출서양식" xfId="7482"/>
    <cellStyle name="1_total_00-예산서양식100_대전가오-설계서(관리)_00-설계서양식_00-수량산출서양식_00-수량산출서양식" xfId="7483"/>
    <cellStyle name="1_total_00-예산서양식100_대전가오-설계서(관리)_00-수량산출서양식" xfId="7484"/>
    <cellStyle name="1_total_00-예산서양식100_대전가오-설계서(관리)_00-수량산출서양식_00-수량산출서양식" xfId="7485"/>
    <cellStyle name="1_total_00-예산서양식100_대전가오-설계서_00-설계서양식" xfId="7486"/>
    <cellStyle name="1_total_00-예산서양식100_대전가오-설계서_00-설계서양식_00-수량산출서양식" xfId="7487"/>
    <cellStyle name="1_total_00-예산서양식100_대전가오-설계서_00-설계서양식_00-수량산출서양식_00-수량산출서양식" xfId="7488"/>
    <cellStyle name="1_total_00-예산서양식100_대전가오-설계서_00-수량산출서양식" xfId="7489"/>
    <cellStyle name="1_total_00-예산서양식100_대전가오-설계서_00-수량산출서양식_00-수량산출서양식" xfId="7490"/>
    <cellStyle name="1_total_00-예산서양식100_대전가오-설계서1" xfId="7491"/>
    <cellStyle name="1_total_00-예산서양식100_대전가오-설계서1_00-설계서양식" xfId="7492"/>
    <cellStyle name="1_total_00-예산서양식100_대전가오-설계서1_00-설계서양식_00-수량산출서양식" xfId="7493"/>
    <cellStyle name="1_total_00-예산서양식100_대전가오-설계서1_00-설계서양식_00-수량산출서양식_00-수량산출서양식" xfId="7494"/>
    <cellStyle name="1_total_00-예산서양식100_대전가오-설계서1_00-수량산출서양식" xfId="7495"/>
    <cellStyle name="1_total_00-예산서양식100_대전가오-설계서1_00-수량산출서양식_00-수량산출서양식" xfId="7496"/>
    <cellStyle name="1_total_1. 기계환경분야(0709)" xfId="7497"/>
    <cellStyle name="1_total_1. 기계환경분야(0709)_1. 기계환경분야(0709)" xfId="7498"/>
    <cellStyle name="1_total_1. 기계환경분야(0709)_1. 기계환경분야(제조)" xfId="7499"/>
    <cellStyle name="1_total_개략공사비계산용" xfId="7500"/>
    <cellStyle name="1_total_개략공사비계산용_### (초절전 l 제출 009) (진화ENG)(천리포 수목원 생태교육관 건립) 07.05.23  ((제출 ))" xfId="7501"/>
    <cellStyle name="1_total_개략공사비계산용_### (초절전 l 제출 009) (진화ENG)(천리포 수목원 생태교육관 건립) 07.05.23  ((제출 ))_### (초절전 l 제출 010) (진천 수모텔)(CF모텔 난방(초절전..) 보수) 07.05.25 ((제출 21.816.584))" xfId="7502"/>
    <cellStyle name="1_total_개략공사비계산용_### (초절전 l 제출 009) (진화ENG)(천리포 수목원 생태교육관 건립) 07.05.23  ((제출 ))_(설계견적)(제출 037)(대원ENC)(제자들교회 신축)(2007.08.01)((제출 19.633.963))(김현정)" xfId="7503"/>
    <cellStyle name="1_total_구로리총괄내역" xfId="7504"/>
    <cellStyle name="1_total_구로리총괄내역_00-설계서양식" xfId="7505"/>
    <cellStyle name="1_total_구로리총괄내역_00-설계서양식_00-수량산출서양식" xfId="7506"/>
    <cellStyle name="1_total_구로리총괄내역_00-설계서양식_00-수량산출서양식_00-수량산출서양식" xfId="7507"/>
    <cellStyle name="1_total_구로리총괄내역_00-수량산출서양식" xfId="7508"/>
    <cellStyle name="1_total_구로리총괄내역_00-수량산출서양식_00-수량산출서양식" xfId="7509"/>
    <cellStyle name="1_total_구로리총괄내역_구로리설계예산서1029" xfId="7510"/>
    <cellStyle name="1_total_구로리총괄내역_구로리설계예산서1029_00-설계서양식" xfId="7511"/>
    <cellStyle name="1_total_구로리총괄내역_구로리설계예산서1029_00-설계서양식_00-수량산출서양식" xfId="7512"/>
    <cellStyle name="1_total_구로리총괄내역_구로리설계예산서1029_00-설계서양식_00-수량산출서양식_00-수량산출서양식" xfId="7513"/>
    <cellStyle name="1_total_구로리총괄내역_구로리설계예산서1029_00-수량산출서양식" xfId="7514"/>
    <cellStyle name="1_total_구로리총괄내역_구로리설계예산서1029_00-수량산출서양식_00-수량산출서양식" xfId="7515"/>
    <cellStyle name="1_total_구로리총괄내역_구로리설계예산서1029_선투입비 본사보고" xfId="7516"/>
    <cellStyle name="1_total_구로리총괄내역_구로리설계예산서1029_선투입비 본사보고_선투입비 본사보고" xfId="7517"/>
    <cellStyle name="1_total_구로리총괄내역_구로리설계예산서1029_선투입비 본사보고_선투입비 본사보고-0330" xfId="7518"/>
    <cellStyle name="1_total_구로리총괄내역_구로리설계예산서1029_지주목" xfId="7519"/>
    <cellStyle name="1_total_구로리총괄내역_구로리설계예산서1029_지주목_00-수량산출서양식" xfId="7520"/>
    <cellStyle name="1_total_구로리총괄내역_구로리설계예산서1029_지주목_00-수량산출서양식_00-수량산출서양식" xfId="7521"/>
    <cellStyle name="1_total_구로리총괄내역_구로리설계예산서1118준공" xfId="7522"/>
    <cellStyle name="1_total_구로리총괄내역_구로리설계예산서1118준공_00-설계서양식" xfId="7523"/>
    <cellStyle name="1_total_구로리총괄내역_구로리설계예산서1118준공_00-설계서양식_00-수량산출서양식" xfId="7524"/>
    <cellStyle name="1_total_구로리총괄내역_구로리설계예산서1118준공_00-설계서양식_00-수량산출서양식_00-수량산출서양식" xfId="7525"/>
    <cellStyle name="1_total_구로리총괄내역_구로리설계예산서1118준공_00-수량산출서양식" xfId="7526"/>
    <cellStyle name="1_total_구로리총괄내역_구로리설계예산서1118준공_00-수량산출서양식_00-수량산출서양식" xfId="7527"/>
    <cellStyle name="1_total_구로리총괄내역_구로리설계예산서1118준공_선투입비 본사보고" xfId="7528"/>
    <cellStyle name="1_total_구로리총괄내역_구로리설계예산서1118준공_선투입비 본사보고_선투입비 본사보고" xfId="7529"/>
    <cellStyle name="1_total_구로리총괄내역_구로리설계예산서1118준공_선투입비 본사보고_선투입비 본사보고-0330" xfId="7530"/>
    <cellStyle name="1_total_구로리총괄내역_구로리설계예산서1118준공_지주목" xfId="7531"/>
    <cellStyle name="1_total_구로리총괄내역_구로리설계예산서1118준공_지주목_00-수량산출서양식" xfId="7532"/>
    <cellStyle name="1_total_구로리총괄내역_구로리설계예산서1118준공_지주목_00-수량산출서양식_00-수량산출서양식" xfId="7533"/>
    <cellStyle name="1_total_구로리총괄내역_구로리설계예산서조경" xfId="7534"/>
    <cellStyle name="1_total_구로리총괄내역_구로리설계예산서조경_00-설계서양식" xfId="7535"/>
    <cellStyle name="1_total_구로리총괄내역_구로리설계예산서조경_00-설계서양식_00-수량산출서양식" xfId="7536"/>
    <cellStyle name="1_total_구로리총괄내역_구로리설계예산서조경_00-설계서양식_00-수량산출서양식_00-수량산출서양식" xfId="7537"/>
    <cellStyle name="1_total_구로리총괄내역_구로리설계예산서조경_00-수량산출서양식" xfId="7538"/>
    <cellStyle name="1_total_구로리총괄내역_구로리설계예산서조경_00-수량산출서양식_00-수량산출서양식" xfId="7539"/>
    <cellStyle name="1_total_구로리총괄내역_구로리설계예산서조경_선투입비 본사보고" xfId="7540"/>
    <cellStyle name="1_total_구로리총괄내역_구로리설계예산서조경_선투입비 본사보고_선투입비 본사보고" xfId="7541"/>
    <cellStyle name="1_total_구로리총괄내역_구로리설계예산서조경_선투입비 본사보고_선투입비 본사보고-0330" xfId="7542"/>
    <cellStyle name="1_total_구로리총괄내역_구로리설계예산서조경_지주목" xfId="7543"/>
    <cellStyle name="1_total_구로리총괄내역_구로리설계예산서조경_지주목_00-수량산출서양식" xfId="7544"/>
    <cellStyle name="1_total_구로리총괄내역_구로리설계예산서조경_지주목_00-수량산출서양식_00-수량산출서양식" xfId="7545"/>
    <cellStyle name="1_total_구로리총괄내역_구로리어린이공원예산서(조경)1125" xfId="7546"/>
    <cellStyle name="1_total_구로리총괄내역_구로리어린이공원예산서(조경)1125_00-설계서양식" xfId="7547"/>
    <cellStyle name="1_total_구로리총괄내역_구로리어린이공원예산서(조경)1125_00-설계서양식_00-수량산출서양식" xfId="7548"/>
    <cellStyle name="1_total_구로리총괄내역_구로리어린이공원예산서(조경)1125_00-설계서양식_00-수량산출서양식_00-수량산출서양식" xfId="7549"/>
    <cellStyle name="1_total_구로리총괄내역_구로리어린이공원예산서(조경)1125_00-수량산출서양식" xfId="7550"/>
    <cellStyle name="1_total_구로리총괄내역_구로리어린이공원예산서(조경)1125_00-수량산출서양식_00-수량산출서양식" xfId="7551"/>
    <cellStyle name="1_total_구로리총괄내역_구로리어린이공원예산서(조경)1125_선투입비 본사보고" xfId="7552"/>
    <cellStyle name="1_total_구로리총괄내역_구로리어린이공원예산서(조경)1125_선투입비 본사보고_선투입비 본사보고" xfId="7553"/>
    <cellStyle name="1_total_구로리총괄내역_구로리어린이공원예산서(조경)1125_선투입비 본사보고_선투입비 본사보고-0330" xfId="7554"/>
    <cellStyle name="1_total_구로리총괄내역_구로리어린이공원예산서(조경)1125_지주목" xfId="7555"/>
    <cellStyle name="1_total_구로리총괄내역_구로리어린이공원예산서(조경)1125_지주목_00-수량산출서양식" xfId="7556"/>
    <cellStyle name="1_total_구로리총괄내역_구로리어린이공원예산서(조경)1125_지주목_00-수량산출서양식_00-수량산출서양식" xfId="7557"/>
    <cellStyle name="1_total_구로리총괄내역_내역서" xfId="7558"/>
    <cellStyle name="1_total_구로리총괄내역_내역서_00-설계서양식" xfId="7559"/>
    <cellStyle name="1_total_구로리총괄내역_내역서_00-설계서양식_00-수량산출서양식" xfId="7560"/>
    <cellStyle name="1_total_구로리총괄내역_내역서_00-설계서양식_00-수량산출서양식_00-수량산출서양식" xfId="7561"/>
    <cellStyle name="1_total_구로리총괄내역_내역서_00-수량산출서양식" xfId="7562"/>
    <cellStyle name="1_total_구로리총괄내역_내역서_00-수량산출서양식_00-수량산출서양식" xfId="7563"/>
    <cellStyle name="1_total_구로리총괄내역_내역서_선투입비 본사보고" xfId="7564"/>
    <cellStyle name="1_total_구로리총괄내역_내역서_선투입비 본사보고_선투입비 본사보고" xfId="7565"/>
    <cellStyle name="1_total_구로리총괄내역_내역서_선투입비 본사보고_선투입비 본사보고-0330" xfId="7566"/>
    <cellStyle name="1_total_구로리총괄내역_내역서_지주목" xfId="7567"/>
    <cellStyle name="1_total_구로리총괄내역_내역서_지주목_00-수량산출서양식" xfId="7568"/>
    <cellStyle name="1_total_구로리총괄내역_내역서_지주목_00-수량산출서양식_00-수량산출서양식" xfId="7569"/>
    <cellStyle name="1_total_구로리총괄내역_노임단가표" xfId="7570"/>
    <cellStyle name="1_total_구로리총괄내역_노임단가표_00-설계서양식" xfId="7571"/>
    <cellStyle name="1_total_구로리총괄내역_노임단가표_00-설계서양식_00-수량산출서양식" xfId="7572"/>
    <cellStyle name="1_total_구로리총괄내역_노임단가표_00-설계서양식_00-수량산출서양식_00-수량산출서양식" xfId="7573"/>
    <cellStyle name="1_total_구로리총괄내역_노임단가표_00-수량산출서양식" xfId="7574"/>
    <cellStyle name="1_total_구로리총괄내역_노임단가표_00-수량산출서양식_00-수량산출서양식" xfId="7575"/>
    <cellStyle name="1_total_구로리총괄내역_노임단가표_선투입비 본사보고" xfId="7576"/>
    <cellStyle name="1_total_구로리총괄내역_노임단가표_선투입비 본사보고_선투입비 본사보고" xfId="7577"/>
    <cellStyle name="1_total_구로리총괄내역_노임단가표_선투입비 본사보고_선투입비 본사보고-0330" xfId="7578"/>
    <cellStyle name="1_total_구로리총괄내역_노임단가표_지주목" xfId="7579"/>
    <cellStyle name="1_total_구로리총괄내역_노임단가표_지주목_00-수량산출서양식" xfId="7580"/>
    <cellStyle name="1_total_구로리총괄내역_노임단가표_지주목_00-수량산출서양식_00-수량산출서양식" xfId="7581"/>
    <cellStyle name="1_total_구로리총괄내역_선투입비 본사보고" xfId="7582"/>
    <cellStyle name="1_total_구로리총괄내역_선투입비 본사보고_선투입비 본사보고" xfId="7583"/>
    <cellStyle name="1_total_구로리총괄내역_선투입비 본사보고_선투입비 본사보고-0330" xfId="7584"/>
    <cellStyle name="1_total_구로리총괄내역_수도권매립지" xfId="7585"/>
    <cellStyle name="1_total_구로리총괄내역_수도권매립지_00-설계서양식" xfId="7586"/>
    <cellStyle name="1_total_구로리총괄내역_수도권매립지_00-설계서양식_00-수량산출서양식" xfId="7587"/>
    <cellStyle name="1_total_구로리총괄내역_수도권매립지_00-설계서양식_00-수량산출서양식_00-수량산출서양식" xfId="7588"/>
    <cellStyle name="1_total_구로리총괄내역_수도권매립지_00-수량산출서양식" xfId="7589"/>
    <cellStyle name="1_total_구로리총괄내역_수도권매립지_00-수량산출서양식_00-수량산출서양식" xfId="7590"/>
    <cellStyle name="1_total_구로리총괄내역_수도권매립지_선투입비 본사보고" xfId="7591"/>
    <cellStyle name="1_total_구로리총괄내역_수도권매립지_선투입비 본사보고_선투입비 본사보고" xfId="7592"/>
    <cellStyle name="1_total_구로리총괄내역_수도권매립지_선투입비 본사보고_선투입비 본사보고-0330" xfId="7593"/>
    <cellStyle name="1_total_구로리총괄내역_수도권매립지_지주목" xfId="7594"/>
    <cellStyle name="1_total_구로리총괄내역_수도권매립지_지주목_00-수량산출서양식" xfId="7595"/>
    <cellStyle name="1_total_구로리총괄내역_수도권매립지_지주목_00-수량산출서양식_00-수량산출서양식" xfId="7596"/>
    <cellStyle name="1_total_구로리총괄내역_수도권매립지1004(발주용)" xfId="7597"/>
    <cellStyle name="1_total_구로리총괄내역_수도권매립지1004(발주용)_00-설계서양식" xfId="7598"/>
    <cellStyle name="1_total_구로리총괄내역_수도권매립지1004(발주용)_00-설계서양식_00-수량산출서양식" xfId="7599"/>
    <cellStyle name="1_total_구로리총괄내역_수도권매립지1004(발주용)_00-설계서양식_00-수량산출서양식_00-수량산출서양식" xfId="7600"/>
    <cellStyle name="1_total_구로리총괄내역_수도권매립지1004(발주용)_00-수량산출서양식" xfId="7601"/>
    <cellStyle name="1_total_구로리총괄내역_수도권매립지1004(발주용)_00-수량산출서양식_00-수량산출서양식" xfId="7602"/>
    <cellStyle name="1_total_구로리총괄내역_수도권매립지1004(발주용)_선투입비 본사보고" xfId="7603"/>
    <cellStyle name="1_total_구로리총괄내역_수도권매립지1004(발주용)_선투입비 본사보고_선투입비 본사보고" xfId="7604"/>
    <cellStyle name="1_total_구로리총괄내역_수도권매립지1004(발주용)_선투입비 본사보고_선투입비 본사보고-0330" xfId="7605"/>
    <cellStyle name="1_total_구로리총괄내역_수도권매립지1004(발주용)_지주목" xfId="7606"/>
    <cellStyle name="1_total_구로리총괄내역_수도권매립지1004(발주용)_지주목_00-수량산출서양식" xfId="7607"/>
    <cellStyle name="1_total_구로리총괄내역_수도권매립지1004(발주용)_지주목_00-수량산출서양식_00-수량산출서양식" xfId="7608"/>
    <cellStyle name="1_total_구로리총괄내역_일신건영설계예산서(0211)" xfId="7609"/>
    <cellStyle name="1_total_구로리총괄내역_일신건영설계예산서(0211)_00-설계서양식" xfId="7610"/>
    <cellStyle name="1_total_구로리총괄내역_일신건영설계예산서(0211)_00-설계서양식_00-수량산출서양식" xfId="7611"/>
    <cellStyle name="1_total_구로리총괄내역_일신건영설계예산서(0211)_00-설계서양식_00-수량산출서양식_00-수량산출서양식" xfId="7612"/>
    <cellStyle name="1_total_구로리총괄내역_일신건영설계예산서(0211)_00-수량산출서양식" xfId="7613"/>
    <cellStyle name="1_total_구로리총괄내역_일신건영설계예산서(0211)_00-수량산출서양식_00-수량산출서양식" xfId="7614"/>
    <cellStyle name="1_total_구로리총괄내역_일신건영설계예산서(0211)_선투입비 본사보고" xfId="7615"/>
    <cellStyle name="1_total_구로리총괄내역_일신건영설계예산서(0211)_선투입비 본사보고_선투입비 본사보고" xfId="7616"/>
    <cellStyle name="1_total_구로리총괄내역_일신건영설계예산서(0211)_선투입비 본사보고_선투입비 본사보고-0330" xfId="7617"/>
    <cellStyle name="1_total_구로리총괄내역_일신건영설계예산서(0211)_지주목" xfId="7618"/>
    <cellStyle name="1_total_구로리총괄내역_일신건영설계예산서(0211)_지주목_00-수량산출서양식" xfId="7619"/>
    <cellStyle name="1_total_구로리총괄내역_일신건영설계예산서(0211)_지주목_00-수량산출서양식_00-수량산출서양식" xfId="7620"/>
    <cellStyle name="1_total_구로리총괄내역_일위대가" xfId="7621"/>
    <cellStyle name="1_total_구로리총괄내역_일위대가_00-설계서양식" xfId="7622"/>
    <cellStyle name="1_total_구로리총괄내역_일위대가_00-설계서양식_00-수량산출서양식" xfId="7623"/>
    <cellStyle name="1_total_구로리총괄내역_일위대가_00-설계서양식_00-수량산출서양식_00-수량산출서양식" xfId="7624"/>
    <cellStyle name="1_total_구로리총괄내역_일위대가_00-수량산출서양식" xfId="7625"/>
    <cellStyle name="1_total_구로리총괄내역_일위대가_00-수량산출서양식_00-수량산출서양식" xfId="7626"/>
    <cellStyle name="1_total_구로리총괄내역_일위대가_선투입비 본사보고" xfId="7627"/>
    <cellStyle name="1_total_구로리총괄내역_일위대가_선투입비 본사보고_선투입비 본사보고" xfId="7628"/>
    <cellStyle name="1_total_구로리총괄내역_일위대가_선투입비 본사보고_선투입비 본사보고-0330" xfId="7629"/>
    <cellStyle name="1_total_구로리총괄내역_일위대가_지주목" xfId="7630"/>
    <cellStyle name="1_total_구로리총괄내역_일위대가_지주목_00-수량산출서양식" xfId="7631"/>
    <cellStyle name="1_total_구로리총괄내역_일위대가_지주목_00-수량산출서양식_00-수량산출서양식" xfId="7632"/>
    <cellStyle name="1_total_구로리총괄내역_자재단가표" xfId="7633"/>
    <cellStyle name="1_total_구로리총괄내역_자재단가표_00-설계서양식" xfId="7634"/>
    <cellStyle name="1_total_구로리총괄내역_자재단가표_00-설계서양식_00-수량산출서양식" xfId="7635"/>
    <cellStyle name="1_total_구로리총괄내역_자재단가표_00-설계서양식_00-수량산출서양식_00-수량산출서양식" xfId="7636"/>
    <cellStyle name="1_total_구로리총괄내역_자재단가표_00-수량산출서양식" xfId="7637"/>
    <cellStyle name="1_total_구로리총괄내역_자재단가표_00-수량산출서양식_00-수량산출서양식" xfId="7638"/>
    <cellStyle name="1_total_구로리총괄내역_자재단가표_선투입비 본사보고" xfId="7639"/>
    <cellStyle name="1_total_구로리총괄내역_자재단가표_선투입비 본사보고_선투입비 본사보고" xfId="7640"/>
    <cellStyle name="1_total_구로리총괄내역_자재단가표_선투입비 본사보고_선투입비 본사보고-0330" xfId="7641"/>
    <cellStyle name="1_total_구로리총괄내역_자재단가표_지주목" xfId="7642"/>
    <cellStyle name="1_total_구로리총괄내역_자재단가표_지주목_00-수량산출서양식" xfId="7643"/>
    <cellStyle name="1_total_구로리총괄내역_자재단가표_지주목_00-수량산출서양식_00-수량산출서양식" xfId="7644"/>
    <cellStyle name="1_total_구로리총괄내역_장안초등학교내역0814" xfId="7645"/>
    <cellStyle name="1_total_구로리총괄내역_장안초등학교내역0814_00-설계서양식" xfId="7646"/>
    <cellStyle name="1_total_구로리총괄내역_장안초등학교내역0814_00-설계서양식_00-수량산출서양식" xfId="7647"/>
    <cellStyle name="1_total_구로리총괄내역_장안초등학교내역0814_00-설계서양식_00-수량산출서양식_00-수량산출서양식" xfId="7648"/>
    <cellStyle name="1_total_구로리총괄내역_장안초등학교내역0814_00-수량산출서양식" xfId="7649"/>
    <cellStyle name="1_total_구로리총괄내역_장안초등학교내역0814_00-수량산출서양식_00-수량산출서양식" xfId="7650"/>
    <cellStyle name="1_total_구로리총괄내역_장안초등학교내역0814_선투입비 본사보고" xfId="7651"/>
    <cellStyle name="1_total_구로리총괄내역_장안초등학교내역0814_선투입비 본사보고_선투입비 본사보고" xfId="7652"/>
    <cellStyle name="1_total_구로리총괄내역_장안초등학교내역0814_선투입비 본사보고_선투입비 본사보고-0330" xfId="7653"/>
    <cellStyle name="1_total_구로리총괄내역_장안초등학교내역0814_지주목" xfId="7654"/>
    <cellStyle name="1_total_구로리총괄내역_장안초등학교내역0814_지주목_00-수량산출서양식" xfId="7655"/>
    <cellStyle name="1_total_구로리총괄내역_장안초등학교내역0814_지주목_00-수량산출서양식_00-수량산출서양식" xfId="7656"/>
    <cellStyle name="1_total_구로리총괄내역_지주목" xfId="7657"/>
    <cellStyle name="1_total_구로리총괄내역_지주목_00-수량산출서양식" xfId="7658"/>
    <cellStyle name="1_total_구로리총괄내역_지주목_00-수량산출서양식_00-수량산출서양식" xfId="7659"/>
    <cellStyle name="1_total_선투입비 본사보고" xfId="7660"/>
    <cellStyle name="1_total_선투입비 본사보고_선투입비 본사보고" xfId="7661"/>
    <cellStyle name="1_total_선투입비 본사보고_선투입비 본사보고-0330" xfId="7662"/>
    <cellStyle name="1_total_지주목" xfId="7663"/>
    <cellStyle name="1_total_지주목_00-수량산출서양식" xfId="7664"/>
    <cellStyle name="1_total_지주목_00-수량산출서양식_00-수량산출서양식" xfId="7665"/>
    <cellStyle name="1_total_총괄내역0518" xfId="7666"/>
    <cellStyle name="1_total_총괄내역0518_00-설계서양식" xfId="7667"/>
    <cellStyle name="1_total_총괄내역0518_00-설계서양식_00-수량산출서양식" xfId="7668"/>
    <cellStyle name="1_total_총괄내역0518_00-설계서양식_00-수량산출서양식_00-수량산출서양식" xfId="7669"/>
    <cellStyle name="1_total_총괄내역0518_00-수량산출서양식" xfId="7670"/>
    <cellStyle name="1_total_총괄내역0518_00-수량산출서양식_00-수량산출서양식" xfId="7671"/>
    <cellStyle name="1_total_총괄내역0518_구로리설계예산서1029" xfId="7672"/>
    <cellStyle name="1_total_총괄내역0518_구로리설계예산서1029_00-설계서양식" xfId="7673"/>
    <cellStyle name="1_total_총괄내역0518_구로리설계예산서1029_00-설계서양식_00-수량산출서양식" xfId="7674"/>
    <cellStyle name="1_total_총괄내역0518_구로리설계예산서1029_00-설계서양식_00-수량산출서양식_00-수량산출서양식" xfId="7675"/>
    <cellStyle name="1_total_총괄내역0518_구로리설계예산서1029_00-수량산출서양식" xfId="7676"/>
    <cellStyle name="1_total_총괄내역0518_구로리설계예산서1029_00-수량산출서양식_00-수량산출서양식" xfId="7677"/>
    <cellStyle name="1_total_총괄내역0518_구로리설계예산서1029_선투입비 본사보고" xfId="7678"/>
    <cellStyle name="1_total_총괄내역0518_구로리설계예산서1029_선투입비 본사보고_선투입비 본사보고" xfId="7679"/>
    <cellStyle name="1_total_총괄내역0518_구로리설계예산서1029_선투입비 본사보고_선투입비 본사보고-0330" xfId="7680"/>
    <cellStyle name="1_total_총괄내역0518_구로리설계예산서1029_지주목" xfId="7681"/>
    <cellStyle name="1_total_총괄내역0518_구로리설계예산서1029_지주목_00-수량산출서양식" xfId="7682"/>
    <cellStyle name="1_total_총괄내역0518_구로리설계예산서1029_지주목_00-수량산출서양식_00-수량산출서양식" xfId="7683"/>
    <cellStyle name="1_total_총괄내역0518_구로리설계예산서1118준공" xfId="7684"/>
    <cellStyle name="1_total_총괄내역0518_구로리설계예산서1118준공_00-설계서양식" xfId="7685"/>
    <cellStyle name="1_total_총괄내역0518_구로리설계예산서1118준공_00-설계서양식_00-수량산출서양식" xfId="7686"/>
    <cellStyle name="1_total_총괄내역0518_구로리설계예산서1118준공_00-설계서양식_00-수량산출서양식_00-수량산출서양식" xfId="7687"/>
    <cellStyle name="1_total_총괄내역0518_구로리설계예산서1118준공_00-수량산출서양식" xfId="7688"/>
    <cellStyle name="1_total_총괄내역0518_구로리설계예산서1118준공_00-수량산출서양식_00-수량산출서양식" xfId="7689"/>
    <cellStyle name="1_total_총괄내역0518_구로리설계예산서1118준공_선투입비 본사보고" xfId="7690"/>
    <cellStyle name="1_total_총괄내역0518_구로리설계예산서1118준공_선투입비 본사보고_선투입비 본사보고" xfId="7691"/>
    <cellStyle name="1_total_총괄내역0518_구로리설계예산서1118준공_선투입비 본사보고_선투입비 본사보고-0330" xfId="7692"/>
    <cellStyle name="1_total_총괄내역0518_구로리설계예산서1118준공_지주목" xfId="7693"/>
    <cellStyle name="1_total_총괄내역0518_구로리설계예산서1118준공_지주목_00-수량산출서양식" xfId="7694"/>
    <cellStyle name="1_total_총괄내역0518_구로리설계예산서1118준공_지주목_00-수량산출서양식_00-수량산출서양식" xfId="7695"/>
    <cellStyle name="1_total_총괄내역0518_구로리설계예산서조경" xfId="7696"/>
    <cellStyle name="1_total_총괄내역0518_구로리설계예산서조경_00-설계서양식" xfId="7697"/>
    <cellStyle name="1_total_총괄내역0518_구로리설계예산서조경_00-설계서양식_00-수량산출서양식" xfId="7698"/>
    <cellStyle name="1_total_총괄내역0518_구로리설계예산서조경_00-설계서양식_00-수량산출서양식_00-수량산출서양식" xfId="7699"/>
    <cellStyle name="1_total_총괄내역0518_구로리설계예산서조경_00-수량산출서양식" xfId="7700"/>
    <cellStyle name="1_total_총괄내역0518_구로리설계예산서조경_00-수량산출서양식_00-수량산출서양식" xfId="7701"/>
    <cellStyle name="1_total_총괄내역0518_구로리설계예산서조경_선투입비 본사보고" xfId="7702"/>
    <cellStyle name="1_total_총괄내역0518_구로리설계예산서조경_선투입비 본사보고_선투입비 본사보고" xfId="7703"/>
    <cellStyle name="1_total_총괄내역0518_구로리설계예산서조경_선투입비 본사보고_선투입비 본사보고-0330" xfId="7704"/>
    <cellStyle name="1_total_총괄내역0518_구로리설계예산서조경_지주목" xfId="7705"/>
    <cellStyle name="1_total_총괄내역0518_구로리설계예산서조경_지주목_00-수량산출서양식" xfId="7706"/>
    <cellStyle name="1_total_총괄내역0518_구로리설계예산서조경_지주목_00-수량산출서양식_00-수량산출서양식" xfId="7707"/>
    <cellStyle name="1_total_총괄내역0518_구로리어린이공원예산서(조경)1125" xfId="7708"/>
    <cellStyle name="1_total_총괄내역0518_구로리어린이공원예산서(조경)1125_00-설계서양식" xfId="7709"/>
    <cellStyle name="1_total_총괄내역0518_구로리어린이공원예산서(조경)1125_00-설계서양식_00-수량산출서양식" xfId="7710"/>
    <cellStyle name="1_total_총괄내역0518_구로리어린이공원예산서(조경)1125_00-설계서양식_00-수량산출서양식_00-수량산출서양식" xfId="7711"/>
    <cellStyle name="1_total_총괄내역0518_구로리어린이공원예산서(조경)1125_00-수량산출서양식" xfId="7712"/>
    <cellStyle name="1_total_총괄내역0518_구로리어린이공원예산서(조경)1125_00-수량산출서양식_00-수량산출서양식" xfId="7713"/>
    <cellStyle name="1_total_총괄내역0518_구로리어린이공원예산서(조경)1125_선투입비 본사보고" xfId="7714"/>
    <cellStyle name="1_total_총괄내역0518_구로리어린이공원예산서(조경)1125_선투입비 본사보고_선투입비 본사보고" xfId="7715"/>
    <cellStyle name="1_total_총괄내역0518_구로리어린이공원예산서(조경)1125_선투입비 본사보고_선투입비 본사보고-0330" xfId="7716"/>
    <cellStyle name="1_total_총괄내역0518_구로리어린이공원예산서(조경)1125_지주목" xfId="7717"/>
    <cellStyle name="1_total_총괄내역0518_구로리어린이공원예산서(조경)1125_지주목_00-수량산출서양식" xfId="7718"/>
    <cellStyle name="1_total_총괄내역0518_구로리어린이공원예산서(조경)1125_지주목_00-수량산출서양식_00-수량산출서양식" xfId="7719"/>
    <cellStyle name="1_total_총괄내역0518_내역서" xfId="7720"/>
    <cellStyle name="1_total_총괄내역0518_내역서_00-설계서양식" xfId="7721"/>
    <cellStyle name="1_total_총괄내역0518_내역서_00-설계서양식_00-수량산출서양식" xfId="7722"/>
    <cellStyle name="1_total_총괄내역0518_내역서_00-설계서양식_00-수량산출서양식_00-수량산출서양식" xfId="7723"/>
    <cellStyle name="1_total_총괄내역0518_내역서_00-수량산출서양식" xfId="7724"/>
    <cellStyle name="1_total_총괄내역0518_내역서_00-수량산출서양식_00-수량산출서양식" xfId="7725"/>
    <cellStyle name="1_total_총괄내역0518_내역서_선투입비 본사보고" xfId="7726"/>
    <cellStyle name="1_total_총괄내역0518_내역서_선투입비 본사보고_선투입비 본사보고" xfId="7727"/>
    <cellStyle name="1_total_총괄내역0518_내역서_선투입비 본사보고_선투입비 본사보고-0330" xfId="7728"/>
    <cellStyle name="1_total_총괄내역0518_내역서_지주목" xfId="7729"/>
    <cellStyle name="1_total_총괄내역0518_내역서_지주목_00-수량산출서양식" xfId="7730"/>
    <cellStyle name="1_total_총괄내역0518_내역서_지주목_00-수량산출서양식_00-수량산출서양식" xfId="7731"/>
    <cellStyle name="1_total_총괄내역0518_노임단가표" xfId="7732"/>
    <cellStyle name="1_total_총괄내역0518_노임단가표_00-설계서양식" xfId="7733"/>
    <cellStyle name="1_total_총괄내역0518_노임단가표_00-설계서양식_00-수량산출서양식" xfId="7734"/>
    <cellStyle name="1_total_총괄내역0518_노임단가표_00-설계서양식_00-수량산출서양식_00-수량산출서양식" xfId="7735"/>
    <cellStyle name="1_total_총괄내역0518_노임단가표_00-수량산출서양식" xfId="7736"/>
    <cellStyle name="1_total_총괄내역0518_노임단가표_00-수량산출서양식_00-수량산출서양식" xfId="7737"/>
    <cellStyle name="1_total_총괄내역0518_노임단가표_선투입비 본사보고" xfId="7738"/>
    <cellStyle name="1_total_총괄내역0518_노임단가표_선투입비 본사보고_선투입비 본사보고" xfId="7739"/>
    <cellStyle name="1_total_총괄내역0518_노임단가표_선투입비 본사보고_선투입비 본사보고-0330" xfId="7740"/>
    <cellStyle name="1_total_총괄내역0518_노임단가표_지주목" xfId="7741"/>
    <cellStyle name="1_total_총괄내역0518_노임단가표_지주목_00-수량산출서양식" xfId="7742"/>
    <cellStyle name="1_total_총괄내역0518_노임단가표_지주목_00-수량산출서양식_00-수량산출서양식" xfId="7743"/>
    <cellStyle name="1_total_총괄내역0518_선투입비 본사보고" xfId="7744"/>
    <cellStyle name="1_total_총괄내역0518_선투입비 본사보고_선투입비 본사보고" xfId="7745"/>
    <cellStyle name="1_total_총괄내역0518_선투입비 본사보고_선투입비 본사보고-0330" xfId="7746"/>
    <cellStyle name="1_total_총괄내역0518_수도권매립지" xfId="7747"/>
    <cellStyle name="1_total_총괄내역0518_수도권매립지_00-설계서양식" xfId="7748"/>
    <cellStyle name="1_total_총괄내역0518_수도권매립지_00-설계서양식_00-수량산출서양식" xfId="7749"/>
    <cellStyle name="1_total_총괄내역0518_수도권매립지_00-설계서양식_00-수량산출서양식_00-수량산출서양식" xfId="7750"/>
    <cellStyle name="1_total_총괄내역0518_수도권매립지_00-수량산출서양식" xfId="7751"/>
    <cellStyle name="1_total_총괄내역0518_수도권매립지_00-수량산출서양식_00-수량산출서양식" xfId="7752"/>
    <cellStyle name="1_total_총괄내역0518_수도권매립지_선투입비 본사보고" xfId="7753"/>
    <cellStyle name="1_total_총괄내역0518_수도권매립지_선투입비 본사보고_선투입비 본사보고" xfId="7754"/>
    <cellStyle name="1_total_총괄내역0518_수도권매립지_선투입비 본사보고_선투입비 본사보고-0330" xfId="7755"/>
    <cellStyle name="1_total_총괄내역0518_수도권매립지_지주목" xfId="7756"/>
    <cellStyle name="1_total_총괄내역0518_수도권매립지_지주목_00-수량산출서양식" xfId="7757"/>
    <cellStyle name="1_total_총괄내역0518_수도권매립지_지주목_00-수량산출서양식_00-수량산출서양식" xfId="7758"/>
    <cellStyle name="1_total_총괄내역0518_수도권매립지1004(발주용)" xfId="7759"/>
    <cellStyle name="1_total_총괄내역0518_수도권매립지1004(발주용)_00-설계서양식" xfId="7760"/>
    <cellStyle name="1_total_총괄내역0518_수도권매립지1004(발주용)_00-설계서양식_00-수량산출서양식" xfId="7761"/>
    <cellStyle name="1_total_총괄내역0518_수도권매립지1004(발주용)_00-설계서양식_00-수량산출서양식_00-수량산출서양식" xfId="7762"/>
    <cellStyle name="1_total_총괄내역0518_수도권매립지1004(발주용)_00-수량산출서양식" xfId="7763"/>
    <cellStyle name="1_total_총괄내역0518_수도권매립지1004(발주용)_00-수량산출서양식_00-수량산출서양식" xfId="7764"/>
    <cellStyle name="1_total_총괄내역0518_수도권매립지1004(발주용)_선투입비 본사보고" xfId="7765"/>
    <cellStyle name="1_total_총괄내역0518_수도권매립지1004(발주용)_선투입비 본사보고_선투입비 본사보고" xfId="7766"/>
    <cellStyle name="1_total_총괄내역0518_수도권매립지1004(발주용)_선투입비 본사보고_선투입비 본사보고-0330" xfId="7767"/>
    <cellStyle name="1_total_총괄내역0518_수도권매립지1004(발주용)_지주목" xfId="7768"/>
    <cellStyle name="1_total_총괄내역0518_수도권매립지1004(발주용)_지주목_00-수량산출서양식" xfId="7769"/>
    <cellStyle name="1_total_총괄내역0518_수도권매립지1004(발주용)_지주목_00-수량산출서양식_00-수량산출서양식" xfId="7770"/>
    <cellStyle name="1_total_총괄내역0518_일신건영설계예산서(0211)" xfId="7771"/>
    <cellStyle name="1_total_총괄내역0518_일신건영설계예산서(0211)_00-설계서양식" xfId="7772"/>
    <cellStyle name="1_total_총괄내역0518_일신건영설계예산서(0211)_00-설계서양식_00-수량산출서양식" xfId="7773"/>
    <cellStyle name="1_total_총괄내역0518_일신건영설계예산서(0211)_00-설계서양식_00-수량산출서양식_00-수량산출서양식" xfId="7774"/>
    <cellStyle name="1_total_총괄내역0518_일신건영설계예산서(0211)_00-수량산출서양식" xfId="7775"/>
    <cellStyle name="1_total_총괄내역0518_일신건영설계예산서(0211)_00-수량산출서양식_00-수량산출서양식" xfId="7776"/>
    <cellStyle name="1_total_총괄내역0518_일신건영설계예산서(0211)_선투입비 본사보고" xfId="7777"/>
    <cellStyle name="1_total_총괄내역0518_일신건영설계예산서(0211)_선투입비 본사보고_선투입비 본사보고" xfId="7778"/>
    <cellStyle name="1_total_총괄내역0518_일신건영설계예산서(0211)_선투입비 본사보고_선투입비 본사보고-0330" xfId="7779"/>
    <cellStyle name="1_total_총괄내역0518_일신건영설계예산서(0211)_지주목" xfId="7780"/>
    <cellStyle name="1_total_총괄내역0518_일신건영설계예산서(0211)_지주목_00-수량산출서양식" xfId="7781"/>
    <cellStyle name="1_total_총괄내역0518_일신건영설계예산서(0211)_지주목_00-수량산출서양식_00-수량산출서양식" xfId="7782"/>
    <cellStyle name="1_total_총괄내역0518_일위대가" xfId="7783"/>
    <cellStyle name="1_total_총괄내역0518_일위대가_00-설계서양식" xfId="7784"/>
    <cellStyle name="1_total_총괄내역0518_일위대가_00-설계서양식_00-수량산출서양식" xfId="7785"/>
    <cellStyle name="1_total_총괄내역0518_일위대가_00-설계서양식_00-수량산출서양식_00-수량산출서양식" xfId="7786"/>
    <cellStyle name="1_total_총괄내역0518_일위대가_00-수량산출서양식" xfId="7787"/>
    <cellStyle name="1_total_총괄내역0518_일위대가_00-수량산출서양식_00-수량산출서양식" xfId="7788"/>
    <cellStyle name="1_total_총괄내역0518_일위대가_선투입비 본사보고" xfId="7789"/>
    <cellStyle name="1_total_총괄내역0518_일위대가_선투입비 본사보고_선투입비 본사보고" xfId="7790"/>
    <cellStyle name="1_total_총괄내역0518_일위대가_선투입비 본사보고_선투입비 본사보고-0330" xfId="7791"/>
    <cellStyle name="1_total_총괄내역0518_일위대가_지주목" xfId="7792"/>
    <cellStyle name="1_total_총괄내역0518_일위대가_지주목_00-수량산출서양식" xfId="7793"/>
    <cellStyle name="1_total_총괄내역0518_일위대가_지주목_00-수량산출서양식_00-수량산출서양식" xfId="7794"/>
    <cellStyle name="1_total_총괄내역0518_자재단가표" xfId="7795"/>
    <cellStyle name="1_total_총괄내역0518_자재단가표_00-설계서양식" xfId="7796"/>
    <cellStyle name="1_total_총괄내역0518_자재단가표_00-설계서양식_00-수량산출서양식" xfId="7797"/>
    <cellStyle name="1_total_총괄내역0518_자재단가표_00-설계서양식_00-수량산출서양식_00-수량산출서양식" xfId="7798"/>
    <cellStyle name="1_total_총괄내역0518_자재단가표_00-수량산출서양식" xfId="7799"/>
    <cellStyle name="1_total_총괄내역0518_자재단가표_00-수량산출서양식_00-수량산출서양식" xfId="7800"/>
    <cellStyle name="1_total_총괄내역0518_자재단가표_선투입비 본사보고" xfId="7801"/>
    <cellStyle name="1_total_총괄내역0518_자재단가표_선투입비 본사보고_선투입비 본사보고" xfId="7802"/>
    <cellStyle name="1_total_총괄내역0518_자재단가표_선투입비 본사보고_선투입비 본사보고-0330" xfId="7803"/>
    <cellStyle name="1_total_총괄내역0518_자재단가표_지주목" xfId="7804"/>
    <cellStyle name="1_total_총괄내역0518_자재단가표_지주목_00-수량산출서양식" xfId="7805"/>
    <cellStyle name="1_total_총괄내역0518_자재단가표_지주목_00-수량산출서양식_00-수량산출서양식" xfId="7806"/>
    <cellStyle name="1_total_총괄내역0518_장안초등학교내역0814" xfId="7807"/>
    <cellStyle name="1_total_총괄내역0518_장안초등학교내역0814_00-설계서양식" xfId="7808"/>
    <cellStyle name="1_total_총괄내역0518_장안초등학교내역0814_00-설계서양식_00-수량산출서양식" xfId="7809"/>
    <cellStyle name="1_total_총괄내역0518_장안초등학교내역0814_00-설계서양식_00-수량산출서양식_00-수량산출서양식" xfId="7810"/>
    <cellStyle name="1_total_총괄내역0518_장안초등학교내역0814_00-수량산출서양식" xfId="7811"/>
    <cellStyle name="1_total_총괄내역0518_장안초등학교내역0814_00-수량산출서양식_00-수량산출서양식" xfId="7812"/>
    <cellStyle name="1_total_총괄내역0518_장안초등학교내역0814_선투입비 본사보고" xfId="7813"/>
    <cellStyle name="1_total_총괄내역0518_장안초등학교내역0814_선투입비 본사보고_선투입비 본사보고" xfId="7814"/>
    <cellStyle name="1_total_총괄내역0518_장안초등학교내역0814_선투입비 본사보고_선투입비 본사보고-0330" xfId="7815"/>
    <cellStyle name="1_total_총괄내역0518_장안초등학교내역0814_지주목" xfId="7816"/>
    <cellStyle name="1_total_총괄내역0518_장안초등학교내역0814_지주목_00-수량산출서양식" xfId="7817"/>
    <cellStyle name="1_total_총괄내역0518_장안초등학교내역0814_지주목_00-수량산출서양식_00-수량산출서양식" xfId="7818"/>
    <cellStyle name="1_total_총괄내역0518_지주목" xfId="7819"/>
    <cellStyle name="1_total_총괄내역0518_지주목_00-수량산출서양식" xfId="7820"/>
    <cellStyle name="1_total_총괄내역0518_지주목_00-수량산출서양식_00-수량산출서양식" xfId="7821"/>
    <cellStyle name="1_total_현충묘지-예산서(조경)" xfId="7822"/>
    <cellStyle name="1_total_현충묘지-예산서(조경)_00-수량산출서양식" xfId="7823"/>
    <cellStyle name="1_total_현충묘지-예산서(조경)_00-수량산출서양식_00-수량산출서양식" xfId="7824"/>
    <cellStyle name="1_total_현충묘지-예산서(조경)_대전가오-설계서" xfId="7825"/>
    <cellStyle name="1_total_현충묘지-예산서(조경)_대전가오-설계서(관리)" xfId="7826"/>
    <cellStyle name="1_total_현충묘지-예산서(조경)_대전가오-설계서(관리)_00-설계서양식" xfId="7827"/>
    <cellStyle name="1_total_현충묘지-예산서(조경)_대전가오-설계서(관리)_00-설계서양식_00-수량산출서양식" xfId="7828"/>
    <cellStyle name="1_total_현충묘지-예산서(조경)_대전가오-설계서(관리)_00-설계서양식_00-수량산출서양식_00-수량산출서양식" xfId="7829"/>
    <cellStyle name="1_total_현충묘지-예산서(조경)_대전가오-설계서(관리)_00-수량산출서양식" xfId="7830"/>
    <cellStyle name="1_total_현충묘지-예산서(조경)_대전가오-설계서(관리)_00-수량산출서양식_00-수량산출서양식" xfId="7831"/>
    <cellStyle name="1_total_현충묘지-예산서(조경)_대전가오-설계서_00-설계서양식" xfId="7832"/>
    <cellStyle name="1_total_현충묘지-예산서(조경)_대전가오-설계서_00-설계서양식_00-수량산출서양식" xfId="7833"/>
    <cellStyle name="1_total_현충묘지-예산서(조경)_대전가오-설계서_00-설계서양식_00-수량산출서양식_00-수량산출서양식" xfId="7834"/>
    <cellStyle name="1_total_현충묘지-예산서(조경)_대전가오-설계서_00-수량산출서양식" xfId="7835"/>
    <cellStyle name="1_total_현충묘지-예산서(조경)_대전가오-설계서_00-수량산출서양식_00-수량산출서양식" xfId="7836"/>
    <cellStyle name="1_total_현충묘지-예산서(조경)_대전가오-설계서1" xfId="7837"/>
    <cellStyle name="1_total_현충묘지-예산서(조경)_대전가오-설계서1_00-설계서양식" xfId="7838"/>
    <cellStyle name="1_total_현충묘지-예산서(조경)_대전가오-설계서1_00-설계서양식_00-수량산출서양식" xfId="7839"/>
    <cellStyle name="1_total_현충묘지-예산서(조경)_대전가오-설계서1_00-설계서양식_00-수량산출서양식_00-수량산출서양식" xfId="7840"/>
    <cellStyle name="1_total_현충묘지-예산서(조경)_대전가오-설계서1_00-수량산출서양식" xfId="7841"/>
    <cellStyle name="1_total_현충묘지-예산서(조경)_대전가오-설계서1_00-수량산출서양식_00-수량산출서양식" xfId="7842"/>
    <cellStyle name="1_total_현충묘지-예산서(조경)_예산서-엑셀변환양식100" xfId="7843"/>
    <cellStyle name="1_total_현충묘지-예산서(조경)_예산서-엑셀변환양식100_00-설계서양식" xfId="7844"/>
    <cellStyle name="1_total_현충묘지-예산서(조경)_예산서-엑셀변환양식100_00-설계서양식_00-수량산출서양식" xfId="7845"/>
    <cellStyle name="1_total_현충묘지-예산서(조경)_예산서-엑셀변환양식100_00-설계서양식_00-수량산출서양식_00-수량산출서양식" xfId="7846"/>
    <cellStyle name="1_total_현충묘지-예산서(조경)_예산서-엑셀변환양식100_00-수량산출서양식" xfId="7847"/>
    <cellStyle name="1_total_현충묘지-예산서(조경)_예산서-엑셀변환양식100_00-수량산출서양식_00-수량산출서양식" xfId="7848"/>
    <cellStyle name="1_total_현충묘지-예산서(조경)_예산서-엑셀변환양식100_00-예산서양식100" xfId="7849"/>
    <cellStyle name="1_total_현충묘지-예산서(조경)_예산서-엑셀변환양식100_00-예산서양식100_00-수량산출서양식" xfId="7850"/>
    <cellStyle name="1_total_현충묘지-예산서(조경)_예산서-엑셀변환양식100_00-예산서양식100_00-수량산출서양식_00-수량산출서양식" xfId="7851"/>
    <cellStyle name="1_total_현충묘지-예산서(조경)_예산서-엑셀변환양식100_00-예산서양식100_대전가오-설계서" xfId="7852"/>
    <cellStyle name="1_total_현충묘지-예산서(조경)_예산서-엑셀변환양식100_00-예산서양식100_대전가오-설계서(관리)" xfId="7853"/>
    <cellStyle name="1_total_현충묘지-예산서(조경)_예산서-엑셀변환양식100_00-예산서양식100_대전가오-설계서(관리)_00-설계서양식" xfId="7854"/>
    <cellStyle name="1_total_현충묘지-예산서(조경)_예산서-엑셀변환양식100_00-예산서양식100_대전가오-설계서(관리)_00-설계서양식_00-수량산출서양식" xfId="7855"/>
    <cellStyle name="1_total_현충묘지-예산서(조경)_예산서-엑셀변환양식100_00-예산서양식100_대전가오-설계서(관리)_00-설계서양식_00-수량산출서양식_00-수량산출서양식" xfId="7856"/>
    <cellStyle name="1_total_현충묘지-예산서(조경)_예산서-엑셀변환양식100_00-예산서양식100_대전가오-설계서(관리)_00-수량산출서양식" xfId="7857"/>
    <cellStyle name="1_total_현충묘지-예산서(조경)_예산서-엑셀변환양식100_00-예산서양식100_대전가오-설계서(관리)_00-수량산출서양식_00-수량산출서양식" xfId="7858"/>
    <cellStyle name="1_total_현충묘지-예산서(조경)_예산서-엑셀변환양식100_00-예산서양식100_대전가오-설계서_00-설계서양식" xfId="7859"/>
    <cellStyle name="1_total_현충묘지-예산서(조경)_예산서-엑셀변환양식100_00-예산서양식100_대전가오-설계서_00-설계서양식_00-수량산출서양식" xfId="7860"/>
    <cellStyle name="1_total_현충묘지-예산서(조경)_예산서-엑셀변환양식100_00-예산서양식100_대전가오-설계서_00-설계서양식_00-수량산출서양식_00-수량산출서양식" xfId="7861"/>
    <cellStyle name="1_total_현충묘지-예산서(조경)_예산서-엑셀변환양식100_00-예산서양식100_대전가오-설계서_00-수량산출서양식" xfId="7862"/>
    <cellStyle name="1_total_현충묘지-예산서(조경)_예산서-엑셀변환양식100_00-예산서양식100_대전가오-설계서_00-수량산출서양식_00-수량산출서양식" xfId="7863"/>
    <cellStyle name="1_total_현충묘지-예산서(조경)_예산서-엑셀변환양식100_00-예산서양식100_대전가오-설계서1" xfId="7864"/>
    <cellStyle name="1_total_현충묘지-예산서(조경)_예산서-엑셀변환양식100_00-예산서양식100_대전가오-설계서1_00-설계서양식" xfId="7865"/>
    <cellStyle name="1_total_현충묘지-예산서(조경)_예산서-엑셀변환양식100_00-예산서양식100_대전가오-설계서1_00-설계서양식_00-수량산출서양식" xfId="7866"/>
    <cellStyle name="1_total_현충묘지-예산서(조경)_예산서-엑셀변환양식100_00-예산서양식100_대전가오-설계서1_00-설계서양식_00-수량산출서양식_00-수량산출서양식" xfId="7867"/>
    <cellStyle name="1_total_현충묘지-예산서(조경)_예산서-엑셀변환양식100_00-예산서양식100_대전가오-설계서1_00-수량산출서양식" xfId="7868"/>
    <cellStyle name="1_total_현충묘지-예산서(조경)_예산서-엑셀변환양식100_00-예산서양식100_대전가오-설계서1_00-수량산출서양식_00-수량산출서양식" xfId="7869"/>
    <cellStyle name="1_tree" xfId="7870"/>
    <cellStyle name="1_tree_### (초절전 l 제출 009) (진화ENG)(천리포 수목원 생태교육관 건립) 07.05.23  ((제출 ))" xfId="7871"/>
    <cellStyle name="1_tree_### (초절전 l 제출 009) (진화ENG)(천리포 수목원 생태교육관 건립) 07.05.23  ((제출 ))_### (초절전 l 제출 010) (진천 수모텔)(CF모텔 난방(초절전..) 보수) 07.05.25 ((제출 21.816.584))" xfId="7872"/>
    <cellStyle name="1_tree_### (초절전 l 제출 009) (진화ENG)(천리포 수목원 생태교육관 건립) 07.05.23  ((제출 ))_(설계견적)(제출 037)(대원ENC)(제자들교회 신축)(2007.08.01)((제출 19.633.963))(김현정)" xfId="7873"/>
    <cellStyle name="1_tree_00-설계서양식" xfId="7874"/>
    <cellStyle name="1_tree_00-설계서양식_00-수량산출서양식" xfId="7875"/>
    <cellStyle name="1_tree_00-설계서양식_00-수량산출서양식_00-수량산출서양식" xfId="7876"/>
    <cellStyle name="1_tree_00-수량산출서양식" xfId="7877"/>
    <cellStyle name="1_tree_00-수량산출서양식_00-수량산출서양식" xfId="7878"/>
    <cellStyle name="1_tree_00-예산서양식100" xfId="7879"/>
    <cellStyle name="1_tree_00-예산서양식100_00-수량산출서양식" xfId="7880"/>
    <cellStyle name="1_tree_00-예산서양식100_00-수량산출서양식_00-수량산출서양식" xfId="7881"/>
    <cellStyle name="1_tree_00-예산서양식100_대전가오-설계서" xfId="7882"/>
    <cellStyle name="1_tree_00-예산서양식100_대전가오-설계서(관리)" xfId="7883"/>
    <cellStyle name="1_tree_00-예산서양식100_대전가오-설계서(관리)_00-설계서양식" xfId="7884"/>
    <cellStyle name="1_tree_00-예산서양식100_대전가오-설계서(관리)_00-설계서양식_00-수량산출서양식" xfId="7885"/>
    <cellStyle name="1_tree_00-예산서양식100_대전가오-설계서(관리)_00-설계서양식_00-수량산출서양식_00-수량산출서양식" xfId="7886"/>
    <cellStyle name="1_tree_00-예산서양식100_대전가오-설계서(관리)_00-수량산출서양식" xfId="7887"/>
    <cellStyle name="1_tree_00-예산서양식100_대전가오-설계서(관리)_00-수량산출서양식_00-수량산출서양식" xfId="7888"/>
    <cellStyle name="1_tree_00-예산서양식100_대전가오-설계서_00-설계서양식" xfId="7889"/>
    <cellStyle name="1_tree_00-예산서양식100_대전가오-설계서_00-설계서양식_00-수량산출서양식" xfId="7890"/>
    <cellStyle name="1_tree_00-예산서양식100_대전가오-설계서_00-설계서양식_00-수량산출서양식_00-수량산출서양식" xfId="7891"/>
    <cellStyle name="1_tree_00-예산서양식100_대전가오-설계서_00-수량산출서양식" xfId="7892"/>
    <cellStyle name="1_tree_00-예산서양식100_대전가오-설계서_00-수량산출서양식_00-수량산출서양식" xfId="7893"/>
    <cellStyle name="1_tree_00-예산서양식100_대전가오-설계서1" xfId="7894"/>
    <cellStyle name="1_tree_00-예산서양식100_대전가오-설계서1_00-설계서양식" xfId="7895"/>
    <cellStyle name="1_tree_00-예산서양식100_대전가오-설계서1_00-설계서양식_00-수량산출서양식" xfId="7896"/>
    <cellStyle name="1_tree_00-예산서양식100_대전가오-설계서1_00-설계서양식_00-수량산출서양식_00-수량산출서양식" xfId="7897"/>
    <cellStyle name="1_tree_00-예산서양식100_대전가오-설계서1_00-수량산출서양식" xfId="7898"/>
    <cellStyle name="1_tree_00-예산서양식100_대전가오-설계서1_00-수량산출서양식_00-수량산출서양식" xfId="7899"/>
    <cellStyle name="1_tree_1. 기계환경분야(0709)" xfId="7900"/>
    <cellStyle name="1_tree_1. 기계환경분야(0709)_1. 기계환경분야(0709)" xfId="7901"/>
    <cellStyle name="1_tree_1. 기계환경분야(0709)_1. 기계환경분야(제조)" xfId="7902"/>
    <cellStyle name="1_tree_개략공사비계산용" xfId="7903"/>
    <cellStyle name="1_tree_개략공사비계산용_### (초절전 l 제출 009) (진화ENG)(천리포 수목원 생태교육관 건립) 07.05.23  ((제출 ))" xfId="7904"/>
    <cellStyle name="1_tree_개략공사비계산용_### (초절전 l 제출 009) (진화ENG)(천리포 수목원 생태교육관 건립) 07.05.23  ((제출 ))_### (초절전 l 제출 010) (진천 수모텔)(CF모텔 난방(초절전..) 보수) 07.05.25 ((제출 21.816.584))" xfId="7905"/>
    <cellStyle name="1_tree_개략공사비계산용_### (초절전 l 제출 009) (진화ENG)(천리포 수목원 생태교육관 건립) 07.05.23  ((제출 ))_(설계견적)(제출 037)(대원ENC)(제자들교회 신축)(2007.08.01)((제출 19.633.963))(김현정)" xfId="7906"/>
    <cellStyle name="1_tree_구로리총괄내역" xfId="7907"/>
    <cellStyle name="1_tree_구로리총괄내역_00-설계서양식" xfId="7908"/>
    <cellStyle name="1_tree_구로리총괄내역_00-설계서양식_00-수량산출서양식" xfId="7909"/>
    <cellStyle name="1_tree_구로리총괄내역_00-설계서양식_00-수량산출서양식_00-수량산출서양식" xfId="7910"/>
    <cellStyle name="1_tree_구로리총괄내역_00-수량산출서양식" xfId="7911"/>
    <cellStyle name="1_tree_구로리총괄내역_00-수량산출서양식_00-수량산출서양식" xfId="7912"/>
    <cellStyle name="1_tree_구로리총괄내역_구로리설계예산서1029" xfId="7913"/>
    <cellStyle name="1_tree_구로리총괄내역_구로리설계예산서1029_00-설계서양식" xfId="7914"/>
    <cellStyle name="1_tree_구로리총괄내역_구로리설계예산서1029_00-설계서양식_00-수량산출서양식" xfId="7915"/>
    <cellStyle name="1_tree_구로리총괄내역_구로리설계예산서1029_00-설계서양식_00-수량산출서양식_00-수량산출서양식" xfId="7916"/>
    <cellStyle name="1_tree_구로리총괄내역_구로리설계예산서1029_00-수량산출서양식" xfId="7917"/>
    <cellStyle name="1_tree_구로리총괄내역_구로리설계예산서1029_00-수량산출서양식_00-수량산출서양식" xfId="7918"/>
    <cellStyle name="1_tree_구로리총괄내역_구로리설계예산서1029_선투입비 본사보고" xfId="7919"/>
    <cellStyle name="1_tree_구로리총괄내역_구로리설계예산서1029_선투입비 본사보고_선투입비 본사보고" xfId="7920"/>
    <cellStyle name="1_tree_구로리총괄내역_구로리설계예산서1029_선투입비 본사보고_선투입비 본사보고-0330" xfId="7921"/>
    <cellStyle name="1_tree_구로리총괄내역_구로리설계예산서1029_지주목" xfId="7922"/>
    <cellStyle name="1_tree_구로리총괄내역_구로리설계예산서1029_지주목_00-수량산출서양식" xfId="7923"/>
    <cellStyle name="1_tree_구로리총괄내역_구로리설계예산서1029_지주목_00-수량산출서양식_00-수량산출서양식" xfId="7924"/>
    <cellStyle name="1_tree_구로리총괄내역_구로리설계예산서1118준공" xfId="7925"/>
    <cellStyle name="1_tree_구로리총괄내역_구로리설계예산서1118준공_00-설계서양식" xfId="7926"/>
    <cellStyle name="1_tree_구로리총괄내역_구로리설계예산서1118준공_00-설계서양식_00-수량산출서양식" xfId="7927"/>
    <cellStyle name="1_tree_구로리총괄내역_구로리설계예산서1118준공_00-설계서양식_00-수량산출서양식_00-수량산출서양식" xfId="7928"/>
    <cellStyle name="1_tree_구로리총괄내역_구로리설계예산서1118준공_00-수량산출서양식" xfId="7929"/>
    <cellStyle name="1_tree_구로리총괄내역_구로리설계예산서1118준공_00-수량산출서양식_00-수량산출서양식" xfId="7930"/>
    <cellStyle name="1_tree_구로리총괄내역_구로리설계예산서1118준공_선투입비 본사보고" xfId="7931"/>
    <cellStyle name="1_tree_구로리총괄내역_구로리설계예산서1118준공_선투입비 본사보고_선투입비 본사보고" xfId="7932"/>
    <cellStyle name="1_tree_구로리총괄내역_구로리설계예산서1118준공_선투입비 본사보고_선투입비 본사보고-0330" xfId="7933"/>
    <cellStyle name="1_tree_구로리총괄내역_구로리설계예산서1118준공_지주목" xfId="7934"/>
    <cellStyle name="1_tree_구로리총괄내역_구로리설계예산서1118준공_지주목_00-수량산출서양식" xfId="7935"/>
    <cellStyle name="1_tree_구로리총괄내역_구로리설계예산서1118준공_지주목_00-수량산출서양식_00-수량산출서양식" xfId="7936"/>
    <cellStyle name="1_tree_구로리총괄내역_구로리설계예산서조경" xfId="7937"/>
    <cellStyle name="1_tree_구로리총괄내역_구로리설계예산서조경_00-설계서양식" xfId="7938"/>
    <cellStyle name="1_tree_구로리총괄내역_구로리설계예산서조경_00-설계서양식_00-수량산출서양식" xfId="7939"/>
    <cellStyle name="1_tree_구로리총괄내역_구로리설계예산서조경_00-설계서양식_00-수량산출서양식_00-수량산출서양식" xfId="7940"/>
    <cellStyle name="1_tree_구로리총괄내역_구로리설계예산서조경_00-수량산출서양식" xfId="7941"/>
    <cellStyle name="1_tree_구로리총괄내역_구로리설계예산서조경_00-수량산출서양식_00-수량산출서양식" xfId="7942"/>
    <cellStyle name="1_tree_구로리총괄내역_구로리설계예산서조경_선투입비 본사보고" xfId="7943"/>
    <cellStyle name="1_tree_구로리총괄내역_구로리설계예산서조경_선투입비 본사보고_선투입비 본사보고" xfId="7944"/>
    <cellStyle name="1_tree_구로리총괄내역_구로리설계예산서조경_선투입비 본사보고_선투입비 본사보고-0330" xfId="7945"/>
    <cellStyle name="1_tree_구로리총괄내역_구로리설계예산서조경_지주목" xfId="7946"/>
    <cellStyle name="1_tree_구로리총괄내역_구로리설계예산서조경_지주목_00-수량산출서양식" xfId="7947"/>
    <cellStyle name="1_tree_구로리총괄내역_구로리설계예산서조경_지주목_00-수량산출서양식_00-수량산출서양식" xfId="7948"/>
    <cellStyle name="1_tree_구로리총괄내역_구로리어린이공원예산서(조경)1125" xfId="7949"/>
    <cellStyle name="1_tree_구로리총괄내역_구로리어린이공원예산서(조경)1125_00-설계서양식" xfId="7950"/>
    <cellStyle name="1_tree_구로리총괄내역_구로리어린이공원예산서(조경)1125_00-설계서양식_00-수량산출서양식" xfId="7951"/>
    <cellStyle name="1_tree_구로리총괄내역_구로리어린이공원예산서(조경)1125_00-설계서양식_00-수량산출서양식_00-수량산출서양식" xfId="7952"/>
    <cellStyle name="1_tree_구로리총괄내역_구로리어린이공원예산서(조경)1125_00-수량산출서양식" xfId="7953"/>
    <cellStyle name="1_tree_구로리총괄내역_구로리어린이공원예산서(조경)1125_00-수량산출서양식_00-수량산출서양식" xfId="7954"/>
    <cellStyle name="1_tree_구로리총괄내역_구로리어린이공원예산서(조경)1125_선투입비 본사보고" xfId="7955"/>
    <cellStyle name="1_tree_구로리총괄내역_구로리어린이공원예산서(조경)1125_선투입비 본사보고_선투입비 본사보고" xfId="7956"/>
    <cellStyle name="1_tree_구로리총괄내역_구로리어린이공원예산서(조경)1125_선투입비 본사보고_선투입비 본사보고-0330" xfId="7957"/>
    <cellStyle name="1_tree_구로리총괄내역_구로리어린이공원예산서(조경)1125_지주목" xfId="7958"/>
    <cellStyle name="1_tree_구로리총괄내역_구로리어린이공원예산서(조경)1125_지주목_00-수량산출서양식" xfId="7959"/>
    <cellStyle name="1_tree_구로리총괄내역_구로리어린이공원예산서(조경)1125_지주목_00-수량산출서양식_00-수량산출서양식" xfId="7960"/>
    <cellStyle name="1_tree_구로리총괄내역_내역서" xfId="7961"/>
    <cellStyle name="1_tree_구로리총괄내역_내역서_00-설계서양식" xfId="7962"/>
    <cellStyle name="1_tree_구로리총괄내역_내역서_00-설계서양식_00-수량산출서양식" xfId="7963"/>
    <cellStyle name="1_tree_구로리총괄내역_내역서_00-설계서양식_00-수량산출서양식_00-수량산출서양식" xfId="7964"/>
    <cellStyle name="1_tree_구로리총괄내역_내역서_00-수량산출서양식" xfId="7965"/>
    <cellStyle name="1_tree_구로리총괄내역_내역서_00-수량산출서양식_00-수량산출서양식" xfId="7966"/>
    <cellStyle name="1_tree_구로리총괄내역_내역서_선투입비 본사보고" xfId="7967"/>
    <cellStyle name="1_tree_구로리총괄내역_내역서_선투입비 본사보고_선투입비 본사보고" xfId="7968"/>
    <cellStyle name="1_tree_구로리총괄내역_내역서_선투입비 본사보고_선투입비 본사보고-0330" xfId="7969"/>
    <cellStyle name="1_tree_구로리총괄내역_내역서_지주목" xfId="7970"/>
    <cellStyle name="1_tree_구로리총괄내역_내역서_지주목_00-수량산출서양식" xfId="7971"/>
    <cellStyle name="1_tree_구로리총괄내역_내역서_지주목_00-수량산출서양식_00-수량산출서양식" xfId="7972"/>
    <cellStyle name="1_tree_구로리총괄내역_노임단가표" xfId="7973"/>
    <cellStyle name="1_tree_구로리총괄내역_노임단가표_00-설계서양식" xfId="7974"/>
    <cellStyle name="1_tree_구로리총괄내역_노임단가표_00-설계서양식_00-수량산출서양식" xfId="7975"/>
    <cellStyle name="1_tree_구로리총괄내역_노임단가표_00-설계서양식_00-수량산출서양식_00-수량산출서양식" xfId="7976"/>
    <cellStyle name="1_tree_구로리총괄내역_노임단가표_00-수량산출서양식" xfId="7977"/>
    <cellStyle name="1_tree_구로리총괄내역_노임단가표_00-수량산출서양식_00-수량산출서양식" xfId="7978"/>
    <cellStyle name="1_tree_구로리총괄내역_노임단가표_선투입비 본사보고" xfId="7979"/>
    <cellStyle name="1_tree_구로리총괄내역_노임단가표_선투입비 본사보고_선투입비 본사보고" xfId="7980"/>
    <cellStyle name="1_tree_구로리총괄내역_노임단가표_선투입비 본사보고_선투입비 본사보고-0330" xfId="7981"/>
    <cellStyle name="1_tree_구로리총괄내역_노임단가표_지주목" xfId="7982"/>
    <cellStyle name="1_tree_구로리총괄내역_노임단가표_지주목_00-수량산출서양식" xfId="7983"/>
    <cellStyle name="1_tree_구로리총괄내역_노임단가표_지주목_00-수량산출서양식_00-수량산출서양식" xfId="7984"/>
    <cellStyle name="1_tree_구로리총괄내역_선투입비 본사보고" xfId="7985"/>
    <cellStyle name="1_tree_구로리총괄내역_선투입비 본사보고_선투입비 본사보고" xfId="7986"/>
    <cellStyle name="1_tree_구로리총괄내역_선투입비 본사보고_선투입비 본사보고-0330" xfId="7987"/>
    <cellStyle name="1_tree_구로리총괄내역_수도권매립지" xfId="7988"/>
    <cellStyle name="1_tree_구로리총괄내역_수도권매립지_00-설계서양식" xfId="7989"/>
    <cellStyle name="1_tree_구로리총괄내역_수도권매립지_00-설계서양식_00-수량산출서양식" xfId="7990"/>
    <cellStyle name="1_tree_구로리총괄내역_수도권매립지_00-설계서양식_00-수량산출서양식_00-수량산출서양식" xfId="7991"/>
    <cellStyle name="1_tree_구로리총괄내역_수도권매립지_00-수량산출서양식" xfId="7992"/>
    <cellStyle name="1_tree_구로리총괄내역_수도권매립지_00-수량산출서양식_00-수량산출서양식" xfId="7993"/>
    <cellStyle name="1_tree_구로리총괄내역_수도권매립지_선투입비 본사보고" xfId="7994"/>
    <cellStyle name="1_tree_구로리총괄내역_수도권매립지_선투입비 본사보고_선투입비 본사보고" xfId="7995"/>
    <cellStyle name="1_tree_구로리총괄내역_수도권매립지_선투입비 본사보고_선투입비 본사보고-0330" xfId="7996"/>
    <cellStyle name="1_tree_구로리총괄내역_수도권매립지_지주목" xfId="7997"/>
    <cellStyle name="1_tree_구로리총괄내역_수도권매립지_지주목_00-수량산출서양식" xfId="7998"/>
    <cellStyle name="1_tree_구로리총괄내역_수도권매립지_지주목_00-수량산출서양식_00-수량산출서양식" xfId="7999"/>
    <cellStyle name="1_tree_구로리총괄내역_수도권매립지1004(발주용)" xfId="8000"/>
    <cellStyle name="1_tree_구로리총괄내역_수도권매립지1004(발주용)_00-설계서양식" xfId="8001"/>
    <cellStyle name="1_tree_구로리총괄내역_수도권매립지1004(발주용)_00-설계서양식_00-수량산출서양식" xfId="8002"/>
    <cellStyle name="1_tree_구로리총괄내역_수도권매립지1004(발주용)_00-설계서양식_00-수량산출서양식_00-수량산출서양식" xfId="8003"/>
    <cellStyle name="1_tree_구로리총괄내역_수도권매립지1004(발주용)_00-수량산출서양식" xfId="8004"/>
    <cellStyle name="1_tree_구로리총괄내역_수도권매립지1004(발주용)_00-수량산출서양식_00-수량산출서양식" xfId="8005"/>
    <cellStyle name="1_tree_구로리총괄내역_수도권매립지1004(발주용)_선투입비 본사보고" xfId="8006"/>
    <cellStyle name="1_tree_구로리총괄내역_수도권매립지1004(발주용)_선투입비 본사보고_선투입비 본사보고" xfId="8007"/>
    <cellStyle name="1_tree_구로리총괄내역_수도권매립지1004(발주용)_선투입비 본사보고_선투입비 본사보고-0330" xfId="8008"/>
    <cellStyle name="1_tree_구로리총괄내역_수도권매립지1004(발주용)_지주목" xfId="8009"/>
    <cellStyle name="1_tree_구로리총괄내역_수도권매립지1004(발주용)_지주목_00-수량산출서양식" xfId="8010"/>
    <cellStyle name="1_tree_구로리총괄내역_수도권매립지1004(발주용)_지주목_00-수량산출서양식_00-수량산출서양식" xfId="8011"/>
    <cellStyle name="1_tree_구로리총괄내역_일신건영설계예산서(0211)" xfId="8012"/>
    <cellStyle name="1_tree_구로리총괄내역_일신건영설계예산서(0211)_00-설계서양식" xfId="8013"/>
    <cellStyle name="1_tree_구로리총괄내역_일신건영설계예산서(0211)_00-설계서양식_00-수량산출서양식" xfId="8014"/>
    <cellStyle name="1_tree_구로리총괄내역_일신건영설계예산서(0211)_00-설계서양식_00-수량산출서양식_00-수량산출서양식" xfId="8015"/>
    <cellStyle name="1_tree_구로리총괄내역_일신건영설계예산서(0211)_00-수량산출서양식" xfId="8016"/>
    <cellStyle name="1_tree_구로리총괄내역_일신건영설계예산서(0211)_00-수량산출서양식_00-수량산출서양식" xfId="8017"/>
    <cellStyle name="1_tree_구로리총괄내역_일신건영설계예산서(0211)_선투입비 본사보고" xfId="8018"/>
    <cellStyle name="1_tree_구로리총괄내역_일신건영설계예산서(0211)_선투입비 본사보고_선투입비 본사보고" xfId="8019"/>
    <cellStyle name="1_tree_구로리총괄내역_일신건영설계예산서(0211)_선투입비 본사보고_선투입비 본사보고-0330" xfId="8020"/>
    <cellStyle name="1_tree_구로리총괄내역_일신건영설계예산서(0211)_지주목" xfId="8021"/>
    <cellStyle name="1_tree_구로리총괄내역_일신건영설계예산서(0211)_지주목_00-수량산출서양식" xfId="8022"/>
    <cellStyle name="1_tree_구로리총괄내역_일신건영설계예산서(0211)_지주목_00-수량산출서양식_00-수량산출서양식" xfId="8023"/>
    <cellStyle name="1_tree_구로리총괄내역_일위대가" xfId="8024"/>
    <cellStyle name="1_tree_구로리총괄내역_일위대가_00-설계서양식" xfId="8025"/>
    <cellStyle name="1_tree_구로리총괄내역_일위대가_00-설계서양식_00-수량산출서양식" xfId="8026"/>
    <cellStyle name="1_tree_구로리총괄내역_일위대가_00-설계서양식_00-수량산출서양식_00-수량산출서양식" xfId="8027"/>
    <cellStyle name="1_tree_구로리총괄내역_일위대가_00-수량산출서양식" xfId="8028"/>
    <cellStyle name="1_tree_구로리총괄내역_일위대가_00-수량산출서양식_00-수량산출서양식" xfId="8029"/>
    <cellStyle name="1_tree_구로리총괄내역_일위대가_선투입비 본사보고" xfId="8030"/>
    <cellStyle name="1_tree_구로리총괄내역_일위대가_선투입비 본사보고_선투입비 본사보고" xfId="8031"/>
    <cellStyle name="1_tree_구로리총괄내역_일위대가_선투입비 본사보고_선투입비 본사보고-0330" xfId="8032"/>
    <cellStyle name="1_tree_구로리총괄내역_일위대가_지주목" xfId="8033"/>
    <cellStyle name="1_tree_구로리총괄내역_일위대가_지주목_00-수량산출서양식" xfId="8034"/>
    <cellStyle name="1_tree_구로리총괄내역_일위대가_지주목_00-수량산출서양식_00-수량산출서양식" xfId="8035"/>
    <cellStyle name="1_tree_구로리총괄내역_자재단가표" xfId="8036"/>
    <cellStyle name="1_tree_구로리총괄내역_자재단가표_00-설계서양식" xfId="8037"/>
    <cellStyle name="1_tree_구로리총괄내역_자재단가표_00-설계서양식_00-수량산출서양식" xfId="8038"/>
    <cellStyle name="1_tree_구로리총괄내역_자재단가표_00-설계서양식_00-수량산출서양식_00-수량산출서양식" xfId="8039"/>
    <cellStyle name="1_tree_구로리총괄내역_자재단가표_00-수량산출서양식" xfId="8040"/>
    <cellStyle name="1_tree_구로리총괄내역_자재단가표_00-수량산출서양식_00-수량산출서양식" xfId="8041"/>
    <cellStyle name="1_tree_구로리총괄내역_자재단가표_선투입비 본사보고" xfId="8042"/>
    <cellStyle name="1_tree_구로리총괄내역_자재단가표_선투입비 본사보고_선투입비 본사보고" xfId="8043"/>
    <cellStyle name="1_tree_구로리총괄내역_자재단가표_선투입비 본사보고_선투입비 본사보고-0330" xfId="8044"/>
    <cellStyle name="1_tree_구로리총괄내역_자재단가표_지주목" xfId="8045"/>
    <cellStyle name="1_tree_구로리총괄내역_자재단가표_지주목_00-수량산출서양식" xfId="8046"/>
    <cellStyle name="1_tree_구로리총괄내역_자재단가표_지주목_00-수량산출서양식_00-수량산출서양식" xfId="8047"/>
    <cellStyle name="1_tree_구로리총괄내역_장안초등학교내역0814" xfId="8048"/>
    <cellStyle name="1_tree_구로리총괄내역_장안초등학교내역0814_00-설계서양식" xfId="8049"/>
    <cellStyle name="1_tree_구로리총괄내역_장안초등학교내역0814_00-설계서양식_00-수량산출서양식" xfId="8050"/>
    <cellStyle name="1_tree_구로리총괄내역_장안초등학교내역0814_00-설계서양식_00-수량산출서양식_00-수량산출서양식" xfId="8051"/>
    <cellStyle name="1_tree_구로리총괄내역_장안초등학교내역0814_00-수량산출서양식" xfId="8052"/>
    <cellStyle name="1_tree_구로리총괄내역_장안초등학교내역0814_00-수량산출서양식_00-수량산출서양식" xfId="8053"/>
    <cellStyle name="1_tree_구로리총괄내역_장안초등학교내역0814_선투입비 본사보고" xfId="8054"/>
    <cellStyle name="1_tree_구로리총괄내역_장안초등학교내역0814_선투입비 본사보고_선투입비 본사보고" xfId="8055"/>
    <cellStyle name="1_tree_구로리총괄내역_장안초등학교내역0814_선투입비 본사보고_선투입비 본사보고-0330" xfId="8056"/>
    <cellStyle name="1_tree_구로리총괄내역_장안초등학교내역0814_지주목" xfId="8057"/>
    <cellStyle name="1_tree_구로리총괄내역_장안초등학교내역0814_지주목_00-수량산출서양식" xfId="8058"/>
    <cellStyle name="1_tree_구로리총괄내역_장안초등학교내역0814_지주목_00-수량산출서양식_00-수량산출서양식" xfId="8059"/>
    <cellStyle name="1_tree_구로리총괄내역_지주목" xfId="8060"/>
    <cellStyle name="1_tree_구로리총괄내역_지주목_00-수량산출서양식" xfId="8061"/>
    <cellStyle name="1_tree_구로리총괄내역_지주목_00-수량산출서양식_00-수량산출서양식" xfId="8062"/>
    <cellStyle name="1_tree_선투입비 본사보고" xfId="8063"/>
    <cellStyle name="1_tree_선투입비 본사보고_선투입비 본사보고" xfId="8064"/>
    <cellStyle name="1_tree_선투입비 본사보고_선투입비 본사보고-0330" xfId="8065"/>
    <cellStyle name="1_tree_수량산출" xfId="8066"/>
    <cellStyle name="1_tree_수량산출_### (초절전 l 제출 009) (진화ENG)(천리포 수목원 생태교육관 건립) 07.05.23  ((제출 ))" xfId="8067"/>
    <cellStyle name="1_tree_수량산출_### (초절전 l 제출 009) (진화ENG)(천리포 수목원 생태교육관 건립) 07.05.23  ((제출 ))_### (초절전 l 제출 010) (진천 수모텔)(CF모텔 난방(초절전..) 보수) 07.05.25 ((제출 21.816.584))" xfId="8068"/>
    <cellStyle name="1_tree_수량산출_### (초절전 l 제출 009) (진화ENG)(천리포 수목원 생태교육관 건립) 07.05.23  ((제출 ))_(설계견적)(제출 037)(대원ENC)(제자들교회 신축)(2007.08.01)((제출 19.633.963))(김현정)" xfId="8069"/>
    <cellStyle name="1_tree_수량산출_00-설계서양식" xfId="8070"/>
    <cellStyle name="1_tree_수량산출_00-설계서양식_00-수량산출서양식" xfId="8071"/>
    <cellStyle name="1_tree_수량산출_00-설계서양식_00-수량산출서양식_00-수량산출서양식" xfId="8072"/>
    <cellStyle name="1_tree_수량산출_00-수량산출서양식" xfId="8073"/>
    <cellStyle name="1_tree_수량산출_00-수량산출서양식_00-수량산출서양식" xfId="8074"/>
    <cellStyle name="1_tree_수량산출_00-예산서양식100" xfId="8075"/>
    <cellStyle name="1_tree_수량산출_00-예산서양식100_00-수량산출서양식" xfId="8076"/>
    <cellStyle name="1_tree_수량산출_00-예산서양식100_00-수량산출서양식_00-수량산출서양식" xfId="8077"/>
    <cellStyle name="1_tree_수량산출_00-예산서양식100_대전가오-설계서" xfId="8078"/>
    <cellStyle name="1_tree_수량산출_00-예산서양식100_대전가오-설계서(관리)" xfId="8079"/>
    <cellStyle name="1_tree_수량산출_00-예산서양식100_대전가오-설계서(관리)_00-설계서양식" xfId="8080"/>
    <cellStyle name="1_tree_수량산출_00-예산서양식100_대전가오-설계서(관리)_00-설계서양식_00-수량산출서양식" xfId="8081"/>
    <cellStyle name="1_tree_수량산출_00-예산서양식100_대전가오-설계서(관리)_00-설계서양식_00-수량산출서양식_00-수량산출서양식" xfId="8082"/>
    <cellStyle name="1_tree_수량산출_00-예산서양식100_대전가오-설계서(관리)_00-수량산출서양식" xfId="8083"/>
    <cellStyle name="1_tree_수량산출_00-예산서양식100_대전가오-설계서(관리)_00-수량산출서양식_00-수량산출서양식" xfId="8084"/>
    <cellStyle name="1_tree_수량산출_00-예산서양식100_대전가오-설계서_00-설계서양식" xfId="8085"/>
    <cellStyle name="1_tree_수량산출_00-예산서양식100_대전가오-설계서_00-설계서양식_00-수량산출서양식" xfId="8086"/>
    <cellStyle name="1_tree_수량산출_00-예산서양식100_대전가오-설계서_00-설계서양식_00-수량산출서양식_00-수량산출서양식" xfId="8087"/>
    <cellStyle name="1_tree_수량산출_00-예산서양식100_대전가오-설계서_00-수량산출서양식" xfId="8088"/>
    <cellStyle name="1_tree_수량산출_00-예산서양식100_대전가오-설계서_00-수량산출서양식_00-수량산출서양식" xfId="8089"/>
    <cellStyle name="1_tree_수량산출_00-예산서양식100_대전가오-설계서1" xfId="8090"/>
    <cellStyle name="1_tree_수량산출_00-예산서양식100_대전가오-설계서1_00-설계서양식" xfId="8091"/>
    <cellStyle name="1_tree_수량산출_00-예산서양식100_대전가오-설계서1_00-설계서양식_00-수량산출서양식" xfId="8092"/>
    <cellStyle name="1_tree_수량산출_00-예산서양식100_대전가오-설계서1_00-설계서양식_00-수량산출서양식_00-수량산출서양식" xfId="8093"/>
    <cellStyle name="1_tree_수량산출_00-예산서양식100_대전가오-설계서1_00-수량산출서양식" xfId="8094"/>
    <cellStyle name="1_tree_수량산출_00-예산서양식100_대전가오-설계서1_00-수량산출서양식_00-수량산출서양식" xfId="8095"/>
    <cellStyle name="1_tree_수량산출_1. 기계환경분야(0709)" xfId="8096"/>
    <cellStyle name="1_tree_수량산출_1. 기계환경분야(0709)_1. 기계환경분야(0709)" xfId="8097"/>
    <cellStyle name="1_tree_수량산출_1. 기계환경분야(0709)_1. 기계환경분야(제조)" xfId="8098"/>
    <cellStyle name="1_tree_수량산출_개략공사비계산용" xfId="8099"/>
    <cellStyle name="1_tree_수량산출_개략공사비계산용_### (초절전 l 제출 009) (진화ENG)(천리포 수목원 생태교육관 건립) 07.05.23  ((제출 ))" xfId="8100"/>
    <cellStyle name="1_tree_수량산출_개략공사비계산용_### (초절전 l 제출 009) (진화ENG)(천리포 수목원 생태교육관 건립) 07.05.23  ((제출 ))_### (초절전 l 제출 010) (진천 수모텔)(CF모텔 난방(초절전..) 보수) 07.05.25 ((제출 21.816.584))" xfId="8101"/>
    <cellStyle name="1_tree_수량산출_개략공사비계산용_### (초절전 l 제출 009) (진화ENG)(천리포 수목원 생태교육관 건립) 07.05.23  ((제출 ))_(설계견적)(제출 037)(대원ENC)(제자들교회 신축)(2007.08.01)((제출 19.633.963))(김현정)" xfId="8102"/>
    <cellStyle name="1_tree_수량산출_구로리총괄내역" xfId="8103"/>
    <cellStyle name="1_tree_수량산출_구로리총괄내역_00-설계서양식" xfId="8104"/>
    <cellStyle name="1_tree_수량산출_구로리총괄내역_00-설계서양식_00-수량산출서양식" xfId="8105"/>
    <cellStyle name="1_tree_수량산출_구로리총괄내역_00-설계서양식_00-수량산출서양식_00-수량산출서양식" xfId="8106"/>
    <cellStyle name="1_tree_수량산출_구로리총괄내역_00-수량산출서양식" xfId="8107"/>
    <cellStyle name="1_tree_수량산출_구로리총괄내역_00-수량산출서양식_00-수량산출서양식" xfId="8108"/>
    <cellStyle name="1_tree_수량산출_구로리총괄내역_구로리설계예산서1029" xfId="8109"/>
    <cellStyle name="1_tree_수량산출_구로리총괄내역_구로리설계예산서1029_00-설계서양식" xfId="8110"/>
    <cellStyle name="1_tree_수량산출_구로리총괄내역_구로리설계예산서1029_00-설계서양식_00-수량산출서양식" xfId="8111"/>
    <cellStyle name="1_tree_수량산출_구로리총괄내역_구로리설계예산서1029_00-설계서양식_00-수량산출서양식_00-수량산출서양식" xfId="8112"/>
    <cellStyle name="1_tree_수량산출_구로리총괄내역_구로리설계예산서1029_00-수량산출서양식" xfId="8113"/>
    <cellStyle name="1_tree_수량산출_구로리총괄내역_구로리설계예산서1029_00-수량산출서양식_00-수량산출서양식" xfId="8114"/>
    <cellStyle name="1_tree_수량산출_구로리총괄내역_구로리설계예산서1029_선투입비 본사보고" xfId="8115"/>
    <cellStyle name="1_tree_수량산출_구로리총괄내역_구로리설계예산서1029_선투입비 본사보고_선투입비 본사보고" xfId="8116"/>
    <cellStyle name="1_tree_수량산출_구로리총괄내역_구로리설계예산서1029_선투입비 본사보고_선투입비 본사보고-0330" xfId="8117"/>
    <cellStyle name="1_tree_수량산출_구로리총괄내역_구로리설계예산서1029_지주목" xfId="8118"/>
    <cellStyle name="1_tree_수량산출_구로리총괄내역_구로리설계예산서1029_지주목_00-수량산출서양식" xfId="8119"/>
    <cellStyle name="1_tree_수량산출_구로리총괄내역_구로리설계예산서1029_지주목_00-수량산출서양식_00-수량산출서양식" xfId="8120"/>
    <cellStyle name="1_tree_수량산출_구로리총괄내역_구로리설계예산서1118준공" xfId="8121"/>
    <cellStyle name="1_tree_수량산출_구로리총괄내역_구로리설계예산서1118준공_00-설계서양식" xfId="8122"/>
    <cellStyle name="1_tree_수량산출_구로리총괄내역_구로리설계예산서1118준공_00-설계서양식_00-수량산출서양식" xfId="8123"/>
    <cellStyle name="1_tree_수량산출_구로리총괄내역_구로리설계예산서1118준공_00-설계서양식_00-수량산출서양식_00-수량산출서양식" xfId="8124"/>
    <cellStyle name="1_tree_수량산출_구로리총괄내역_구로리설계예산서1118준공_00-수량산출서양식" xfId="8125"/>
    <cellStyle name="1_tree_수량산출_구로리총괄내역_구로리설계예산서1118준공_00-수량산출서양식_00-수량산출서양식" xfId="8126"/>
    <cellStyle name="1_tree_수량산출_구로리총괄내역_구로리설계예산서1118준공_선투입비 본사보고" xfId="8127"/>
    <cellStyle name="1_tree_수량산출_구로리총괄내역_구로리설계예산서1118준공_선투입비 본사보고_선투입비 본사보고" xfId="8128"/>
    <cellStyle name="1_tree_수량산출_구로리총괄내역_구로리설계예산서1118준공_선투입비 본사보고_선투입비 본사보고-0330" xfId="8129"/>
    <cellStyle name="1_tree_수량산출_구로리총괄내역_구로리설계예산서1118준공_지주목" xfId="8130"/>
    <cellStyle name="1_tree_수량산출_구로리총괄내역_구로리설계예산서1118준공_지주목_00-수량산출서양식" xfId="8131"/>
    <cellStyle name="1_tree_수량산출_구로리총괄내역_구로리설계예산서1118준공_지주목_00-수량산출서양식_00-수량산출서양식" xfId="8132"/>
    <cellStyle name="1_tree_수량산출_구로리총괄내역_구로리설계예산서조경" xfId="8133"/>
    <cellStyle name="1_tree_수량산출_구로리총괄내역_구로리설계예산서조경_00-설계서양식" xfId="8134"/>
    <cellStyle name="1_tree_수량산출_구로리총괄내역_구로리설계예산서조경_00-설계서양식_00-수량산출서양식" xfId="8135"/>
    <cellStyle name="1_tree_수량산출_구로리총괄내역_구로리설계예산서조경_00-설계서양식_00-수량산출서양식_00-수량산출서양식" xfId="8136"/>
    <cellStyle name="1_tree_수량산출_구로리총괄내역_구로리설계예산서조경_00-수량산출서양식" xfId="8137"/>
    <cellStyle name="1_tree_수량산출_구로리총괄내역_구로리설계예산서조경_00-수량산출서양식_00-수량산출서양식" xfId="8138"/>
    <cellStyle name="1_tree_수량산출_구로리총괄내역_구로리설계예산서조경_선투입비 본사보고" xfId="8139"/>
    <cellStyle name="1_tree_수량산출_구로리총괄내역_구로리설계예산서조경_선투입비 본사보고_선투입비 본사보고" xfId="8140"/>
    <cellStyle name="1_tree_수량산출_구로리총괄내역_구로리설계예산서조경_선투입비 본사보고_선투입비 본사보고-0330" xfId="8141"/>
    <cellStyle name="1_tree_수량산출_구로리총괄내역_구로리설계예산서조경_지주목" xfId="8142"/>
    <cellStyle name="1_tree_수량산출_구로리총괄내역_구로리설계예산서조경_지주목_00-수량산출서양식" xfId="8143"/>
    <cellStyle name="1_tree_수량산출_구로리총괄내역_구로리설계예산서조경_지주목_00-수량산출서양식_00-수량산출서양식" xfId="8144"/>
    <cellStyle name="1_tree_수량산출_구로리총괄내역_구로리어린이공원예산서(조경)1125" xfId="8145"/>
    <cellStyle name="1_tree_수량산출_구로리총괄내역_구로리어린이공원예산서(조경)1125_00-설계서양식" xfId="8146"/>
    <cellStyle name="1_tree_수량산출_구로리총괄내역_구로리어린이공원예산서(조경)1125_00-설계서양식_00-수량산출서양식" xfId="8147"/>
    <cellStyle name="1_tree_수량산출_구로리총괄내역_구로리어린이공원예산서(조경)1125_00-설계서양식_00-수량산출서양식_00-수량산출서양식" xfId="8148"/>
    <cellStyle name="1_tree_수량산출_구로리총괄내역_구로리어린이공원예산서(조경)1125_00-수량산출서양식" xfId="8149"/>
    <cellStyle name="1_tree_수량산출_구로리총괄내역_구로리어린이공원예산서(조경)1125_00-수량산출서양식_00-수량산출서양식" xfId="8150"/>
    <cellStyle name="1_tree_수량산출_구로리총괄내역_구로리어린이공원예산서(조경)1125_선투입비 본사보고" xfId="8151"/>
    <cellStyle name="1_tree_수량산출_구로리총괄내역_구로리어린이공원예산서(조경)1125_선투입비 본사보고_선투입비 본사보고" xfId="8152"/>
    <cellStyle name="1_tree_수량산출_구로리총괄내역_구로리어린이공원예산서(조경)1125_선투입비 본사보고_선투입비 본사보고-0330" xfId="8153"/>
    <cellStyle name="1_tree_수량산출_구로리총괄내역_구로리어린이공원예산서(조경)1125_지주목" xfId="8154"/>
    <cellStyle name="1_tree_수량산출_구로리총괄내역_구로리어린이공원예산서(조경)1125_지주목_00-수량산출서양식" xfId="8155"/>
    <cellStyle name="1_tree_수량산출_구로리총괄내역_구로리어린이공원예산서(조경)1125_지주목_00-수량산출서양식_00-수량산출서양식" xfId="8156"/>
    <cellStyle name="1_tree_수량산출_구로리총괄내역_내역서" xfId="8157"/>
    <cellStyle name="1_tree_수량산출_구로리총괄내역_내역서_00-설계서양식" xfId="8158"/>
    <cellStyle name="1_tree_수량산출_구로리총괄내역_내역서_00-설계서양식_00-수량산출서양식" xfId="8159"/>
    <cellStyle name="1_tree_수량산출_구로리총괄내역_내역서_00-설계서양식_00-수량산출서양식_00-수량산출서양식" xfId="8160"/>
    <cellStyle name="1_tree_수량산출_구로리총괄내역_내역서_00-수량산출서양식" xfId="8161"/>
    <cellStyle name="1_tree_수량산출_구로리총괄내역_내역서_00-수량산출서양식_00-수량산출서양식" xfId="8162"/>
    <cellStyle name="1_tree_수량산출_구로리총괄내역_내역서_선투입비 본사보고" xfId="8163"/>
    <cellStyle name="1_tree_수량산출_구로리총괄내역_내역서_선투입비 본사보고_선투입비 본사보고" xfId="8164"/>
    <cellStyle name="1_tree_수량산출_구로리총괄내역_내역서_선투입비 본사보고_선투입비 본사보고-0330" xfId="8165"/>
    <cellStyle name="1_tree_수량산출_구로리총괄내역_내역서_지주목" xfId="8166"/>
    <cellStyle name="1_tree_수량산출_구로리총괄내역_내역서_지주목_00-수량산출서양식" xfId="8167"/>
    <cellStyle name="1_tree_수량산출_구로리총괄내역_내역서_지주목_00-수량산출서양식_00-수량산출서양식" xfId="8168"/>
    <cellStyle name="1_tree_수량산출_구로리총괄내역_노임단가표" xfId="8169"/>
    <cellStyle name="1_tree_수량산출_구로리총괄내역_노임단가표_00-설계서양식" xfId="8170"/>
    <cellStyle name="1_tree_수량산출_구로리총괄내역_노임단가표_00-설계서양식_00-수량산출서양식" xfId="8171"/>
    <cellStyle name="1_tree_수량산출_구로리총괄내역_노임단가표_00-설계서양식_00-수량산출서양식_00-수량산출서양식" xfId="8172"/>
    <cellStyle name="1_tree_수량산출_구로리총괄내역_노임단가표_00-수량산출서양식" xfId="8173"/>
    <cellStyle name="1_tree_수량산출_구로리총괄내역_노임단가표_00-수량산출서양식_00-수량산출서양식" xfId="8174"/>
    <cellStyle name="1_tree_수량산출_구로리총괄내역_노임단가표_선투입비 본사보고" xfId="8175"/>
    <cellStyle name="1_tree_수량산출_구로리총괄내역_노임단가표_선투입비 본사보고_선투입비 본사보고" xfId="8176"/>
    <cellStyle name="1_tree_수량산출_구로리총괄내역_노임단가표_선투입비 본사보고_선투입비 본사보고-0330" xfId="8177"/>
    <cellStyle name="1_tree_수량산출_구로리총괄내역_노임단가표_지주목" xfId="8178"/>
    <cellStyle name="1_tree_수량산출_구로리총괄내역_노임단가표_지주목_00-수량산출서양식" xfId="8179"/>
    <cellStyle name="1_tree_수량산출_구로리총괄내역_노임단가표_지주목_00-수량산출서양식_00-수량산출서양식" xfId="8180"/>
    <cellStyle name="1_tree_수량산출_구로리총괄내역_선투입비 본사보고" xfId="8181"/>
    <cellStyle name="1_tree_수량산출_구로리총괄내역_선투입비 본사보고_선투입비 본사보고" xfId="8182"/>
    <cellStyle name="1_tree_수량산출_구로리총괄내역_선투입비 본사보고_선투입비 본사보고-0330" xfId="8183"/>
    <cellStyle name="1_tree_수량산출_구로리총괄내역_수도권매립지" xfId="8184"/>
    <cellStyle name="1_tree_수량산출_구로리총괄내역_수도권매립지_00-설계서양식" xfId="8185"/>
    <cellStyle name="1_tree_수량산출_구로리총괄내역_수도권매립지_00-설계서양식_00-수량산출서양식" xfId="8186"/>
    <cellStyle name="1_tree_수량산출_구로리총괄내역_수도권매립지_00-설계서양식_00-수량산출서양식_00-수량산출서양식" xfId="8187"/>
    <cellStyle name="1_tree_수량산출_구로리총괄내역_수도권매립지_00-수량산출서양식" xfId="8188"/>
    <cellStyle name="1_tree_수량산출_구로리총괄내역_수도권매립지_00-수량산출서양식_00-수량산출서양식" xfId="8189"/>
    <cellStyle name="1_tree_수량산출_구로리총괄내역_수도권매립지_선투입비 본사보고" xfId="8190"/>
    <cellStyle name="1_tree_수량산출_구로리총괄내역_수도권매립지_선투입비 본사보고_선투입비 본사보고" xfId="8191"/>
    <cellStyle name="1_tree_수량산출_구로리총괄내역_수도권매립지_선투입비 본사보고_선투입비 본사보고-0330" xfId="8192"/>
    <cellStyle name="1_tree_수량산출_구로리총괄내역_수도권매립지_지주목" xfId="8193"/>
    <cellStyle name="1_tree_수량산출_구로리총괄내역_수도권매립지_지주목_00-수량산출서양식" xfId="8194"/>
    <cellStyle name="1_tree_수량산출_구로리총괄내역_수도권매립지_지주목_00-수량산출서양식_00-수량산출서양식" xfId="8195"/>
    <cellStyle name="1_tree_수량산출_구로리총괄내역_수도권매립지1004(발주용)" xfId="8196"/>
    <cellStyle name="1_tree_수량산출_구로리총괄내역_수도권매립지1004(발주용)_00-설계서양식" xfId="8197"/>
    <cellStyle name="1_tree_수량산출_구로리총괄내역_수도권매립지1004(발주용)_00-설계서양식_00-수량산출서양식" xfId="8198"/>
    <cellStyle name="1_tree_수량산출_구로리총괄내역_수도권매립지1004(발주용)_00-설계서양식_00-수량산출서양식_00-수량산출서양식" xfId="8199"/>
    <cellStyle name="1_tree_수량산출_구로리총괄내역_수도권매립지1004(발주용)_00-수량산출서양식" xfId="8200"/>
    <cellStyle name="1_tree_수량산출_구로리총괄내역_수도권매립지1004(발주용)_00-수량산출서양식_00-수량산출서양식" xfId="8201"/>
    <cellStyle name="1_tree_수량산출_구로리총괄내역_수도권매립지1004(발주용)_선투입비 본사보고" xfId="8202"/>
    <cellStyle name="1_tree_수량산출_구로리총괄내역_수도권매립지1004(발주용)_선투입비 본사보고_선투입비 본사보고" xfId="8203"/>
    <cellStyle name="1_tree_수량산출_구로리총괄내역_수도권매립지1004(발주용)_선투입비 본사보고_선투입비 본사보고-0330" xfId="8204"/>
    <cellStyle name="1_tree_수량산출_구로리총괄내역_수도권매립지1004(발주용)_지주목" xfId="8205"/>
    <cellStyle name="1_tree_수량산출_구로리총괄내역_수도권매립지1004(발주용)_지주목_00-수량산출서양식" xfId="8206"/>
    <cellStyle name="1_tree_수량산출_구로리총괄내역_수도권매립지1004(발주용)_지주목_00-수량산출서양식_00-수량산출서양식" xfId="8207"/>
    <cellStyle name="1_tree_수량산출_구로리총괄내역_일신건영설계예산서(0211)" xfId="8208"/>
    <cellStyle name="1_tree_수량산출_구로리총괄내역_일신건영설계예산서(0211)_00-설계서양식" xfId="8209"/>
    <cellStyle name="1_tree_수량산출_구로리총괄내역_일신건영설계예산서(0211)_00-설계서양식_00-수량산출서양식" xfId="8210"/>
    <cellStyle name="1_tree_수량산출_구로리총괄내역_일신건영설계예산서(0211)_00-설계서양식_00-수량산출서양식_00-수량산출서양식" xfId="8211"/>
    <cellStyle name="1_tree_수량산출_구로리총괄내역_일신건영설계예산서(0211)_00-수량산출서양식" xfId="8212"/>
    <cellStyle name="1_tree_수량산출_구로리총괄내역_일신건영설계예산서(0211)_00-수량산출서양식_00-수량산출서양식" xfId="8213"/>
    <cellStyle name="1_tree_수량산출_구로리총괄내역_일신건영설계예산서(0211)_선투입비 본사보고" xfId="8214"/>
    <cellStyle name="1_tree_수량산출_구로리총괄내역_일신건영설계예산서(0211)_선투입비 본사보고_선투입비 본사보고" xfId="8215"/>
    <cellStyle name="1_tree_수량산출_구로리총괄내역_일신건영설계예산서(0211)_선투입비 본사보고_선투입비 본사보고-0330" xfId="8216"/>
    <cellStyle name="1_tree_수량산출_구로리총괄내역_일신건영설계예산서(0211)_지주목" xfId="8217"/>
    <cellStyle name="1_tree_수량산출_구로리총괄내역_일신건영설계예산서(0211)_지주목_00-수량산출서양식" xfId="8218"/>
    <cellStyle name="1_tree_수량산출_구로리총괄내역_일신건영설계예산서(0211)_지주목_00-수량산출서양식_00-수량산출서양식" xfId="8219"/>
    <cellStyle name="1_tree_수량산출_구로리총괄내역_일위대가" xfId="8220"/>
    <cellStyle name="1_tree_수량산출_구로리총괄내역_일위대가_00-설계서양식" xfId="8221"/>
    <cellStyle name="1_tree_수량산출_구로리총괄내역_일위대가_00-설계서양식_00-수량산출서양식" xfId="8222"/>
    <cellStyle name="1_tree_수량산출_구로리총괄내역_일위대가_00-설계서양식_00-수량산출서양식_00-수량산출서양식" xfId="8223"/>
    <cellStyle name="1_tree_수량산출_구로리총괄내역_일위대가_00-수량산출서양식" xfId="8224"/>
    <cellStyle name="1_tree_수량산출_구로리총괄내역_일위대가_00-수량산출서양식_00-수량산출서양식" xfId="8225"/>
    <cellStyle name="1_tree_수량산출_구로리총괄내역_일위대가_선투입비 본사보고" xfId="8226"/>
    <cellStyle name="1_tree_수량산출_구로리총괄내역_일위대가_선투입비 본사보고_선투입비 본사보고" xfId="8227"/>
    <cellStyle name="1_tree_수량산출_구로리총괄내역_일위대가_선투입비 본사보고_선투입비 본사보고-0330" xfId="8228"/>
    <cellStyle name="1_tree_수량산출_구로리총괄내역_일위대가_지주목" xfId="8229"/>
    <cellStyle name="1_tree_수량산출_구로리총괄내역_일위대가_지주목_00-수량산출서양식" xfId="8230"/>
    <cellStyle name="1_tree_수량산출_구로리총괄내역_일위대가_지주목_00-수량산출서양식_00-수량산출서양식" xfId="8231"/>
    <cellStyle name="1_tree_수량산출_구로리총괄내역_자재단가표" xfId="8232"/>
    <cellStyle name="1_tree_수량산출_구로리총괄내역_자재단가표_00-설계서양식" xfId="8233"/>
    <cellStyle name="1_tree_수량산출_구로리총괄내역_자재단가표_00-설계서양식_00-수량산출서양식" xfId="8234"/>
    <cellStyle name="1_tree_수량산출_구로리총괄내역_자재단가표_00-설계서양식_00-수량산출서양식_00-수량산출서양식" xfId="8235"/>
    <cellStyle name="1_tree_수량산출_구로리총괄내역_자재단가표_00-수량산출서양식" xfId="8236"/>
    <cellStyle name="1_tree_수량산출_구로리총괄내역_자재단가표_00-수량산출서양식_00-수량산출서양식" xfId="8237"/>
    <cellStyle name="1_tree_수량산출_구로리총괄내역_자재단가표_선투입비 본사보고" xfId="8238"/>
    <cellStyle name="1_tree_수량산출_구로리총괄내역_자재단가표_선투입비 본사보고_선투입비 본사보고" xfId="8239"/>
    <cellStyle name="1_tree_수량산출_구로리총괄내역_자재단가표_선투입비 본사보고_선투입비 본사보고-0330" xfId="8240"/>
    <cellStyle name="1_tree_수량산출_구로리총괄내역_자재단가표_지주목" xfId="8241"/>
    <cellStyle name="1_tree_수량산출_구로리총괄내역_자재단가표_지주목_00-수량산출서양식" xfId="8242"/>
    <cellStyle name="1_tree_수량산출_구로리총괄내역_자재단가표_지주목_00-수량산출서양식_00-수량산출서양식" xfId="8243"/>
    <cellStyle name="1_tree_수량산출_구로리총괄내역_장안초등학교내역0814" xfId="8244"/>
    <cellStyle name="1_tree_수량산출_구로리총괄내역_장안초등학교내역0814_00-설계서양식" xfId="8245"/>
    <cellStyle name="1_tree_수량산출_구로리총괄내역_장안초등학교내역0814_00-설계서양식_00-수량산출서양식" xfId="8246"/>
    <cellStyle name="1_tree_수량산출_구로리총괄내역_장안초등학교내역0814_00-설계서양식_00-수량산출서양식_00-수량산출서양식" xfId="8247"/>
    <cellStyle name="1_tree_수량산출_구로리총괄내역_장안초등학교내역0814_00-수량산출서양식" xfId="8248"/>
    <cellStyle name="1_tree_수량산출_구로리총괄내역_장안초등학교내역0814_00-수량산출서양식_00-수량산출서양식" xfId="8249"/>
    <cellStyle name="1_tree_수량산출_구로리총괄내역_장안초등학교내역0814_선투입비 본사보고" xfId="8250"/>
    <cellStyle name="1_tree_수량산출_구로리총괄내역_장안초등학교내역0814_선투입비 본사보고_선투입비 본사보고" xfId="8251"/>
    <cellStyle name="1_tree_수량산출_구로리총괄내역_장안초등학교내역0814_선투입비 본사보고_선투입비 본사보고-0330" xfId="8252"/>
    <cellStyle name="1_tree_수량산출_구로리총괄내역_장안초등학교내역0814_지주목" xfId="8253"/>
    <cellStyle name="1_tree_수량산출_구로리총괄내역_장안초등학교내역0814_지주목_00-수량산출서양식" xfId="8254"/>
    <cellStyle name="1_tree_수량산출_구로리총괄내역_장안초등학교내역0814_지주목_00-수량산출서양식_00-수량산출서양식" xfId="8255"/>
    <cellStyle name="1_tree_수량산출_구로리총괄내역_지주목" xfId="8256"/>
    <cellStyle name="1_tree_수량산출_구로리총괄내역_지주목_00-수량산출서양식" xfId="8257"/>
    <cellStyle name="1_tree_수량산출_구로리총괄내역_지주목_00-수량산출서양식_00-수량산출서양식" xfId="8258"/>
    <cellStyle name="1_tree_수량산출_선투입비 본사보고" xfId="8259"/>
    <cellStyle name="1_tree_수량산출_선투입비 본사보고_선투입비 본사보고" xfId="8260"/>
    <cellStyle name="1_tree_수량산출_선투입비 본사보고_선투입비 본사보고-0330" xfId="8261"/>
    <cellStyle name="1_tree_수량산출_지주목" xfId="8262"/>
    <cellStyle name="1_tree_수량산출_지주목_00-수량산출서양식" xfId="8263"/>
    <cellStyle name="1_tree_수량산출_지주목_00-수량산출서양식_00-수량산출서양식" xfId="8264"/>
    <cellStyle name="1_tree_수량산출_총괄내역0518" xfId="8265"/>
    <cellStyle name="1_tree_수량산출_총괄내역0518_00-설계서양식" xfId="8266"/>
    <cellStyle name="1_tree_수량산출_총괄내역0518_00-설계서양식_00-수량산출서양식" xfId="8267"/>
    <cellStyle name="1_tree_수량산출_총괄내역0518_00-설계서양식_00-수량산출서양식_00-수량산출서양식" xfId="8268"/>
    <cellStyle name="1_tree_수량산출_총괄내역0518_00-수량산출서양식" xfId="8269"/>
    <cellStyle name="1_tree_수량산출_총괄내역0518_00-수량산출서양식_00-수량산출서양식" xfId="8270"/>
    <cellStyle name="1_tree_수량산출_총괄내역0518_구로리설계예산서1029" xfId="8271"/>
    <cellStyle name="1_tree_수량산출_총괄내역0518_구로리설계예산서1029_00-설계서양식" xfId="8272"/>
    <cellStyle name="1_tree_수량산출_총괄내역0518_구로리설계예산서1029_00-설계서양식_00-수량산출서양식" xfId="8273"/>
    <cellStyle name="1_tree_수량산출_총괄내역0518_구로리설계예산서1029_00-설계서양식_00-수량산출서양식_00-수량산출서양식" xfId="8274"/>
    <cellStyle name="1_tree_수량산출_총괄내역0518_구로리설계예산서1029_00-수량산출서양식" xfId="8275"/>
    <cellStyle name="1_tree_수량산출_총괄내역0518_구로리설계예산서1029_00-수량산출서양식_00-수량산출서양식" xfId="8276"/>
    <cellStyle name="1_tree_수량산출_총괄내역0518_구로리설계예산서1029_선투입비 본사보고" xfId="8277"/>
    <cellStyle name="1_tree_수량산출_총괄내역0518_구로리설계예산서1029_선투입비 본사보고_선투입비 본사보고" xfId="8278"/>
    <cellStyle name="1_tree_수량산출_총괄내역0518_구로리설계예산서1029_선투입비 본사보고_선투입비 본사보고-0330" xfId="8279"/>
    <cellStyle name="1_tree_수량산출_총괄내역0518_구로리설계예산서1029_지주목" xfId="8280"/>
    <cellStyle name="1_tree_수량산출_총괄내역0518_구로리설계예산서1029_지주목_00-수량산출서양식" xfId="8281"/>
    <cellStyle name="1_tree_수량산출_총괄내역0518_구로리설계예산서1029_지주목_00-수량산출서양식_00-수량산출서양식" xfId="8282"/>
    <cellStyle name="1_tree_수량산출_총괄내역0518_구로리설계예산서1118준공" xfId="8283"/>
    <cellStyle name="1_tree_수량산출_총괄내역0518_구로리설계예산서1118준공_00-설계서양식" xfId="8284"/>
    <cellStyle name="1_tree_수량산출_총괄내역0518_구로리설계예산서1118준공_00-설계서양식_00-수량산출서양식" xfId="8285"/>
    <cellStyle name="1_tree_수량산출_총괄내역0518_구로리설계예산서1118준공_00-설계서양식_00-수량산출서양식_00-수량산출서양식" xfId="8286"/>
    <cellStyle name="1_tree_수량산출_총괄내역0518_구로리설계예산서1118준공_00-수량산출서양식" xfId="8287"/>
    <cellStyle name="1_tree_수량산출_총괄내역0518_구로리설계예산서1118준공_00-수량산출서양식_00-수량산출서양식" xfId="8288"/>
    <cellStyle name="1_tree_수량산출_총괄내역0518_구로리설계예산서1118준공_선투입비 본사보고" xfId="8289"/>
    <cellStyle name="1_tree_수량산출_총괄내역0518_구로리설계예산서1118준공_선투입비 본사보고_선투입비 본사보고" xfId="8290"/>
    <cellStyle name="1_tree_수량산출_총괄내역0518_구로리설계예산서1118준공_선투입비 본사보고_선투입비 본사보고-0330" xfId="8291"/>
    <cellStyle name="1_tree_수량산출_총괄내역0518_구로리설계예산서1118준공_지주목" xfId="8292"/>
    <cellStyle name="1_tree_수량산출_총괄내역0518_구로리설계예산서1118준공_지주목_00-수량산출서양식" xfId="8293"/>
    <cellStyle name="1_tree_수량산출_총괄내역0518_구로리설계예산서1118준공_지주목_00-수량산출서양식_00-수량산출서양식" xfId="8294"/>
    <cellStyle name="1_tree_수량산출_총괄내역0518_구로리설계예산서조경" xfId="8295"/>
    <cellStyle name="1_tree_수량산출_총괄내역0518_구로리설계예산서조경_00-설계서양식" xfId="8296"/>
    <cellStyle name="1_tree_수량산출_총괄내역0518_구로리설계예산서조경_00-설계서양식_00-수량산출서양식" xfId="8297"/>
    <cellStyle name="1_tree_수량산출_총괄내역0518_구로리설계예산서조경_00-설계서양식_00-수량산출서양식_00-수량산출서양식" xfId="8298"/>
    <cellStyle name="1_tree_수량산출_총괄내역0518_구로리설계예산서조경_00-수량산출서양식" xfId="8299"/>
    <cellStyle name="1_tree_수량산출_총괄내역0518_구로리설계예산서조경_00-수량산출서양식_00-수량산출서양식" xfId="8300"/>
    <cellStyle name="1_tree_수량산출_총괄내역0518_구로리설계예산서조경_선투입비 본사보고" xfId="8301"/>
    <cellStyle name="1_tree_수량산출_총괄내역0518_구로리설계예산서조경_선투입비 본사보고_선투입비 본사보고" xfId="8302"/>
    <cellStyle name="1_tree_수량산출_총괄내역0518_구로리설계예산서조경_선투입비 본사보고_선투입비 본사보고-0330" xfId="8303"/>
    <cellStyle name="1_tree_수량산출_총괄내역0518_구로리설계예산서조경_지주목" xfId="8304"/>
    <cellStyle name="1_tree_수량산출_총괄내역0518_구로리설계예산서조경_지주목_00-수량산출서양식" xfId="8305"/>
    <cellStyle name="1_tree_수량산출_총괄내역0518_구로리설계예산서조경_지주목_00-수량산출서양식_00-수량산출서양식" xfId="8306"/>
    <cellStyle name="1_tree_수량산출_총괄내역0518_구로리어린이공원예산서(조경)1125" xfId="8307"/>
    <cellStyle name="1_tree_수량산출_총괄내역0518_구로리어린이공원예산서(조경)1125_00-설계서양식" xfId="8308"/>
    <cellStyle name="1_tree_수량산출_총괄내역0518_구로리어린이공원예산서(조경)1125_00-설계서양식_00-수량산출서양식" xfId="8309"/>
    <cellStyle name="1_tree_수량산출_총괄내역0518_구로리어린이공원예산서(조경)1125_00-설계서양식_00-수량산출서양식_00-수량산출서양식" xfId="8310"/>
    <cellStyle name="1_tree_수량산출_총괄내역0518_구로리어린이공원예산서(조경)1125_00-수량산출서양식" xfId="8311"/>
    <cellStyle name="1_tree_수량산출_총괄내역0518_구로리어린이공원예산서(조경)1125_00-수량산출서양식_00-수량산출서양식" xfId="8312"/>
    <cellStyle name="1_tree_수량산출_총괄내역0518_구로리어린이공원예산서(조경)1125_선투입비 본사보고" xfId="8313"/>
    <cellStyle name="1_tree_수량산출_총괄내역0518_구로리어린이공원예산서(조경)1125_선투입비 본사보고_선투입비 본사보고" xfId="8314"/>
    <cellStyle name="1_tree_수량산출_총괄내역0518_구로리어린이공원예산서(조경)1125_선투입비 본사보고_선투입비 본사보고-0330" xfId="8315"/>
    <cellStyle name="1_tree_수량산출_총괄내역0518_구로리어린이공원예산서(조경)1125_지주목" xfId="8316"/>
    <cellStyle name="1_tree_수량산출_총괄내역0518_구로리어린이공원예산서(조경)1125_지주목_00-수량산출서양식" xfId="8317"/>
    <cellStyle name="1_tree_수량산출_총괄내역0518_구로리어린이공원예산서(조경)1125_지주목_00-수량산출서양식_00-수량산출서양식" xfId="8318"/>
    <cellStyle name="1_tree_수량산출_총괄내역0518_내역서" xfId="8319"/>
    <cellStyle name="1_tree_수량산출_총괄내역0518_내역서_00-설계서양식" xfId="8320"/>
    <cellStyle name="1_tree_수량산출_총괄내역0518_내역서_00-설계서양식_00-수량산출서양식" xfId="8321"/>
    <cellStyle name="1_tree_수량산출_총괄내역0518_내역서_00-설계서양식_00-수량산출서양식_00-수량산출서양식" xfId="8322"/>
    <cellStyle name="1_tree_수량산출_총괄내역0518_내역서_00-수량산출서양식" xfId="8323"/>
    <cellStyle name="1_tree_수량산출_총괄내역0518_내역서_00-수량산출서양식_00-수량산출서양식" xfId="8324"/>
    <cellStyle name="1_tree_수량산출_총괄내역0518_내역서_선투입비 본사보고" xfId="8325"/>
    <cellStyle name="1_tree_수량산출_총괄내역0518_내역서_선투입비 본사보고_선투입비 본사보고" xfId="8326"/>
    <cellStyle name="1_tree_수량산출_총괄내역0518_내역서_선투입비 본사보고_선투입비 본사보고-0330" xfId="8327"/>
    <cellStyle name="1_tree_수량산출_총괄내역0518_내역서_지주목" xfId="8328"/>
    <cellStyle name="1_tree_수량산출_총괄내역0518_내역서_지주목_00-수량산출서양식" xfId="8329"/>
    <cellStyle name="1_tree_수량산출_총괄내역0518_내역서_지주목_00-수량산출서양식_00-수량산출서양식" xfId="8330"/>
    <cellStyle name="1_tree_수량산출_총괄내역0518_노임단가표" xfId="8331"/>
    <cellStyle name="1_tree_수량산출_총괄내역0518_노임단가표_00-설계서양식" xfId="8332"/>
    <cellStyle name="1_tree_수량산출_총괄내역0518_노임단가표_00-설계서양식_00-수량산출서양식" xfId="8333"/>
    <cellStyle name="1_tree_수량산출_총괄내역0518_노임단가표_00-설계서양식_00-수량산출서양식_00-수량산출서양식" xfId="8334"/>
    <cellStyle name="1_tree_수량산출_총괄내역0518_노임단가표_00-수량산출서양식" xfId="8335"/>
    <cellStyle name="1_tree_수량산출_총괄내역0518_노임단가표_00-수량산출서양식_00-수량산출서양식" xfId="8336"/>
    <cellStyle name="1_tree_수량산출_총괄내역0518_노임단가표_선투입비 본사보고" xfId="8337"/>
    <cellStyle name="1_tree_수량산출_총괄내역0518_노임단가표_선투입비 본사보고_선투입비 본사보고" xfId="8338"/>
    <cellStyle name="1_tree_수량산출_총괄내역0518_노임단가표_선투입비 본사보고_선투입비 본사보고-0330" xfId="8339"/>
    <cellStyle name="1_tree_수량산출_총괄내역0518_노임단가표_지주목" xfId="8340"/>
    <cellStyle name="1_tree_수량산출_총괄내역0518_노임단가표_지주목_00-수량산출서양식" xfId="8341"/>
    <cellStyle name="1_tree_수량산출_총괄내역0518_노임단가표_지주목_00-수량산출서양식_00-수량산출서양식" xfId="8342"/>
    <cellStyle name="1_tree_수량산출_총괄내역0518_선투입비 본사보고" xfId="8343"/>
    <cellStyle name="1_tree_수량산출_총괄내역0518_선투입비 본사보고_선투입비 본사보고" xfId="8344"/>
    <cellStyle name="1_tree_수량산출_총괄내역0518_선투입비 본사보고_선투입비 본사보고-0330" xfId="8345"/>
    <cellStyle name="1_tree_수량산출_총괄내역0518_수도권매립지" xfId="8346"/>
    <cellStyle name="1_tree_수량산출_총괄내역0518_수도권매립지_00-설계서양식" xfId="8347"/>
    <cellStyle name="1_tree_수량산출_총괄내역0518_수도권매립지_00-설계서양식_00-수량산출서양식" xfId="8348"/>
    <cellStyle name="1_tree_수량산출_총괄내역0518_수도권매립지_00-설계서양식_00-수량산출서양식_00-수량산출서양식" xfId="8349"/>
    <cellStyle name="1_tree_수량산출_총괄내역0518_수도권매립지_00-수량산출서양식" xfId="8350"/>
    <cellStyle name="1_tree_수량산출_총괄내역0518_수도권매립지_00-수량산출서양식_00-수량산출서양식" xfId="8351"/>
    <cellStyle name="1_tree_수량산출_총괄내역0518_수도권매립지_선투입비 본사보고" xfId="8352"/>
    <cellStyle name="1_tree_수량산출_총괄내역0518_수도권매립지_선투입비 본사보고_선투입비 본사보고" xfId="8353"/>
    <cellStyle name="1_tree_수량산출_총괄내역0518_수도권매립지_선투입비 본사보고_선투입비 본사보고-0330" xfId="8354"/>
    <cellStyle name="1_tree_수량산출_총괄내역0518_수도권매립지_지주목" xfId="8355"/>
    <cellStyle name="1_tree_수량산출_총괄내역0518_수도권매립지_지주목_00-수량산출서양식" xfId="8356"/>
    <cellStyle name="1_tree_수량산출_총괄내역0518_수도권매립지_지주목_00-수량산출서양식_00-수량산출서양식" xfId="8357"/>
    <cellStyle name="1_tree_수량산출_총괄내역0518_수도권매립지1004(발주용)" xfId="8358"/>
    <cellStyle name="1_tree_수량산출_총괄내역0518_수도권매립지1004(발주용)_00-설계서양식" xfId="8359"/>
    <cellStyle name="1_tree_수량산출_총괄내역0518_수도권매립지1004(발주용)_00-설계서양식_00-수량산출서양식" xfId="8360"/>
    <cellStyle name="1_tree_수량산출_총괄내역0518_수도권매립지1004(발주용)_00-설계서양식_00-수량산출서양식_00-수량산출서양식" xfId="8361"/>
    <cellStyle name="1_tree_수량산출_총괄내역0518_수도권매립지1004(발주용)_00-수량산출서양식" xfId="8362"/>
    <cellStyle name="1_tree_수량산출_총괄내역0518_수도권매립지1004(발주용)_00-수량산출서양식_00-수량산출서양식" xfId="8363"/>
    <cellStyle name="1_tree_수량산출_총괄내역0518_수도권매립지1004(발주용)_선투입비 본사보고" xfId="8364"/>
    <cellStyle name="1_tree_수량산출_총괄내역0518_수도권매립지1004(발주용)_선투입비 본사보고_선투입비 본사보고" xfId="8365"/>
    <cellStyle name="1_tree_수량산출_총괄내역0518_수도권매립지1004(발주용)_선투입비 본사보고_선투입비 본사보고-0330" xfId="8366"/>
    <cellStyle name="1_tree_수량산출_총괄내역0518_수도권매립지1004(발주용)_지주목" xfId="8367"/>
    <cellStyle name="1_tree_수량산출_총괄내역0518_수도권매립지1004(발주용)_지주목_00-수량산출서양식" xfId="8368"/>
    <cellStyle name="1_tree_수량산출_총괄내역0518_수도권매립지1004(발주용)_지주목_00-수량산출서양식_00-수량산출서양식" xfId="8369"/>
    <cellStyle name="1_tree_수량산출_총괄내역0518_일신건영설계예산서(0211)" xfId="8370"/>
    <cellStyle name="1_tree_수량산출_총괄내역0518_일신건영설계예산서(0211)_00-설계서양식" xfId="8371"/>
    <cellStyle name="1_tree_수량산출_총괄내역0518_일신건영설계예산서(0211)_00-설계서양식_00-수량산출서양식" xfId="8372"/>
    <cellStyle name="1_tree_수량산출_총괄내역0518_일신건영설계예산서(0211)_00-설계서양식_00-수량산출서양식_00-수량산출서양식" xfId="8373"/>
    <cellStyle name="1_tree_수량산출_총괄내역0518_일신건영설계예산서(0211)_00-수량산출서양식" xfId="8374"/>
    <cellStyle name="1_tree_수량산출_총괄내역0518_일신건영설계예산서(0211)_00-수량산출서양식_00-수량산출서양식" xfId="8375"/>
    <cellStyle name="1_tree_수량산출_총괄내역0518_일신건영설계예산서(0211)_선투입비 본사보고" xfId="8376"/>
    <cellStyle name="1_tree_수량산출_총괄내역0518_일신건영설계예산서(0211)_선투입비 본사보고_선투입비 본사보고" xfId="8377"/>
    <cellStyle name="1_tree_수량산출_총괄내역0518_일신건영설계예산서(0211)_선투입비 본사보고_선투입비 본사보고-0330" xfId="8378"/>
    <cellStyle name="1_tree_수량산출_총괄내역0518_일신건영설계예산서(0211)_지주목" xfId="8379"/>
    <cellStyle name="1_tree_수량산출_총괄내역0518_일신건영설계예산서(0211)_지주목_00-수량산출서양식" xfId="8380"/>
    <cellStyle name="1_tree_수량산출_총괄내역0518_일신건영설계예산서(0211)_지주목_00-수량산출서양식_00-수량산출서양식" xfId="8381"/>
    <cellStyle name="1_tree_수량산출_총괄내역0518_일위대가" xfId="8382"/>
    <cellStyle name="1_tree_수량산출_총괄내역0518_일위대가_00-설계서양식" xfId="8383"/>
    <cellStyle name="1_tree_수량산출_총괄내역0518_일위대가_00-설계서양식_00-수량산출서양식" xfId="8384"/>
    <cellStyle name="1_tree_수량산출_총괄내역0518_일위대가_00-설계서양식_00-수량산출서양식_00-수량산출서양식" xfId="8385"/>
    <cellStyle name="1_tree_수량산출_총괄내역0518_일위대가_00-수량산출서양식" xfId="8386"/>
    <cellStyle name="1_tree_수량산출_총괄내역0518_일위대가_00-수량산출서양식_00-수량산출서양식" xfId="8387"/>
    <cellStyle name="1_tree_수량산출_총괄내역0518_일위대가_선투입비 본사보고" xfId="8388"/>
    <cellStyle name="1_tree_수량산출_총괄내역0518_일위대가_선투입비 본사보고_선투입비 본사보고" xfId="8389"/>
    <cellStyle name="1_tree_수량산출_총괄내역0518_일위대가_선투입비 본사보고_선투입비 본사보고-0330" xfId="8390"/>
    <cellStyle name="1_tree_수량산출_총괄내역0518_일위대가_지주목" xfId="8391"/>
    <cellStyle name="1_tree_수량산출_총괄내역0518_일위대가_지주목_00-수량산출서양식" xfId="8392"/>
    <cellStyle name="1_tree_수량산출_총괄내역0518_일위대가_지주목_00-수량산출서양식_00-수량산출서양식" xfId="8393"/>
    <cellStyle name="1_tree_수량산출_총괄내역0518_자재단가표" xfId="8394"/>
    <cellStyle name="1_tree_수량산출_총괄내역0518_자재단가표_00-설계서양식" xfId="8395"/>
    <cellStyle name="1_tree_수량산출_총괄내역0518_자재단가표_00-설계서양식_00-수량산출서양식" xfId="8396"/>
    <cellStyle name="1_tree_수량산출_총괄내역0518_자재단가표_00-설계서양식_00-수량산출서양식_00-수량산출서양식" xfId="8397"/>
    <cellStyle name="1_tree_수량산출_총괄내역0518_자재단가표_00-수량산출서양식" xfId="8398"/>
    <cellStyle name="1_tree_수량산출_총괄내역0518_자재단가표_00-수량산출서양식_00-수량산출서양식" xfId="8399"/>
    <cellStyle name="1_tree_수량산출_총괄내역0518_자재단가표_선투입비 본사보고" xfId="8400"/>
    <cellStyle name="1_tree_수량산출_총괄내역0518_자재단가표_선투입비 본사보고_선투입비 본사보고" xfId="8401"/>
    <cellStyle name="1_tree_수량산출_총괄내역0518_자재단가표_선투입비 본사보고_선투입비 본사보고-0330" xfId="8402"/>
    <cellStyle name="1_tree_수량산출_총괄내역0518_자재단가표_지주목" xfId="8403"/>
    <cellStyle name="1_tree_수량산출_총괄내역0518_자재단가표_지주목_00-수량산출서양식" xfId="8404"/>
    <cellStyle name="1_tree_수량산출_총괄내역0518_자재단가표_지주목_00-수량산출서양식_00-수량산출서양식" xfId="8405"/>
    <cellStyle name="1_tree_수량산출_총괄내역0518_장안초등학교내역0814" xfId="8406"/>
    <cellStyle name="1_tree_수량산출_총괄내역0518_장안초등학교내역0814_00-설계서양식" xfId="8407"/>
    <cellStyle name="1_tree_수량산출_총괄내역0518_장안초등학교내역0814_00-설계서양식_00-수량산출서양식" xfId="8408"/>
    <cellStyle name="1_tree_수량산출_총괄내역0518_장안초등학교내역0814_00-설계서양식_00-수량산출서양식_00-수량산출서양식" xfId="8409"/>
    <cellStyle name="1_tree_수량산출_총괄내역0518_장안초등학교내역0814_00-수량산출서양식" xfId="8410"/>
    <cellStyle name="1_tree_수량산출_총괄내역0518_장안초등학교내역0814_00-수량산출서양식_00-수량산출서양식" xfId="8411"/>
    <cellStyle name="1_tree_수량산출_총괄내역0518_장안초등학교내역0814_선투입비 본사보고" xfId="8412"/>
    <cellStyle name="1_tree_수량산출_총괄내역0518_장안초등학교내역0814_선투입비 본사보고_선투입비 본사보고" xfId="8413"/>
    <cellStyle name="1_tree_수량산출_총괄내역0518_장안초등학교내역0814_선투입비 본사보고_선투입비 본사보고-0330" xfId="8414"/>
    <cellStyle name="1_tree_수량산출_총괄내역0518_장안초등학교내역0814_지주목" xfId="8415"/>
    <cellStyle name="1_tree_수량산출_총괄내역0518_장안초등학교내역0814_지주목_00-수량산출서양식" xfId="8416"/>
    <cellStyle name="1_tree_수량산출_총괄내역0518_장안초등학교내역0814_지주목_00-수량산출서양식_00-수량산출서양식" xfId="8417"/>
    <cellStyle name="1_tree_수량산출_총괄내역0518_지주목" xfId="8418"/>
    <cellStyle name="1_tree_수량산출_총괄내역0518_지주목_00-수량산출서양식" xfId="8419"/>
    <cellStyle name="1_tree_수량산출_총괄내역0518_지주목_00-수량산출서양식_00-수량산출서양식" xfId="8420"/>
    <cellStyle name="1_tree_수량산출_현충묘지-예산서(조경)" xfId="8421"/>
    <cellStyle name="1_tree_수량산출_현충묘지-예산서(조경)_00-수량산출서양식" xfId="8422"/>
    <cellStyle name="1_tree_수량산출_현충묘지-예산서(조경)_00-수량산출서양식_00-수량산출서양식" xfId="8423"/>
    <cellStyle name="1_tree_수량산출_현충묘지-예산서(조경)_대전가오-설계서" xfId="8424"/>
    <cellStyle name="1_tree_수량산출_현충묘지-예산서(조경)_대전가오-설계서(관리)" xfId="8425"/>
    <cellStyle name="1_tree_수량산출_현충묘지-예산서(조경)_대전가오-설계서(관리)_00-설계서양식" xfId="8426"/>
    <cellStyle name="1_tree_수량산출_현충묘지-예산서(조경)_대전가오-설계서(관리)_00-설계서양식_00-수량산출서양식" xfId="8427"/>
    <cellStyle name="1_tree_수량산출_현충묘지-예산서(조경)_대전가오-설계서(관리)_00-설계서양식_00-수량산출서양식_00-수량산출서양식" xfId="8428"/>
    <cellStyle name="1_tree_수량산출_현충묘지-예산서(조경)_대전가오-설계서(관리)_00-수량산출서양식" xfId="8429"/>
    <cellStyle name="1_tree_수량산출_현충묘지-예산서(조경)_대전가오-설계서(관리)_00-수량산출서양식_00-수량산출서양식" xfId="8430"/>
    <cellStyle name="1_tree_수량산출_현충묘지-예산서(조경)_대전가오-설계서_00-설계서양식" xfId="8431"/>
    <cellStyle name="1_tree_수량산출_현충묘지-예산서(조경)_대전가오-설계서_00-설계서양식_00-수량산출서양식" xfId="8432"/>
    <cellStyle name="1_tree_수량산출_현충묘지-예산서(조경)_대전가오-설계서_00-설계서양식_00-수량산출서양식_00-수량산출서양식" xfId="8433"/>
    <cellStyle name="1_tree_수량산출_현충묘지-예산서(조경)_대전가오-설계서_00-수량산출서양식" xfId="8434"/>
    <cellStyle name="1_tree_수량산출_현충묘지-예산서(조경)_대전가오-설계서_00-수량산출서양식_00-수량산출서양식" xfId="8435"/>
    <cellStyle name="1_tree_수량산출_현충묘지-예산서(조경)_대전가오-설계서1" xfId="8436"/>
    <cellStyle name="1_tree_수량산출_현충묘지-예산서(조경)_대전가오-설계서1_00-설계서양식" xfId="8437"/>
    <cellStyle name="1_tree_수량산출_현충묘지-예산서(조경)_대전가오-설계서1_00-설계서양식_00-수량산출서양식" xfId="8438"/>
    <cellStyle name="1_tree_수량산출_현충묘지-예산서(조경)_대전가오-설계서1_00-설계서양식_00-수량산출서양식_00-수량산출서양식" xfId="8439"/>
    <cellStyle name="1_tree_수량산출_현충묘지-예산서(조경)_대전가오-설계서1_00-수량산출서양식" xfId="8440"/>
    <cellStyle name="1_tree_수량산출_현충묘지-예산서(조경)_대전가오-설계서1_00-수량산출서양식_00-수량산출서양식" xfId="8441"/>
    <cellStyle name="1_tree_수량산출_현충묘지-예산서(조경)_예산서-엑셀변환양식100" xfId="8442"/>
    <cellStyle name="1_tree_수량산출_현충묘지-예산서(조경)_예산서-엑셀변환양식100_00-설계서양식" xfId="8443"/>
    <cellStyle name="1_tree_수량산출_현충묘지-예산서(조경)_예산서-엑셀변환양식100_00-설계서양식_00-수량산출서양식" xfId="8444"/>
    <cellStyle name="1_tree_수량산출_현충묘지-예산서(조경)_예산서-엑셀변환양식100_00-설계서양식_00-수량산출서양식_00-수량산출서양식" xfId="8445"/>
    <cellStyle name="1_tree_수량산출_현충묘지-예산서(조경)_예산서-엑셀변환양식100_00-수량산출서양식" xfId="8446"/>
    <cellStyle name="1_tree_수량산출_현충묘지-예산서(조경)_예산서-엑셀변환양식100_00-수량산출서양식_00-수량산출서양식" xfId="8447"/>
    <cellStyle name="1_tree_수량산출_현충묘지-예산서(조경)_예산서-엑셀변환양식100_00-예산서양식100" xfId="8448"/>
    <cellStyle name="1_tree_수량산출_현충묘지-예산서(조경)_예산서-엑셀변환양식100_00-예산서양식100_00-수량산출서양식" xfId="8449"/>
    <cellStyle name="1_tree_수량산출_현충묘지-예산서(조경)_예산서-엑셀변환양식100_00-예산서양식100_00-수량산출서양식_00-수량산출서양식" xfId="8450"/>
    <cellStyle name="1_tree_수량산출_현충묘지-예산서(조경)_예산서-엑셀변환양식100_00-예산서양식100_대전가오-설계서" xfId="8451"/>
    <cellStyle name="1_tree_수량산출_현충묘지-예산서(조경)_예산서-엑셀변환양식100_00-예산서양식100_대전가오-설계서(관리)" xfId="8452"/>
    <cellStyle name="1_tree_수량산출_현충묘지-예산서(조경)_예산서-엑셀변환양식100_00-예산서양식100_대전가오-설계서(관리)_00-설계서양식" xfId="8453"/>
    <cellStyle name="1_tree_수량산출_현충묘지-예산서(조경)_예산서-엑셀변환양식100_00-예산서양식100_대전가오-설계서(관리)_00-설계서양식_00-수량산출서양식" xfId="8454"/>
    <cellStyle name="1_tree_수량산출_현충묘지-예산서(조경)_예산서-엑셀변환양식100_00-예산서양식100_대전가오-설계서(관리)_00-설계서양식_00-수량산출서양식_00-수량산출서양식" xfId="8455"/>
    <cellStyle name="1_tree_수량산출_현충묘지-예산서(조경)_예산서-엑셀변환양식100_00-예산서양식100_대전가오-설계서(관리)_00-수량산출서양식" xfId="8456"/>
    <cellStyle name="1_tree_수량산출_현충묘지-예산서(조경)_예산서-엑셀변환양식100_00-예산서양식100_대전가오-설계서(관리)_00-수량산출서양식_00-수량산출서양식" xfId="8457"/>
    <cellStyle name="1_tree_수량산출_현충묘지-예산서(조경)_예산서-엑셀변환양식100_00-예산서양식100_대전가오-설계서_00-설계서양식" xfId="8458"/>
    <cellStyle name="1_tree_수량산출_현충묘지-예산서(조경)_예산서-엑셀변환양식100_00-예산서양식100_대전가오-설계서_00-설계서양식_00-수량산출서양식" xfId="8459"/>
    <cellStyle name="1_tree_수량산출_현충묘지-예산서(조경)_예산서-엑셀변환양식100_00-예산서양식100_대전가오-설계서_00-설계서양식_00-수량산출서양식_00-수량산출서양식" xfId="8460"/>
    <cellStyle name="1_tree_수량산출_현충묘지-예산서(조경)_예산서-엑셀변환양식100_00-예산서양식100_대전가오-설계서_00-수량산출서양식" xfId="8461"/>
    <cellStyle name="1_tree_수량산출_현충묘지-예산서(조경)_예산서-엑셀변환양식100_00-예산서양식100_대전가오-설계서_00-수량산출서양식_00-수량산출서양식" xfId="8462"/>
    <cellStyle name="1_tree_수량산출_현충묘지-예산서(조경)_예산서-엑셀변환양식100_00-예산서양식100_대전가오-설계서1" xfId="8463"/>
    <cellStyle name="1_tree_수량산출_현충묘지-예산서(조경)_예산서-엑셀변환양식100_00-예산서양식100_대전가오-설계서1_00-설계서양식" xfId="8464"/>
    <cellStyle name="1_tree_수량산출_현충묘지-예산서(조경)_예산서-엑셀변환양식100_00-예산서양식100_대전가오-설계서1_00-설계서양식_00-수량산출서양식" xfId="8465"/>
    <cellStyle name="1_tree_수량산출_현충묘지-예산서(조경)_예산서-엑셀변환양식100_00-예산서양식100_대전가오-설계서1_00-설계서양식_00-수량산출서양식_00-수량산출서양식" xfId="8466"/>
    <cellStyle name="1_tree_수량산출_현충묘지-예산서(조경)_예산서-엑셀변환양식100_00-예산서양식100_대전가오-설계서1_00-수량산출서양식" xfId="8467"/>
    <cellStyle name="1_tree_수량산출_현충묘지-예산서(조경)_예산서-엑셀변환양식100_00-예산서양식100_대전가오-설계서1_00-수량산출서양식_00-수량산출서양식" xfId="8468"/>
    <cellStyle name="1_tree_지주목" xfId="8469"/>
    <cellStyle name="1_tree_지주목_00-수량산출서양식" xfId="8470"/>
    <cellStyle name="1_tree_지주목_00-수량산출서양식_00-수량산출서양식" xfId="8471"/>
    <cellStyle name="1_tree_총괄내역0518" xfId="8472"/>
    <cellStyle name="1_tree_총괄내역0518_00-설계서양식" xfId="8473"/>
    <cellStyle name="1_tree_총괄내역0518_00-설계서양식_00-수량산출서양식" xfId="8474"/>
    <cellStyle name="1_tree_총괄내역0518_00-설계서양식_00-수량산출서양식_00-수량산출서양식" xfId="8475"/>
    <cellStyle name="1_tree_총괄내역0518_00-수량산출서양식" xfId="8476"/>
    <cellStyle name="1_tree_총괄내역0518_00-수량산출서양식_00-수량산출서양식" xfId="8477"/>
    <cellStyle name="1_tree_총괄내역0518_구로리설계예산서1029" xfId="8478"/>
    <cellStyle name="1_tree_총괄내역0518_구로리설계예산서1029_00-설계서양식" xfId="8479"/>
    <cellStyle name="1_tree_총괄내역0518_구로리설계예산서1029_00-설계서양식_00-수량산출서양식" xfId="8480"/>
    <cellStyle name="1_tree_총괄내역0518_구로리설계예산서1029_00-설계서양식_00-수량산출서양식_00-수량산출서양식" xfId="8481"/>
    <cellStyle name="1_tree_총괄내역0518_구로리설계예산서1029_00-수량산출서양식" xfId="8482"/>
    <cellStyle name="1_tree_총괄내역0518_구로리설계예산서1029_00-수량산출서양식_00-수량산출서양식" xfId="8483"/>
    <cellStyle name="1_tree_총괄내역0518_구로리설계예산서1029_선투입비 본사보고" xfId="8484"/>
    <cellStyle name="1_tree_총괄내역0518_구로리설계예산서1029_선투입비 본사보고_선투입비 본사보고" xfId="8485"/>
    <cellStyle name="1_tree_총괄내역0518_구로리설계예산서1029_선투입비 본사보고_선투입비 본사보고-0330" xfId="8486"/>
    <cellStyle name="1_tree_총괄내역0518_구로리설계예산서1029_지주목" xfId="8487"/>
    <cellStyle name="1_tree_총괄내역0518_구로리설계예산서1029_지주목_00-수량산출서양식" xfId="8488"/>
    <cellStyle name="1_tree_총괄내역0518_구로리설계예산서1029_지주목_00-수량산출서양식_00-수량산출서양식" xfId="8489"/>
    <cellStyle name="1_tree_총괄내역0518_구로리설계예산서1118준공" xfId="8490"/>
    <cellStyle name="1_tree_총괄내역0518_구로리설계예산서1118준공_00-설계서양식" xfId="8491"/>
    <cellStyle name="1_tree_총괄내역0518_구로리설계예산서1118준공_00-설계서양식_00-수량산출서양식" xfId="8492"/>
    <cellStyle name="1_tree_총괄내역0518_구로리설계예산서1118준공_00-설계서양식_00-수량산출서양식_00-수량산출서양식" xfId="8493"/>
    <cellStyle name="1_tree_총괄내역0518_구로리설계예산서1118준공_00-수량산출서양식" xfId="8494"/>
    <cellStyle name="1_tree_총괄내역0518_구로리설계예산서1118준공_00-수량산출서양식_00-수량산출서양식" xfId="8495"/>
    <cellStyle name="1_tree_총괄내역0518_구로리설계예산서1118준공_선투입비 본사보고" xfId="8496"/>
    <cellStyle name="1_tree_총괄내역0518_구로리설계예산서1118준공_선투입비 본사보고_선투입비 본사보고" xfId="8497"/>
    <cellStyle name="1_tree_총괄내역0518_구로리설계예산서1118준공_선투입비 본사보고_선투입비 본사보고-0330" xfId="8498"/>
    <cellStyle name="1_tree_총괄내역0518_구로리설계예산서1118준공_지주목" xfId="8499"/>
    <cellStyle name="1_tree_총괄내역0518_구로리설계예산서1118준공_지주목_00-수량산출서양식" xfId="8500"/>
    <cellStyle name="1_tree_총괄내역0518_구로리설계예산서1118준공_지주목_00-수량산출서양식_00-수량산출서양식" xfId="8501"/>
    <cellStyle name="1_tree_총괄내역0518_구로리설계예산서조경" xfId="8502"/>
    <cellStyle name="1_tree_총괄내역0518_구로리설계예산서조경_00-설계서양식" xfId="8503"/>
    <cellStyle name="1_tree_총괄내역0518_구로리설계예산서조경_00-설계서양식_00-수량산출서양식" xfId="8504"/>
    <cellStyle name="1_tree_총괄내역0518_구로리설계예산서조경_00-설계서양식_00-수량산출서양식_00-수량산출서양식" xfId="8505"/>
    <cellStyle name="1_tree_총괄내역0518_구로리설계예산서조경_00-수량산출서양식" xfId="8506"/>
    <cellStyle name="1_tree_총괄내역0518_구로리설계예산서조경_00-수량산출서양식_00-수량산출서양식" xfId="8507"/>
    <cellStyle name="1_tree_총괄내역0518_구로리설계예산서조경_선투입비 본사보고" xfId="8508"/>
    <cellStyle name="1_tree_총괄내역0518_구로리설계예산서조경_선투입비 본사보고_선투입비 본사보고" xfId="8509"/>
    <cellStyle name="1_tree_총괄내역0518_구로리설계예산서조경_선투입비 본사보고_선투입비 본사보고-0330" xfId="8510"/>
    <cellStyle name="1_tree_총괄내역0518_구로리설계예산서조경_지주목" xfId="8511"/>
    <cellStyle name="1_tree_총괄내역0518_구로리설계예산서조경_지주목_00-수량산출서양식" xfId="8512"/>
    <cellStyle name="1_tree_총괄내역0518_구로리설계예산서조경_지주목_00-수량산출서양식_00-수량산출서양식" xfId="8513"/>
    <cellStyle name="1_tree_총괄내역0518_구로리어린이공원예산서(조경)1125" xfId="8514"/>
    <cellStyle name="1_tree_총괄내역0518_구로리어린이공원예산서(조경)1125_00-설계서양식" xfId="8515"/>
    <cellStyle name="1_tree_총괄내역0518_구로리어린이공원예산서(조경)1125_00-설계서양식_00-수량산출서양식" xfId="8516"/>
    <cellStyle name="1_tree_총괄내역0518_구로리어린이공원예산서(조경)1125_00-설계서양식_00-수량산출서양식_00-수량산출서양식" xfId="8517"/>
    <cellStyle name="1_tree_총괄내역0518_구로리어린이공원예산서(조경)1125_00-수량산출서양식" xfId="8518"/>
    <cellStyle name="1_tree_총괄내역0518_구로리어린이공원예산서(조경)1125_00-수량산출서양식_00-수량산출서양식" xfId="8519"/>
    <cellStyle name="1_tree_총괄내역0518_구로리어린이공원예산서(조경)1125_선투입비 본사보고" xfId="8520"/>
    <cellStyle name="1_tree_총괄내역0518_구로리어린이공원예산서(조경)1125_선투입비 본사보고_선투입비 본사보고" xfId="8521"/>
    <cellStyle name="1_tree_총괄내역0518_구로리어린이공원예산서(조경)1125_선투입비 본사보고_선투입비 본사보고-0330" xfId="8522"/>
    <cellStyle name="1_tree_총괄내역0518_구로리어린이공원예산서(조경)1125_지주목" xfId="8523"/>
    <cellStyle name="1_tree_총괄내역0518_구로리어린이공원예산서(조경)1125_지주목_00-수량산출서양식" xfId="8524"/>
    <cellStyle name="1_tree_총괄내역0518_구로리어린이공원예산서(조경)1125_지주목_00-수량산출서양식_00-수량산출서양식" xfId="8525"/>
    <cellStyle name="1_tree_총괄내역0518_내역서" xfId="8526"/>
    <cellStyle name="1_tree_총괄내역0518_내역서_00-설계서양식" xfId="8527"/>
    <cellStyle name="1_tree_총괄내역0518_내역서_00-설계서양식_00-수량산출서양식" xfId="8528"/>
    <cellStyle name="1_tree_총괄내역0518_내역서_00-설계서양식_00-수량산출서양식_00-수량산출서양식" xfId="8529"/>
    <cellStyle name="1_tree_총괄내역0518_내역서_00-수량산출서양식" xfId="8530"/>
    <cellStyle name="1_tree_총괄내역0518_내역서_00-수량산출서양식_00-수량산출서양식" xfId="8531"/>
    <cellStyle name="1_tree_총괄내역0518_내역서_선투입비 본사보고" xfId="8532"/>
    <cellStyle name="1_tree_총괄내역0518_내역서_선투입비 본사보고_선투입비 본사보고" xfId="8533"/>
    <cellStyle name="1_tree_총괄내역0518_내역서_선투입비 본사보고_선투입비 본사보고-0330" xfId="8534"/>
    <cellStyle name="1_tree_총괄내역0518_내역서_지주목" xfId="8535"/>
    <cellStyle name="1_tree_총괄내역0518_내역서_지주목_00-수량산출서양식" xfId="8536"/>
    <cellStyle name="1_tree_총괄내역0518_내역서_지주목_00-수량산출서양식_00-수량산출서양식" xfId="8537"/>
    <cellStyle name="1_tree_총괄내역0518_노임단가표" xfId="8538"/>
    <cellStyle name="1_tree_총괄내역0518_노임단가표_00-설계서양식" xfId="8539"/>
    <cellStyle name="1_tree_총괄내역0518_노임단가표_00-설계서양식_00-수량산출서양식" xfId="8540"/>
    <cellStyle name="1_tree_총괄내역0518_노임단가표_00-설계서양식_00-수량산출서양식_00-수량산출서양식" xfId="8541"/>
    <cellStyle name="1_tree_총괄내역0518_노임단가표_00-수량산출서양식" xfId="8542"/>
    <cellStyle name="1_tree_총괄내역0518_노임단가표_00-수량산출서양식_00-수량산출서양식" xfId="8543"/>
    <cellStyle name="1_tree_총괄내역0518_노임단가표_선투입비 본사보고" xfId="8544"/>
    <cellStyle name="1_tree_총괄내역0518_노임단가표_선투입비 본사보고_선투입비 본사보고" xfId="8545"/>
    <cellStyle name="1_tree_총괄내역0518_노임단가표_선투입비 본사보고_선투입비 본사보고-0330" xfId="8546"/>
    <cellStyle name="1_tree_총괄내역0518_노임단가표_지주목" xfId="8547"/>
    <cellStyle name="1_tree_총괄내역0518_노임단가표_지주목_00-수량산출서양식" xfId="8548"/>
    <cellStyle name="1_tree_총괄내역0518_노임단가표_지주목_00-수량산출서양식_00-수량산출서양식" xfId="8549"/>
    <cellStyle name="1_tree_총괄내역0518_선투입비 본사보고" xfId="8550"/>
    <cellStyle name="1_tree_총괄내역0518_선투입비 본사보고_선투입비 본사보고" xfId="8551"/>
    <cellStyle name="1_tree_총괄내역0518_선투입비 본사보고_선투입비 본사보고-0330" xfId="8552"/>
    <cellStyle name="1_tree_총괄내역0518_수도권매립지" xfId="8553"/>
    <cellStyle name="1_tree_총괄내역0518_수도권매립지_00-설계서양식" xfId="8554"/>
    <cellStyle name="1_tree_총괄내역0518_수도권매립지_00-설계서양식_00-수량산출서양식" xfId="8555"/>
    <cellStyle name="1_tree_총괄내역0518_수도권매립지_00-설계서양식_00-수량산출서양식_00-수량산출서양식" xfId="8556"/>
    <cellStyle name="1_tree_총괄내역0518_수도권매립지_00-수량산출서양식" xfId="8557"/>
    <cellStyle name="1_tree_총괄내역0518_수도권매립지_00-수량산출서양식_00-수량산출서양식" xfId="8558"/>
    <cellStyle name="1_tree_총괄내역0518_수도권매립지_선투입비 본사보고" xfId="8559"/>
    <cellStyle name="1_tree_총괄내역0518_수도권매립지_선투입비 본사보고_선투입비 본사보고" xfId="8560"/>
    <cellStyle name="1_tree_총괄내역0518_수도권매립지_선투입비 본사보고_선투입비 본사보고-0330" xfId="8561"/>
    <cellStyle name="1_tree_총괄내역0518_수도권매립지_지주목" xfId="8562"/>
    <cellStyle name="1_tree_총괄내역0518_수도권매립지_지주목_00-수량산출서양식" xfId="8563"/>
    <cellStyle name="1_tree_총괄내역0518_수도권매립지_지주목_00-수량산출서양식_00-수량산출서양식" xfId="8564"/>
    <cellStyle name="1_tree_총괄내역0518_수도권매립지1004(발주용)" xfId="8565"/>
    <cellStyle name="1_tree_총괄내역0518_수도권매립지1004(발주용)_00-설계서양식" xfId="8566"/>
    <cellStyle name="1_tree_총괄내역0518_수도권매립지1004(발주용)_00-설계서양식_00-수량산출서양식" xfId="8567"/>
    <cellStyle name="1_tree_총괄내역0518_수도권매립지1004(발주용)_00-설계서양식_00-수량산출서양식_00-수량산출서양식" xfId="8568"/>
    <cellStyle name="1_tree_총괄내역0518_수도권매립지1004(발주용)_00-수량산출서양식" xfId="8569"/>
    <cellStyle name="1_tree_총괄내역0518_수도권매립지1004(발주용)_00-수량산출서양식_00-수량산출서양식" xfId="8570"/>
    <cellStyle name="1_tree_총괄내역0518_수도권매립지1004(발주용)_선투입비 본사보고" xfId="8571"/>
    <cellStyle name="1_tree_총괄내역0518_수도권매립지1004(발주용)_선투입비 본사보고_선투입비 본사보고" xfId="8572"/>
    <cellStyle name="1_tree_총괄내역0518_수도권매립지1004(발주용)_선투입비 본사보고_선투입비 본사보고-0330" xfId="8573"/>
    <cellStyle name="1_tree_총괄내역0518_수도권매립지1004(발주용)_지주목" xfId="8574"/>
    <cellStyle name="1_tree_총괄내역0518_수도권매립지1004(발주용)_지주목_00-수량산출서양식" xfId="8575"/>
    <cellStyle name="1_tree_총괄내역0518_수도권매립지1004(발주용)_지주목_00-수량산출서양식_00-수량산출서양식" xfId="8576"/>
    <cellStyle name="1_tree_총괄내역0518_일신건영설계예산서(0211)" xfId="8577"/>
    <cellStyle name="1_tree_총괄내역0518_일신건영설계예산서(0211)_00-설계서양식" xfId="8578"/>
    <cellStyle name="1_tree_총괄내역0518_일신건영설계예산서(0211)_00-설계서양식_00-수량산출서양식" xfId="8579"/>
    <cellStyle name="1_tree_총괄내역0518_일신건영설계예산서(0211)_00-설계서양식_00-수량산출서양식_00-수량산출서양식" xfId="8580"/>
    <cellStyle name="1_tree_총괄내역0518_일신건영설계예산서(0211)_00-수량산출서양식" xfId="8581"/>
    <cellStyle name="1_tree_총괄내역0518_일신건영설계예산서(0211)_00-수량산출서양식_00-수량산출서양식" xfId="8582"/>
    <cellStyle name="1_tree_총괄내역0518_일신건영설계예산서(0211)_선투입비 본사보고" xfId="8583"/>
    <cellStyle name="1_tree_총괄내역0518_일신건영설계예산서(0211)_선투입비 본사보고_선투입비 본사보고" xfId="8584"/>
    <cellStyle name="1_tree_총괄내역0518_일신건영설계예산서(0211)_선투입비 본사보고_선투입비 본사보고-0330" xfId="8585"/>
    <cellStyle name="1_tree_총괄내역0518_일신건영설계예산서(0211)_지주목" xfId="8586"/>
    <cellStyle name="1_tree_총괄내역0518_일신건영설계예산서(0211)_지주목_00-수량산출서양식" xfId="8587"/>
    <cellStyle name="1_tree_총괄내역0518_일신건영설계예산서(0211)_지주목_00-수량산출서양식_00-수량산출서양식" xfId="8588"/>
    <cellStyle name="1_tree_총괄내역0518_일위대가" xfId="8589"/>
    <cellStyle name="1_tree_총괄내역0518_일위대가_00-설계서양식" xfId="8590"/>
    <cellStyle name="1_tree_총괄내역0518_일위대가_00-설계서양식_00-수량산출서양식" xfId="8591"/>
    <cellStyle name="1_tree_총괄내역0518_일위대가_00-설계서양식_00-수량산출서양식_00-수량산출서양식" xfId="8592"/>
    <cellStyle name="1_tree_총괄내역0518_일위대가_00-수량산출서양식" xfId="8593"/>
    <cellStyle name="1_tree_총괄내역0518_일위대가_00-수량산출서양식_00-수량산출서양식" xfId="8594"/>
    <cellStyle name="1_tree_총괄내역0518_일위대가_선투입비 본사보고" xfId="8595"/>
    <cellStyle name="1_tree_총괄내역0518_일위대가_선투입비 본사보고_선투입비 본사보고" xfId="8596"/>
    <cellStyle name="1_tree_총괄내역0518_일위대가_선투입비 본사보고_선투입비 본사보고-0330" xfId="8597"/>
    <cellStyle name="1_tree_총괄내역0518_일위대가_지주목" xfId="8598"/>
    <cellStyle name="1_tree_총괄내역0518_일위대가_지주목_00-수량산출서양식" xfId="8599"/>
    <cellStyle name="1_tree_총괄내역0518_일위대가_지주목_00-수량산출서양식_00-수량산출서양식" xfId="8600"/>
    <cellStyle name="1_tree_총괄내역0518_자재단가표" xfId="8601"/>
    <cellStyle name="1_tree_총괄내역0518_자재단가표_00-설계서양식" xfId="8602"/>
    <cellStyle name="1_tree_총괄내역0518_자재단가표_00-설계서양식_00-수량산출서양식" xfId="8603"/>
    <cellStyle name="1_tree_총괄내역0518_자재단가표_00-설계서양식_00-수량산출서양식_00-수량산출서양식" xfId="8604"/>
    <cellStyle name="1_tree_총괄내역0518_자재단가표_00-수량산출서양식" xfId="8605"/>
    <cellStyle name="1_tree_총괄내역0518_자재단가표_00-수량산출서양식_00-수량산출서양식" xfId="8606"/>
    <cellStyle name="1_tree_총괄내역0518_자재단가표_선투입비 본사보고" xfId="8607"/>
    <cellStyle name="1_tree_총괄내역0518_자재단가표_선투입비 본사보고_선투입비 본사보고" xfId="8608"/>
    <cellStyle name="1_tree_총괄내역0518_자재단가표_선투입비 본사보고_선투입비 본사보고-0330" xfId="8609"/>
    <cellStyle name="1_tree_총괄내역0518_자재단가표_지주목" xfId="8610"/>
    <cellStyle name="1_tree_총괄내역0518_자재단가표_지주목_00-수량산출서양식" xfId="8611"/>
    <cellStyle name="1_tree_총괄내역0518_자재단가표_지주목_00-수량산출서양식_00-수량산출서양식" xfId="8612"/>
    <cellStyle name="1_tree_총괄내역0518_장안초등학교내역0814" xfId="8613"/>
    <cellStyle name="1_tree_총괄내역0518_장안초등학교내역0814_00-설계서양식" xfId="8614"/>
    <cellStyle name="1_tree_총괄내역0518_장안초등학교내역0814_00-설계서양식_00-수량산출서양식" xfId="8615"/>
    <cellStyle name="1_tree_총괄내역0518_장안초등학교내역0814_00-설계서양식_00-수량산출서양식_00-수량산출서양식" xfId="8616"/>
    <cellStyle name="1_tree_총괄내역0518_장안초등학교내역0814_00-수량산출서양식" xfId="8617"/>
    <cellStyle name="1_tree_총괄내역0518_장안초등학교내역0814_00-수량산출서양식_00-수량산출서양식" xfId="8618"/>
    <cellStyle name="1_tree_총괄내역0518_장안초등학교내역0814_선투입비 본사보고" xfId="8619"/>
    <cellStyle name="1_tree_총괄내역0518_장안초등학교내역0814_선투입비 본사보고_선투입비 본사보고" xfId="8620"/>
    <cellStyle name="1_tree_총괄내역0518_장안초등학교내역0814_선투입비 본사보고_선투입비 본사보고-0330" xfId="8621"/>
    <cellStyle name="1_tree_총괄내역0518_장안초등학교내역0814_지주목" xfId="8622"/>
    <cellStyle name="1_tree_총괄내역0518_장안초등학교내역0814_지주목_00-수량산출서양식" xfId="8623"/>
    <cellStyle name="1_tree_총괄내역0518_장안초등학교내역0814_지주목_00-수량산출서양식_00-수량산출서양식" xfId="8624"/>
    <cellStyle name="1_tree_총괄내역0518_지주목" xfId="8625"/>
    <cellStyle name="1_tree_총괄내역0518_지주목_00-수량산출서양식" xfId="8626"/>
    <cellStyle name="1_tree_총괄내역0518_지주목_00-수량산출서양식_00-수량산출서양식" xfId="8627"/>
    <cellStyle name="1_tree_현충묘지-예산서(조경)" xfId="8628"/>
    <cellStyle name="1_tree_현충묘지-예산서(조경)_00-수량산출서양식" xfId="8629"/>
    <cellStyle name="1_tree_현충묘지-예산서(조경)_00-수량산출서양식_00-수량산출서양식" xfId="8630"/>
    <cellStyle name="1_tree_현충묘지-예산서(조경)_대전가오-설계서" xfId="8631"/>
    <cellStyle name="1_tree_현충묘지-예산서(조경)_대전가오-설계서(관리)" xfId="8632"/>
    <cellStyle name="1_tree_현충묘지-예산서(조경)_대전가오-설계서(관리)_00-설계서양식" xfId="8633"/>
    <cellStyle name="1_tree_현충묘지-예산서(조경)_대전가오-설계서(관리)_00-설계서양식_00-수량산출서양식" xfId="8634"/>
    <cellStyle name="1_tree_현충묘지-예산서(조경)_대전가오-설계서(관리)_00-설계서양식_00-수량산출서양식_00-수량산출서양식" xfId="8635"/>
    <cellStyle name="1_tree_현충묘지-예산서(조경)_대전가오-설계서(관리)_00-수량산출서양식" xfId="8636"/>
    <cellStyle name="1_tree_현충묘지-예산서(조경)_대전가오-설계서(관리)_00-수량산출서양식_00-수량산출서양식" xfId="8637"/>
    <cellStyle name="1_tree_현충묘지-예산서(조경)_대전가오-설계서_00-설계서양식" xfId="8638"/>
    <cellStyle name="1_tree_현충묘지-예산서(조경)_대전가오-설계서_00-설계서양식_00-수량산출서양식" xfId="8639"/>
    <cellStyle name="1_tree_현충묘지-예산서(조경)_대전가오-설계서_00-설계서양식_00-수량산출서양식_00-수량산출서양식" xfId="8640"/>
    <cellStyle name="1_tree_현충묘지-예산서(조경)_대전가오-설계서_00-수량산출서양식" xfId="8641"/>
    <cellStyle name="1_tree_현충묘지-예산서(조경)_대전가오-설계서_00-수량산출서양식_00-수량산출서양식" xfId="8642"/>
    <cellStyle name="1_tree_현충묘지-예산서(조경)_대전가오-설계서1" xfId="8643"/>
    <cellStyle name="1_tree_현충묘지-예산서(조경)_대전가오-설계서1_00-설계서양식" xfId="8644"/>
    <cellStyle name="1_tree_현충묘지-예산서(조경)_대전가오-설계서1_00-설계서양식_00-수량산출서양식" xfId="8645"/>
    <cellStyle name="1_tree_현충묘지-예산서(조경)_대전가오-설계서1_00-설계서양식_00-수량산출서양식_00-수량산출서양식" xfId="8646"/>
    <cellStyle name="1_tree_현충묘지-예산서(조경)_대전가오-설계서1_00-수량산출서양식" xfId="8647"/>
    <cellStyle name="1_tree_현충묘지-예산서(조경)_대전가오-설계서1_00-수량산출서양식_00-수량산출서양식" xfId="8648"/>
    <cellStyle name="1_tree_현충묘지-예산서(조경)_예산서-엑셀변환양식100" xfId="8649"/>
    <cellStyle name="1_tree_현충묘지-예산서(조경)_예산서-엑셀변환양식100_00-설계서양식" xfId="8650"/>
    <cellStyle name="1_tree_현충묘지-예산서(조경)_예산서-엑셀변환양식100_00-설계서양식_00-수량산출서양식" xfId="8651"/>
    <cellStyle name="1_tree_현충묘지-예산서(조경)_예산서-엑셀변환양식100_00-설계서양식_00-수량산출서양식_00-수량산출서양식" xfId="8652"/>
    <cellStyle name="1_tree_현충묘지-예산서(조경)_예산서-엑셀변환양식100_00-수량산출서양식" xfId="8653"/>
    <cellStyle name="1_tree_현충묘지-예산서(조경)_예산서-엑셀변환양식100_00-수량산출서양식_00-수량산출서양식" xfId="8654"/>
    <cellStyle name="1_tree_현충묘지-예산서(조경)_예산서-엑셀변환양식100_00-예산서양식100" xfId="8655"/>
    <cellStyle name="1_tree_현충묘지-예산서(조경)_예산서-엑셀변환양식100_00-예산서양식100_00-수량산출서양식" xfId="8656"/>
    <cellStyle name="1_tree_현충묘지-예산서(조경)_예산서-엑셀변환양식100_00-예산서양식100_00-수량산출서양식_00-수량산출서양식" xfId="8657"/>
    <cellStyle name="1_tree_현충묘지-예산서(조경)_예산서-엑셀변환양식100_00-예산서양식100_대전가오-설계서" xfId="8658"/>
    <cellStyle name="1_tree_현충묘지-예산서(조경)_예산서-엑셀변환양식100_00-예산서양식100_대전가오-설계서(관리)" xfId="8659"/>
    <cellStyle name="1_tree_현충묘지-예산서(조경)_예산서-엑셀변환양식100_00-예산서양식100_대전가오-설계서(관리)_00-설계서양식" xfId="8660"/>
    <cellStyle name="1_tree_현충묘지-예산서(조경)_예산서-엑셀변환양식100_00-예산서양식100_대전가오-설계서(관리)_00-설계서양식_00-수량산출서양식" xfId="8661"/>
    <cellStyle name="1_tree_현충묘지-예산서(조경)_예산서-엑셀변환양식100_00-예산서양식100_대전가오-설계서(관리)_00-설계서양식_00-수량산출서양식_00-수량산출서양식" xfId="8662"/>
    <cellStyle name="1_tree_현충묘지-예산서(조경)_예산서-엑셀변환양식100_00-예산서양식100_대전가오-설계서(관리)_00-수량산출서양식" xfId="8663"/>
    <cellStyle name="1_tree_현충묘지-예산서(조경)_예산서-엑셀변환양식100_00-예산서양식100_대전가오-설계서(관리)_00-수량산출서양식_00-수량산출서양식" xfId="8664"/>
    <cellStyle name="1_tree_현충묘지-예산서(조경)_예산서-엑셀변환양식100_00-예산서양식100_대전가오-설계서_00-설계서양식" xfId="8665"/>
    <cellStyle name="1_tree_현충묘지-예산서(조경)_예산서-엑셀변환양식100_00-예산서양식100_대전가오-설계서_00-설계서양식_00-수량산출서양식" xfId="8666"/>
    <cellStyle name="1_tree_현충묘지-예산서(조경)_예산서-엑셀변환양식100_00-예산서양식100_대전가오-설계서_00-설계서양식_00-수량산출서양식_00-수량산출서양식" xfId="8667"/>
    <cellStyle name="1_tree_현충묘지-예산서(조경)_예산서-엑셀변환양식100_00-예산서양식100_대전가오-설계서_00-수량산출서양식" xfId="8668"/>
    <cellStyle name="1_tree_현충묘지-예산서(조경)_예산서-엑셀변환양식100_00-예산서양식100_대전가오-설계서_00-수량산출서양식_00-수량산출서양식" xfId="8669"/>
    <cellStyle name="1_tree_현충묘지-예산서(조경)_예산서-엑셀변환양식100_00-예산서양식100_대전가오-설계서1" xfId="8670"/>
    <cellStyle name="1_tree_현충묘지-예산서(조경)_예산서-엑셀변환양식100_00-예산서양식100_대전가오-설계서1_00-설계서양식" xfId="8671"/>
    <cellStyle name="1_tree_현충묘지-예산서(조경)_예산서-엑셀변환양식100_00-예산서양식100_대전가오-설계서1_00-설계서양식_00-수량산출서양식" xfId="8672"/>
    <cellStyle name="1_tree_현충묘지-예산서(조경)_예산서-엑셀변환양식100_00-예산서양식100_대전가오-설계서1_00-설계서양식_00-수량산출서양식_00-수량산출서양식" xfId="8673"/>
    <cellStyle name="1_tree_현충묘지-예산서(조경)_예산서-엑셀변환양식100_00-예산서양식100_대전가오-설계서1_00-수량산출서양식" xfId="8674"/>
    <cellStyle name="1_tree_현충묘지-예산서(조경)_예산서-엑셀변환양식100_00-예산서양식100_대전가오-설계서1_00-수량산출서양식_00-수량산출서양식" xfId="8675"/>
    <cellStyle name="1_가월리배수펌프(04.23)" xfId="8676"/>
    <cellStyle name="1_강릉대학술정보지원센터총괄(월드2낙찰)" xfId="8677"/>
    <cellStyle name="1_강북중학교(명남하도급)" xfId="8678"/>
    <cellStyle name="1_건축실행내역서(1)" xfId="8679"/>
    <cellStyle name="1_경찰청입찰시개략실행(05-09-29)" xfId="8680"/>
    <cellStyle name="1_계수대로" xfId="8681"/>
    <cellStyle name="1_금강Ⅱ지구김제2-2공구토목공사(동도)" xfId="8682"/>
    <cellStyle name="1_기계내역(설비집계표)(07.2.2)" xfId="8683"/>
    <cellStyle name="1_나주배창고_저온창고부분_070331_공사" xfId="8684"/>
    <cellStyle name="1_내역서1105" xfId="8685"/>
    <cellStyle name="1_내역원하원가양식(샘플)" xfId="8686"/>
    <cellStyle name="1_녹산~생곡(1공구)대안" xfId="8687"/>
    <cellStyle name="1_단가조사표" xfId="8688"/>
    <cellStyle name="1_단가조사표_1011소각" xfId="8689"/>
    <cellStyle name="1_단가조사표_1113교~1" xfId="8690"/>
    <cellStyle name="1_단가조사표_121내역" xfId="8691"/>
    <cellStyle name="1_단가조사표_객토량" xfId="8692"/>
    <cellStyle name="1_단가조사표_교통센~1" xfId="8693"/>
    <cellStyle name="1_단가조사표_교통센터412" xfId="8694"/>
    <cellStyle name="1_단가조사표_교통수" xfId="8695"/>
    <cellStyle name="1_단가조사표_교통수량산출서" xfId="8696"/>
    <cellStyle name="1_단가조사표_구조물대가 (2)" xfId="8697"/>
    <cellStyle name="1_단가조사표_내역서 (2)" xfId="8698"/>
    <cellStyle name="1_단가조사표_대전관저지구" xfId="8699"/>
    <cellStyle name="1_단가조사표_동측지~1" xfId="8700"/>
    <cellStyle name="1_단가조사표_동측지원422" xfId="8701"/>
    <cellStyle name="1_단가조사표_동측지원512" xfId="8702"/>
    <cellStyle name="1_단가조사표_동측지원524" xfId="8703"/>
    <cellStyle name="1_단가조사표_부대422" xfId="8704"/>
    <cellStyle name="1_단가조사표_부대시설" xfId="8705"/>
    <cellStyle name="1_단가조사표_소각수~1" xfId="8706"/>
    <cellStyle name="1_단가조사표_소각수내역서" xfId="8707"/>
    <cellStyle name="1_단가조사표_소각수목2" xfId="8708"/>
    <cellStyle name="1_단가조사표_수량산출서 (2)" xfId="8709"/>
    <cellStyle name="1_단가조사표_엑스포~1" xfId="8710"/>
    <cellStyle name="1_단가조사표_엑스포한빛1" xfId="8711"/>
    <cellStyle name="1_단가조사표_여객터미널331" xfId="8712"/>
    <cellStyle name="1_단가조사표_여객터미널513" xfId="8713"/>
    <cellStyle name="1_단가조사표_여객터미널629" xfId="8714"/>
    <cellStyle name="1_단가조사표_외곽도로616" xfId="8715"/>
    <cellStyle name="1_단가조사표_용인죽전수량" xfId="8716"/>
    <cellStyle name="1_단가조사표_원가계~1" xfId="8717"/>
    <cellStyle name="1_단가조사표_유기질" xfId="8718"/>
    <cellStyle name="1_단가조사표_자재조서 (2)" xfId="8719"/>
    <cellStyle name="1_단가조사표_총괄내역" xfId="8720"/>
    <cellStyle name="1_단가조사표_총괄내역 (2)" xfId="8721"/>
    <cellStyle name="1_단가조사표_터미널도로403" xfId="8722"/>
    <cellStyle name="1_단가조사표_터미널도로429" xfId="8723"/>
    <cellStyle name="1_단가조사표_포장일위" xfId="8724"/>
    <cellStyle name="1_당동(청강)" xfId="8725"/>
    <cellStyle name="1_당동(청강디스켓1)" xfId="8726"/>
    <cellStyle name="1_대동고등학교 수전설비 및 냉.난방설치공사(최종)" xfId="8727"/>
    <cellStyle name="1_대전가오-수량산출서" xfId="8728"/>
    <cellStyle name="1_대전목양초" xfId="8729"/>
    <cellStyle name="1_대전서붕고하도급" xfId="8730"/>
    <cellStyle name="1_대호지~석문간지방도확포장공사(신일)" xfId="8731"/>
    <cellStyle name="1_덕산스파케슬060307" xfId="8732"/>
    <cellStyle name="1_도암강진(흥산건설)" xfId="8733"/>
    <cellStyle name="1_두월제하류개수공사(우석)" xfId="8734"/>
    <cellStyle name="1_등촌고등총괄(동현하도급)" xfId="8735"/>
    <cellStyle name="1_마현~생창국도건설공사" xfId="8736"/>
    <cellStyle name="1_명암지-산성간" xfId="8737"/>
    <cellStyle name="1_백석고변경도급교육청제출내역서0430두-1" xfId="8738"/>
    <cellStyle name="1_백제큰길내역서" xfId="8739"/>
    <cellStyle name="1_병목안배수지건설(100%)" xfId="8740"/>
    <cellStyle name="1_병천고변경도급교육청제출내역서0430두-1" xfId="8741"/>
    <cellStyle name="1_보광배수지(동신)" xfId="8742"/>
    <cellStyle name="1_봉곡중총괄(대지완결)" xfId="8743"/>
    <cellStyle name="1_부대입찰확약서" xfId="8744"/>
    <cellStyle name="1_부산만덕상록아파트신축공사" xfId="8745"/>
    <cellStyle name="1_부안-태인1산출" xfId="8746"/>
    <cellStyle name="1_북부지방설계" xfId="8747"/>
    <cellStyle name="1_산출내역집계" xfId="8748"/>
    <cellStyle name="1_삼융건설(백제큰길)" xfId="8749"/>
    <cellStyle name="1_새들초등학교(동성)" xfId="8750"/>
    <cellStyle name="1_서울대학교사범대교육정보관(에스와이비작업완료)" xfId="8751"/>
    <cellStyle name="1_서울화일초(덕동)" xfId="8752"/>
    <cellStyle name="1_석남초등기계계약제출" xfId="8753"/>
    <cellStyle name="1_석남초등학교신축공사(도급내역)_원가공" xfId="8754"/>
    <cellStyle name="1_설계서(변산농협-진짜최종)" xfId="8755"/>
    <cellStyle name="1_설비BM" xfId="8756"/>
    <cellStyle name="1_성남판교상록설계" xfId="8757"/>
    <cellStyle name="1_성산배수지건설공사(덕동)" xfId="8758"/>
    <cellStyle name="1_송정리역사(토목완료林)" xfId="8759"/>
    <cellStyle name="1_수도권매립지하도급(명도)" xfId="8760"/>
    <cellStyle name="1_수정갑지" xfId="8761"/>
    <cellStyle name="1_시민계략공사" xfId="8762"/>
    <cellStyle name="1_시민계략공사_2002년도각종계산서너릿제터널등7개소" xfId="8763"/>
    <cellStyle name="1_시민계략공사_Book2" xfId="8764"/>
    <cellStyle name="1_시민계략공사_계산서및내역서5월9일변경" xfId="8765"/>
    <cellStyle name="1_시민계략공사_광양중동중학교실증축공사(전기)-4월10일한번더" xfId="8766"/>
    <cellStyle name="1_시민계략공사_도암강진(흥산건설)" xfId="8767"/>
    <cellStyle name="1_시민계략공사_도암강진(흥산건설)_해남내역서" xfId="8768"/>
    <cellStyle name="1_시민계략공사_무안연꽃방죽(4월9일)한번더" xfId="8769"/>
    <cellStyle name="1_시민계략공사_보일약국~순국비간 도로개설 가로등설치공사" xfId="8770"/>
    <cellStyle name="1_시민계략공사_봉산면보건지소신축공사(전기)11월30일변경" xfId="8771"/>
    <cellStyle name="1_시민계략공사_부안-태인1산출" xfId="8772"/>
    <cellStyle name="1_시민계략공사_북문로(팔마로)가로등설치공사(변경)3월11일" xfId="8773"/>
    <cellStyle name="1_시민계략공사_북문팔마로확포장공사가로등" xfId="8774"/>
    <cellStyle name="1_시민계략공사_원가계산(표준)" xfId="8775"/>
    <cellStyle name="1_시민계략공사_율촌중학교심야전기" xfId="8776"/>
    <cellStyle name="1_시민계략공사_전기공내역서" xfId="8777"/>
    <cellStyle name="1_시민계략공사_전기-한남" xfId="8778"/>
    <cellStyle name="1_시민계략공사_주문진신리교(동일건설)" xfId="8779"/>
    <cellStyle name="1_시민계략공사_흥한건설(이양능주2공구)" xfId="8780"/>
    <cellStyle name="1_양곡부두정비창고전기내역서" xfId="8781"/>
    <cellStyle name="1_양동빙축자동제어(세광)_060328-편신범상무님이 별도 수정한것이 최종임-이건아님" xfId="8782"/>
    <cellStyle name="1_엑셀" xfId="8783"/>
    <cellStyle name="1_영덕군청 전기선로 개보수공사(전기)" xfId="8784"/>
    <cellStyle name="1_오토넷_신세계죽전_061114" xfId="8785"/>
    <cellStyle name="1_원가계산(표준)" xfId="8786"/>
    <cellStyle name="1_원가계산서(검토)" xfId="8787"/>
    <cellStyle name="1_월봉중변경도급교육청제출내역서0430두-1" xfId="8788"/>
    <cellStyle name="1_인재개발설계" xfId="8789"/>
    <cellStyle name="1_인천북항관공선부두(수정내역)" xfId="8790"/>
    <cellStyle name="1_입찰내역서갑지양식" xfId="8791"/>
    <cellStyle name="1_장산중학교내역(혁성)" xfId="8792"/>
    <cellStyle name="1_장산중학교내역(혁성업체)" xfId="8793"/>
    <cellStyle name="1_장산중학교내역하도급(혁성)" xfId="8794"/>
    <cellStyle name="1_전기내역서" xfId="8795"/>
    <cellStyle name="1_전자입찰원가양식" xfId="8796"/>
    <cellStyle name="1_전주시관내(이서~용정)건설공사(신화)" xfId="8797"/>
    <cellStyle name="1_주문진신리교(동일건설)" xfId="8798"/>
    <cellStyle name="1_천리포수목원(투찰-62억 부가세포함)" xfId="8799"/>
    <cellStyle name="1_천리포수목원제출(집계표)" xfId="8800"/>
    <cellStyle name="1_천리포수목원제출(집계표)(3)" xfId="8801"/>
    <cellStyle name="1_천리포수목원제출(집계표,내역)" xfId="8802"/>
    <cellStyle name="1_천천고고등학교교사신축공사(산출내역집계표)" xfId="8803"/>
    <cellStyle name="1_충남교육청BTL-월봉0129-조경" xfId="8804"/>
    <cellStyle name="1_타사견적서" xfId="8805"/>
    <cellStyle name="1_탈수기-제작" xfId="8806"/>
    <cellStyle name="1_통신내역서" xfId="8807"/>
    <cellStyle name="1_포항교도소(대동)" xfId="8808"/>
    <cellStyle name="1_포항교도소(원본)" xfId="8809"/>
    <cellStyle name="1_하도급관리계획서" xfId="8810"/>
    <cellStyle name="1_하도급양식" xfId="8811"/>
    <cellStyle name="1_한국오토넷_제출견적_070131" xfId="8812"/>
    <cellStyle name="1_현충묘지-수량산출서" xfId="8813"/>
    <cellStyle name="1_현화고-조경설계서0107" xfId="8814"/>
    <cellStyle name="1_협조전" xfId="8815"/>
    <cellStyle name="1_흥한건설(주)_두창산업폐기물(하도급)" xfId="8816"/>
    <cellStyle name="10" xfId="8817"/>
    <cellStyle name="10공/㎥" xfId="8818"/>
    <cellStyle name="11" xfId="8819"/>
    <cellStyle name="111" xfId="8820"/>
    <cellStyle name="120" xfId="8821"/>
    <cellStyle name="123" xfId="8822"/>
    <cellStyle name="19990216" xfId="8823"/>
    <cellStyle name="¹e" xfId="8824"/>
    <cellStyle name="¹eº" xfId="8825"/>
    <cellStyle name="¹éº" xfId="8826"/>
    <cellStyle name="¹eº_견적서" xfId="8827"/>
    <cellStyle name="¹éº_마곡보완" xfId="8828"/>
    <cellStyle name="¹eº_설비내역" xfId="8829"/>
    <cellStyle name="¹eºða²" xfId="8830"/>
    <cellStyle name="¹éºðà²" xfId="8831"/>
    <cellStyle name="¹eºÐA² [0]" xfId="8832"/>
    <cellStyle name="¹eºÐA² [2]" xfId="8833"/>
    <cellStyle name="¹éºÐÀ²_¿îÀüÀÚ±Ý" xfId="8834"/>
    <cellStyle name="¹eºÐA²_±aA¸" xfId="8835"/>
    <cellStyle name="1월" xfId="8836"/>
    <cellStyle name="2" xfId="8837"/>
    <cellStyle name="²" xfId="8838"/>
    <cellStyle name="2)" xfId="8839"/>
    <cellStyle name="2_laroux" xfId="8840"/>
    <cellStyle name="2_laroux_ATC-YOON1" xfId="8841"/>
    <cellStyle name="2_구)법원청사 리모델링 공사(관급자재)" xfId="8842"/>
    <cellStyle name="2_단가조사표" xfId="8843"/>
    <cellStyle name="2_단가조사표_1011소각" xfId="8844"/>
    <cellStyle name="2_단가조사표_1113교~1" xfId="8845"/>
    <cellStyle name="2_단가조사표_121내역" xfId="8846"/>
    <cellStyle name="2_단가조사표_객토량" xfId="8847"/>
    <cellStyle name="2_단가조사표_교통센~1" xfId="8848"/>
    <cellStyle name="2_단가조사표_교통센터412" xfId="8849"/>
    <cellStyle name="2_단가조사표_교통수" xfId="8850"/>
    <cellStyle name="2_단가조사표_교통수량산출서" xfId="8851"/>
    <cellStyle name="2_단가조사표_구조물대가 (2)" xfId="8852"/>
    <cellStyle name="2_단가조사표_내역서 (2)" xfId="8853"/>
    <cellStyle name="2_단가조사표_대전관저지구" xfId="8854"/>
    <cellStyle name="2_단가조사표_동측지~1" xfId="8855"/>
    <cellStyle name="2_단가조사표_동측지원422" xfId="8856"/>
    <cellStyle name="2_단가조사표_동측지원512" xfId="8857"/>
    <cellStyle name="2_단가조사표_동측지원524" xfId="8858"/>
    <cellStyle name="2_단가조사표_부대422" xfId="8859"/>
    <cellStyle name="2_단가조사표_부대시설" xfId="8860"/>
    <cellStyle name="2_단가조사표_소각수~1" xfId="8861"/>
    <cellStyle name="2_단가조사표_소각수내역서" xfId="8862"/>
    <cellStyle name="2_단가조사표_소각수목2" xfId="8863"/>
    <cellStyle name="2_단가조사표_수량산출서 (2)" xfId="8864"/>
    <cellStyle name="2_단가조사표_엑스포~1" xfId="8865"/>
    <cellStyle name="2_단가조사표_엑스포한빛1" xfId="8866"/>
    <cellStyle name="2_단가조사표_여객터미널331" xfId="8867"/>
    <cellStyle name="2_단가조사표_여객터미널513" xfId="8868"/>
    <cellStyle name="2_단가조사표_여객터미널629" xfId="8869"/>
    <cellStyle name="2_단가조사표_외곽도로616" xfId="8870"/>
    <cellStyle name="2_단가조사표_용인죽전수량" xfId="8871"/>
    <cellStyle name="2_단가조사표_원가계~1" xfId="8872"/>
    <cellStyle name="2_단가조사표_유기질" xfId="8873"/>
    <cellStyle name="2_단가조사표_자재조서 (2)" xfId="8874"/>
    <cellStyle name="2_단가조사표_총괄내역" xfId="8875"/>
    <cellStyle name="2_단가조사표_총괄내역 (2)" xfId="8876"/>
    <cellStyle name="2_단가조사표_터미널도로403" xfId="8877"/>
    <cellStyle name="2_단가조사표_터미널도로429" xfId="8878"/>
    <cellStyle name="2_단가조사표_포장일위" xfId="8879"/>
    <cellStyle name="2_영덕군청 전기선로 개보수공사(전기)" xfId="8880"/>
    <cellStyle name="2자리" xfId="8881"/>
    <cellStyle name="³?a￥" xfId="8882"/>
    <cellStyle name="³¯â¥" xfId="8883"/>
    <cellStyle name="³f¹ô[0]_pldt" xfId="8884"/>
    <cellStyle name="³f¹ô_pldt" xfId="8885"/>
    <cellStyle name="3자리" xfId="8886"/>
    <cellStyle name="'50,200" xfId="8887"/>
    <cellStyle name="60" xfId="8888"/>
    <cellStyle name="_x0014_7." xfId="8889"/>
    <cellStyle name="82" xfId="8890"/>
    <cellStyle name="90" xfId="8891"/>
    <cellStyle name="a" xfId="8892"/>
    <cellStyle name="a [0]_mud plant bolted" xfId="8893"/>
    <cellStyle name="Ā _x0010_က랐_xdc01_땯_x0001_" xfId="8894"/>
    <cellStyle name="A_도로" xfId="8895"/>
    <cellStyle name="A_부대초안" xfId="8896"/>
    <cellStyle name="A_부대초안_견적의뢰" xfId="8897"/>
    <cellStyle name="A_부대초안_김포투찰" xfId="8898"/>
    <cellStyle name="A_부대초안_김포투찰_견적의뢰" xfId="8899"/>
    <cellStyle name="A_토목내역서" xfId="8900"/>
    <cellStyle name="A_토목내역서_도로" xfId="8901"/>
    <cellStyle name="A_토목내역서_부대초안" xfId="8902"/>
    <cellStyle name="A_토목내역서_부대초안_견적의뢰" xfId="8903"/>
    <cellStyle name="A_토목내역서_부대초안_김포투찰" xfId="8904"/>
    <cellStyle name="A_토목내역서_부대초안_김포투찰_견적의뢰" xfId="8905"/>
    <cellStyle name="A¡§¡ⓒ¡E¡þ¡EO [0]_¡§uc¡§oA " xfId="8906"/>
    <cellStyle name="A¡§¡ⓒ¡E¡þ¡EO_¡§uc¡§oA " xfId="8907"/>
    <cellStyle name="A¨­￠￢￠O [0]_¡Æu￠￢RBS('98) " xfId="8908"/>
    <cellStyle name="A¨­¢¬¢Ò [0]_¨úc¨öA " xfId="8909"/>
    <cellStyle name="A¨­￠￢￠O [0]_￠?i¡ieE¡ⓒ¡¤A ¡¾a¡¾￠￢A￠OA¡AC¡I" xfId="8910"/>
    <cellStyle name="A¨­¢¬¢Ò [0]_4PART " xfId="8911"/>
    <cellStyle name="A¨­￠￢￠O [0]_A|A￠O1¨￢I1¡Æu CoEⓒ÷ " xfId="8912"/>
    <cellStyle name="A¨­¢¬¢Ò [0]_C¡Æ¢¬n¨¬¡Æ " xfId="8913"/>
    <cellStyle name="A¨­￠￢￠O [0]_ⓒoⓒ¡A¨o¨￢R " xfId="8914"/>
    <cellStyle name="A¨­￠￢￠O_¡Æu￠￢RC¡¿￠￢n_¨u¡AA¨u¨￢¡Æ " xfId="8915"/>
    <cellStyle name="A¨­¢¬¢Ò_¨úc¨öA " xfId="8916"/>
    <cellStyle name="A¨­￠￢￠O_￠?i¡ieE¡ⓒ¡¤A ¡¾a¡¾￠￢A￠OA¡AC¡I" xfId="8917"/>
    <cellStyle name="A¨­¢¬¢Ò_95©øaAN¡Æy¨ùo¡¤R " xfId="8918"/>
    <cellStyle name="A¨­￠￢￠O_A|A￠O1¨￢I1¡Æu CoEⓒ÷ " xfId="8919"/>
    <cellStyle name="A¨­¢¬¢Ò_C¡Æ¢¬n¨¬¡Æ " xfId="8920"/>
    <cellStyle name="A¨­￠￢￠O_ⓒoⓒ¡A¨o¨￢R " xfId="8921"/>
    <cellStyle name="a-4" xfId="8922"/>
    <cellStyle name="AA" xfId="8923"/>
    <cellStyle name="ȂȃRMऌଃਁȋ⤭ࠀȄԂȂ(ȃRMऌଃਁȋ⤂Ā飰ˠ" xfId="8924"/>
    <cellStyle name="Aⓒ­" xfId="8925"/>
    <cellStyle name="Aⓒ­￠￢￠" xfId="8926"/>
    <cellStyle name="Actual Date" xfId="8927"/>
    <cellStyle name="Ae" xfId="8928"/>
    <cellStyle name="Åë" xfId="8929"/>
    <cellStyle name="Ae_견적서" xfId="8930"/>
    <cellStyle name="Åë_마곡보완" xfId="8931"/>
    <cellStyle name="Ae_설비내역" xfId="8932"/>
    <cellStyle name="Aee­" xfId="8933"/>
    <cellStyle name="Åëè­" xfId="8934"/>
    <cellStyle name="Aee­ " xfId="8935"/>
    <cellStyle name="Aee­ [" xfId="8936"/>
    <cellStyle name="Åëè­ [" xfId="8937"/>
    <cellStyle name="Aee­ [_견적서" xfId="8938"/>
    <cellStyle name="Åëè­ [_마곡보완" xfId="8939"/>
    <cellStyle name="Aee­ [_설비내역" xfId="8940"/>
    <cellStyle name="Aee­ [0]" xfId="8941"/>
    <cellStyle name="Åëè­ [0]" xfId="8942"/>
    <cellStyle name="AeE­ [0]_(type)AN°y" xfId="8943"/>
    <cellStyle name="ÅëÈ­ [0]_´ëÇü»çÃâ" xfId="8944"/>
    <cellStyle name="AeE­ [0]_¿μ¹RA¶A÷μμ" xfId="8945"/>
    <cellStyle name="ÅëÈ­ [0]_»óºÎ¼ö·®Áý°è " xfId="8946"/>
    <cellStyle name="AeE­ [0]_°eE¹_11¿a½A " xfId="8947"/>
    <cellStyle name="ÅëÈ­ [0]_°ü¸®Ç×¸ñ_¾÷Á¾º° " xfId="8948"/>
    <cellStyle name="AeE­ [0]_°u¸RC×¸n_¾÷A¾º° " xfId="8949"/>
    <cellStyle name="ÅëÈ­ [0]_¼öÀÍ¼º " xfId="8950"/>
    <cellStyle name="AeE­ [0]_¼oAI¼º _대구백화점제출견적(2001년5월22일)" xfId="8951"/>
    <cellStyle name="ÅëÈ­ [0]_½ÅÃµÁöÀüÃ¼" xfId="8952"/>
    <cellStyle name="AeE­ [0]_¾c½A " xfId="8953"/>
    <cellStyle name="ÅëÈ­ [0]_¹æÀ½º® " xfId="8954"/>
    <cellStyle name="AeE­ [0]_4PART " xfId="8955"/>
    <cellStyle name="ÅëÈ­ [0]_Á¦Á¶1ºÎ1°ú ÇöÈ² " xfId="8956"/>
    <cellStyle name="AeE­ [0]_A¾CO½A¼³ " xfId="8957"/>
    <cellStyle name="ÅëÈ­ [0]_INQUIRY ¿µ¾÷ÃßÁø " xfId="8958"/>
    <cellStyle name="AeE­ [0]_INQUIRY ¿μ¾÷AßAø " xfId="8959"/>
    <cellStyle name="ÅëÈ­ [0]_laroux" xfId="8960"/>
    <cellStyle name="AeE­ [0]_laroux_1" xfId="8961"/>
    <cellStyle name="ÅëÈ­ [0]_laroux_1" xfId="8962"/>
    <cellStyle name="AeE­ [0]_laroux_1_견적서(가로양식)" xfId="8963"/>
    <cellStyle name="ÅëÈ­ [0]_laroux_1_견적서(가로양식)" xfId="8964"/>
    <cellStyle name="AeE­ [0]_laroux_1_국학진흥원(정산6-13)" xfId="8965"/>
    <cellStyle name="ÅëÈ­ [0]_laroux_1_국학진흥원(정산6-13)" xfId="8966"/>
    <cellStyle name="AeE­ [0]_laroux_1_대구종합전시관" xfId="8967"/>
    <cellStyle name="ÅëÈ­ [0]_laroux_1_대구종합전시관" xfId="8968"/>
    <cellStyle name="AeE­ [0]_laroux_2" xfId="8969"/>
    <cellStyle name="ÅëÈ­ [0]_laroux_2" xfId="8970"/>
    <cellStyle name="AeE­ [0]_laroux_2_견적서(가로양식)" xfId="8971"/>
    <cellStyle name="ÅëÈ­ [0]_laroux_2_견적서(가로양식)" xfId="8972"/>
    <cellStyle name="AeE­ [0]_laroux_2_국학진흥원(정산6-13)" xfId="8973"/>
    <cellStyle name="ÅëÈ­ [0]_laroux_2_국학진흥원(정산6-13)" xfId="8974"/>
    <cellStyle name="AeE­ [0]_laroux_2_대구종합전시관" xfId="8975"/>
    <cellStyle name="ÅëÈ­ [0]_laroux_2_대구종합전시관" xfId="8976"/>
    <cellStyle name="AeE­ [0]_laroux_견적서(가로양식)" xfId="8977"/>
    <cellStyle name="ÅëÈ­ [0]_laroux_견적서(가로양식)" xfId="8978"/>
    <cellStyle name="AeE­ [0]_laroux_견적서(가로양식) 2" xfId="8979"/>
    <cellStyle name="ÅëÈ­ [0]_laroux_견적서(가로양식) 2" xfId="8980"/>
    <cellStyle name="AeE­ [0]_laroux_견적서(가로양식) 3" xfId="8981"/>
    <cellStyle name="ÅëÈ­ [0]_laroux_견적서(가로양식) 3" xfId="8982"/>
    <cellStyle name="AeE­ [0]_laroux_견적서(가로양식) 4" xfId="8983"/>
    <cellStyle name="ÅëÈ­ [0]_laroux_견적서(가로양식) 4" xfId="8984"/>
    <cellStyle name="AeE­ [0]_laroux_국학진흥원(정산6-13)" xfId="8985"/>
    <cellStyle name="ÅëÈ­ [0]_laroux_국학진흥원(정산6-13)" xfId="8986"/>
    <cellStyle name="AeE­ [0]_laroux_국학진흥원(정산6-13) 2" xfId="8987"/>
    <cellStyle name="ÅëÈ­ [0]_laroux_국학진흥원(정산6-13) 2" xfId="8988"/>
    <cellStyle name="AeE­ [0]_laroux_국학진흥원(정산6-13) 3" xfId="8989"/>
    <cellStyle name="ÅëÈ­ [0]_laroux_국학진흥원(정산6-13) 3" xfId="8990"/>
    <cellStyle name="AeE­ [0]_laroux_국학진흥원(정산6-13) 4" xfId="8991"/>
    <cellStyle name="ÅëÈ­ [0]_laroux_국학진흥원(정산6-13) 4" xfId="8992"/>
    <cellStyle name="AeE­ [0]_laroux_대구종합전시관" xfId="8993"/>
    <cellStyle name="ÅëÈ­ [0]_laroux_대구종합전시관" xfId="8994"/>
    <cellStyle name="AeE­ [0]_laroux_대구종합전시관 2" xfId="8995"/>
    <cellStyle name="ÅëÈ­ [0]_laroux_대구종합전시관 2" xfId="8996"/>
    <cellStyle name="AeE­ [0]_laroux_대구종합전시관 3" xfId="8997"/>
    <cellStyle name="ÅëÈ­ [0]_laroux_대구종합전시관 3" xfId="8998"/>
    <cellStyle name="AeE­ [0]_laroux_대구종합전시관 4" xfId="8999"/>
    <cellStyle name="ÅëÈ­ [0]_laroux_대구종합전시관 4" xfId="9000"/>
    <cellStyle name="AeE­ [0]_º≫¼± ±æ¾i±uºI ¼o·R Ay°eC￥ " xfId="9001"/>
    <cellStyle name="ÅëÈ­ [0]_ºÙÀÓ2-1 " xfId="9002"/>
    <cellStyle name="AeE­ [0]_PERSONAL" xfId="9003"/>
    <cellStyle name="ÅëÈ­ [0]_RESULTS" xfId="9004"/>
    <cellStyle name="Aee­ _06년)하이패스_점검내역" xfId="9005"/>
    <cellStyle name="AeE­_  A¾  CO  " xfId="9006"/>
    <cellStyle name="Åëè­_(대우)밀리오레영화관-내역서" xfId="9007"/>
    <cellStyle name="AeE­_¿μ¹RA¶A÷μμ" xfId="9008"/>
    <cellStyle name="ÅëÈ­_»óºÎ¼ö·®Áý°è " xfId="9009"/>
    <cellStyle name="AeE­_°eE¹_11¿a½A " xfId="9010"/>
    <cellStyle name="ÅëÈ­_°ü¸®Ç×¸ñ_¾÷Á¾º° " xfId="9011"/>
    <cellStyle name="AeE­_°u¸RC×¸n_¾÷A¾º° " xfId="9012"/>
    <cellStyle name="ÅëÈ­_¼öÀÍ¼º " xfId="9013"/>
    <cellStyle name="AeE­_¼oAI¼º _대구백화점제출견적(2001년5월22일)" xfId="9014"/>
    <cellStyle name="ÅëÈ­_¾÷Á¾º° " xfId="9015"/>
    <cellStyle name="AeE­_¾c½A " xfId="9016"/>
    <cellStyle name="ÅëÈ­_¹æÀ½º® " xfId="9017"/>
    <cellStyle name="AeE­_4PART " xfId="9018"/>
    <cellStyle name="ÅëÈ­_Á¦Á¶1ºÎ1°ú ÇöÈ² " xfId="9019"/>
    <cellStyle name="AeE­_A¾CO½A¼³ " xfId="9020"/>
    <cellStyle name="ÅëÈ­_INQUIRY ¿µ¾÷ÃßÁø " xfId="9021"/>
    <cellStyle name="AeE­_INQUIRY ¿μ¾÷AßAø " xfId="9022"/>
    <cellStyle name="ÅëÈ­_laroux" xfId="9023"/>
    <cellStyle name="AeE­_laroux_1_견적서(가로양식)" xfId="9024"/>
    <cellStyle name="ÅëÈ­_laroux_1_견적서(가로양식)" xfId="9025"/>
    <cellStyle name="AeE­_laroux_1_국학진흥원(정산6-13)" xfId="9026"/>
    <cellStyle name="ÅëÈ­_laroux_1_국학진흥원(정산6-13)" xfId="9027"/>
    <cellStyle name="AeE­_laroux_1_대구종합전시관" xfId="9028"/>
    <cellStyle name="ÅëÈ­_laroux_1_대구종합전시관" xfId="9029"/>
    <cellStyle name="AeE­_laroux_2" xfId="9030"/>
    <cellStyle name="ÅëÈ­_laroux_2" xfId="9031"/>
    <cellStyle name="AeE­_laroux_2_견적서(가로양식)" xfId="9032"/>
    <cellStyle name="ÅëÈ­_laroux_2_견적서(가로양식)" xfId="9033"/>
    <cellStyle name="AeE­_laroux_2_국학진흥원(정산6-13)" xfId="9034"/>
    <cellStyle name="ÅëÈ­_laroux_2_국학진흥원(정산6-13)" xfId="9035"/>
    <cellStyle name="AeE­_laroux_2_대구종합전시관" xfId="9036"/>
    <cellStyle name="ÅëÈ­_laroux_2_대구종합전시관" xfId="9037"/>
    <cellStyle name="AeE­_laroux_견적서(가로양식)" xfId="9038"/>
    <cellStyle name="ÅëÈ­_laroux_견적서(가로양식)" xfId="9039"/>
    <cellStyle name="AeE­_laroux_견적서(가로양식) 2" xfId="9040"/>
    <cellStyle name="ÅëÈ­_laroux_견적서(가로양식) 2" xfId="9041"/>
    <cellStyle name="AeE­_laroux_견적서(가로양식) 3" xfId="9042"/>
    <cellStyle name="ÅëÈ­_laroux_견적서(가로양식) 3" xfId="9043"/>
    <cellStyle name="AeE­_laroux_견적서(가로양식) 4" xfId="9044"/>
    <cellStyle name="ÅëÈ­_laroux_견적서(가로양식) 4" xfId="9045"/>
    <cellStyle name="AeE­_laroux_국학진흥원(정산6-13)" xfId="9046"/>
    <cellStyle name="ÅëÈ­_laroux_국학진흥원(정산6-13)" xfId="9047"/>
    <cellStyle name="AeE­_laroux_국학진흥원(정산6-13) 2" xfId="9048"/>
    <cellStyle name="ÅëÈ­_laroux_국학진흥원(정산6-13) 2" xfId="9049"/>
    <cellStyle name="AeE­_laroux_국학진흥원(정산6-13) 3" xfId="9050"/>
    <cellStyle name="ÅëÈ­_laroux_국학진흥원(정산6-13) 3" xfId="9051"/>
    <cellStyle name="AeE­_laroux_국학진흥원(정산6-13) 4" xfId="9052"/>
    <cellStyle name="ÅëÈ­_laroux_국학진흥원(정산6-13) 4" xfId="9053"/>
    <cellStyle name="AeE­_laroux_대구종합전시관" xfId="9054"/>
    <cellStyle name="ÅëÈ­_laroux_대구종합전시관" xfId="9055"/>
    <cellStyle name="AeE­_laroux_대구종합전시관 2" xfId="9056"/>
    <cellStyle name="ÅëÈ­_laroux_대구종합전시관 2" xfId="9057"/>
    <cellStyle name="AeE­_laroux_대구종합전시관 3" xfId="9058"/>
    <cellStyle name="ÅëÈ­_laroux_대구종합전시관 3" xfId="9059"/>
    <cellStyle name="AeE­_laroux_대구종합전시관 4" xfId="9060"/>
    <cellStyle name="ÅëÈ­_laroux_대구종합전시관 4" xfId="9061"/>
    <cellStyle name="AeE­_º≫¼± ±æ¾i±uºI ¼o·R Ay°eC￥ " xfId="9062"/>
    <cellStyle name="ÅëÈ­_ºÙÀÓ2-1 " xfId="9063"/>
    <cellStyle name="AeE­_PERSONAL" xfId="9064"/>
    <cellStyle name="ÅëÈ­_RESULTS" xfId="9065"/>
    <cellStyle name="Aee¡" xfId="9066"/>
    <cellStyle name="AeE¡© [0]_¨úc¨öA " xfId="9067"/>
    <cellStyle name="AeE¡©_¨úc¨öA " xfId="9068"/>
    <cellStyle name="Aee¡ⓒ " xfId="9069"/>
    <cellStyle name="AeE¡ⓒ [0]_¡Æu￠￢RC¡¿￠￢n_¨u¡AA¨u¨￢¡Æ " xfId="9070"/>
    <cellStyle name="AeE¡ⓒ_¡Æu￠￢RC¡¿￠￢n_¨u¡AA¨u¨￢¡Æ " xfId="9071"/>
    <cellStyle name="AeE￠R¨I [0]_¡§uc¡§oA " xfId="9072"/>
    <cellStyle name="AeE￠R¨I_¡§uc¡§oA " xfId="9073"/>
    <cellStyle name="Æû¼¾æ®" xfId="9074"/>
    <cellStyle name="Æu¼¾æR" xfId="9075"/>
    <cellStyle name="ÆU¼¾ÆR 2" xfId="9076"/>
    <cellStyle name="ALIGNMENT" xfId="9077"/>
    <cellStyle name="Am3/h/대" xfId="9078"/>
    <cellStyle name="Amount" xfId="9079"/>
    <cellStyle name="AoA¤μCAo ¾EA½" xfId="9080"/>
    <cellStyle name="AoA¤μCAo ¾EA½ 2" xfId="9081"/>
    <cellStyle name="args.style" xfId="9082"/>
    <cellStyle name="Aþ" xfId="9083"/>
    <cellStyle name="Äþ" xfId="9084"/>
    <cellStyle name="Aþ_견적서" xfId="9085"/>
    <cellStyle name="Äþ_마곡보완" xfId="9086"/>
    <cellStyle name="Aþ_설비내역" xfId="9087"/>
    <cellStyle name="Aþ¸" xfId="9088"/>
    <cellStyle name="Aþ¸¶" xfId="9089"/>
    <cellStyle name="Äþ¸¶" xfId="9090"/>
    <cellStyle name="Aþ¸¶ [" xfId="9091"/>
    <cellStyle name="Äþ¸¶ [" xfId="9092"/>
    <cellStyle name="Aþ¸¶ [_견적서" xfId="9093"/>
    <cellStyle name="Äþ¸¶ [_마곡보완" xfId="9094"/>
    <cellStyle name="Aþ¸¶ [_설비내역" xfId="9095"/>
    <cellStyle name="Aþ¸¶ [0]" xfId="9096"/>
    <cellStyle name="Äþ¸¶ [0]" xfId="9097"/>
    <cellStyle name="AÞ¸¶ [0]_(type)AN°y" xfId="9098"/>
    <cellStyle name="ÄÞ¸¶ [0]_´ëÇü»çÃâ" xfId="9099"/>
    <cellStyle name="AÞ¸¶ [0]_±a¼uAe½A " xfId="9100"/>
    <cellStyle name="ÄÞ¸¶ [0]_»óºÎ¼ö·®Áý°è " xfId="9101"/>
    <cellStyle name="AÞ¸¶ [0]_°eE¹_11¿a½A " xfId="9102"/>
    <cellStyle name="ÄÞ¸¶ [0]_°ü¸®BS('98) " xfId="9103"/>
    <cellStyle name="AÞ¸¶ [0]_°u¸RBS('98) " xfId="9104"/>
    <cellStyle name="ÄÞ¸¶ [0]_¼öÀÍ¼º " xfId="9105"/>
    <cellStyle name="AÞ¸¶ [0]_¼oAI¼º _대구백화점제출견적(2001년5월22일)" xfId="9106"/>
    <cellStyle name="ÄÞ¸¶ [0]_½ÅÃµÁöÀüÃ¼" xfId="9107"/>
    <cellStyle name="AÞ¸¶ [0]_¾c½A " xfId="9108"/>
    <cellStyle name="ÄÞ¸¶ [0]_¹æÀ½º® " xfId="9109"/>
    <cellStyle name="AÞ¸¶ [0]_4PART " xfId="9110"/>
    <cellStyle name="ÄÞ¸¶ [0]_Á¦Á¶1ºÎ1°ú ÇöÈ² " xfId="9111"/>
    <cellStyle name="AÞ¸¶ [0]_A¾CO½A¼³ " xfId="9112"/>
    <cellStyle name="ÄÞ¸¶ [0]_INQUIRY ¿µ¾÷ÃßÁø " xfId="9113"/>
    <cellStyle name="AÞ¸¶ [0]_INQUIRY ¿μ¾÷AßAø " xfId="9114"/>
    <cellStyle name="ÄÞ¸¶ [0]_laroux" xfId="9115"/>
    <cellStyle name="AÞ¸¶ [0]_laroux_1" xfId="9116"/>
    <cellStyle name="ÄÞ¸¶ [0]_laroux_1" xfId="9117"/>
    <cellStyle name="AÞ¸¶ [0]_laroux_1_견적서(가로양식)" xfId="9118"/>
    <cellStyle name="ÄÞ¸¶ [0]_laroux_1_견적서(가로양식)" xfId="9119"/>
    <cellStyle name="AÞ¸¶ [0]_laroux_1_국학진흥원(정산6-13)" xfId="9120"/>
    <cellStyle name="ÄÞ¸¶ [0]_laroux_1_국학진흥원(정산6-13)" xfId="9121"/>
    <cellStyle name="AÞ¸¶ [0]_laroux_1_대구종합전시관" xfId="9122"/>
    <cellStyle name="ÄÞ¸¶ [0]_laroux_1_대구종합전시관" xfId="9123"/>
    <cellStyle name="AÞ¸¶ [0]_laroux_2" xfId="9124"/>
    <cellStyle name="ÄÞ¸¶ [0]_laroux_2" xfId="9125"/>
    <cellStyle name="AÞ¸¶ [0]_laroux_견적서(가로양식)" xfId="9126"/>
    <cellStyle name="ÄÞ¸¶ [0]_laroux_견적서(가로양식)" xfId="9127"/>
    <cellStyle name="AÞ¸¶ [0]_laroux_견적서(가로양식) 2" xfId="9128"/>
    <cellStyle name="ÄÞ¸¶ [0]_laroux_견적서(가로양식) 2" xfId="9129"/>
    <cellStyle name="AÞ¸¶ [0]_laroux_견적서(가로양식) 3" xfId="9130"/>
    <cellStyle name="ÄÞ¸¶ [0]_laroux_견적서(가로양식) 3" xfId="9131"/>
    <cellStyle name="AÞ¸¶ [0]_laroux_견적서(가로양식) 4" xfId="9132"/>
    <cellStyle name="ÄÞ¸¶ [0]_laroux_견적서(가로양식) 4" xfId="9133"/>
    <cellStyle name="AÞ¸¶ [0]_laroux_국학진흥원(정산6-13)" xfId="9134"/>
    <cellStyle name="ÄÞ¸¶ [0]_laroux_국학진흥원(정산6-13)" xfId="9135"/>
    <cellStyle name="AÞ¸¶ [0]_laroux_국학진흥원(정산6-13) 2" xfId="9136"/>
    <cellStyle name="ÄÞ¸¶ [0]_laroux_국학진흥원(정산6-13) 2" xfId="9137"/>
    <cellStyle name="AÞ¸¶ [0]_laroux_국학진흥원(정산6-13) 3" xfId="9138"/>
    <cellStyle name="ÄÞ¸¶ [0]_laroux_국학진흥원(정산6-13) 3" xfId="9139"/>
    <cellStyle name="AÞ¸¶ [0]_laroux_국학진흥원(정산6-13) 4" xfId="9140"/>
    <cellStyle name="ÄÞ¸¶ [0]_laroux_국학진흥원(정산6-13) 4" xfId="9141"/>
    <cellStyle name="AÞ¸¶ [0]_laroux_대구종합전시관" xfId="9142"/>
    <cellStyle name="ÄÞ¸¶ [0]_laroux_대구종합전시관" xfId="9143"/>
    <cellStyle name="AÞ¸¶ [0]_laroux_대구종합전시관 2" xfId="9144"/>
    <cellStyle name="ÄÞ¸¶ [0]_laroux_대구종합전시관 2" xfId="9145"/>
    <cellStyle name="AÞ¸¶ [0]_laroux_대구종합전시관 3" xfId="9146"/>
    <cellStyle name="ÄÞ¸¶ [0]_laroux_대구종합전시관 3" xfId="9147"/>
    <cellStyle name="AÞ¸¶ [0]_laroux_대구종합전시관 4" xfId="9148"/>
    <cellStyle name="ÄÞ¸¶ [0]_laroux_대구종합전시관 4" xfId="9149"/>
    <cellStyle name="AÞ¸¶ [0]_laroux_도담차량공작실설계서" xfId="9150"/>
    <cellStyle name="ÄÞ¸¶ [0]_laroux_도담차량공작실설계서" xfId="9151"/>
    <cellStyle name="AÞ¸¶ [0]_laroux_도담차량공작실신설공사" xfId="9152"/>
    <cellStyle name="ÄÞ¸¶ [0]_laroux_도담차량공작실신설공사" xfId="9153"/>
    <cellStyle name="AÞ¸¶ [0]_laroux_상장가도교설계서" xfId="9154"/>
    <cellStyle name="ÄÞ¸¶ [0]_laroux_상장가도교수량산출" xfId="9155"/>
    <cellStyle name="AÞ¸¶ [0]_º≫¼± ±æ¾i±uºI ¼o·R Ay°eC￥ " xfId="9156"/>
    <cellStyle name="ÄÞ¸¶ [0]_ºÙÀÓ2-1 " xfId="9157"/>
    <cellStyle name="AÞ¸¶ [2]" xfId="9158"/>
    <cellStyle name="AÞ¸¶_  A¾  CO  " xfId="9159"/>
    <cellStyle name="Äþ¸¶_(대우)밀리오레영화관-내역서" xfId="9160"/>
    <cellStyle name="AÞ¸¶_±a¼uAe½A " xfId="9161"/>
    <cellStyle name="ÄÞ¸¶_»óºÎ¼ö·®Áý°è " xfId="9162"/>
    <cellStyle name="AÞ¸¶_°eE¹_11¿a½A " xfId="9163"/>
    <cellStyle name="ÄÞ¸¶_°ü¸®Ç×¸ñ_¾÷Á¾º° " xfId="9164"/>
    <cellStyle name="AÞ¸¶_°u¸RC×¸n_¾÷A¾º° " xfId="9165"/>
    <cellStyle name="ÄÞ¸¶_¼öÀÍ¼º " xfId="9166"/>
    <cellStyle name="AÞ¸¶_¼oAI¼º _대구백화점제출견적(2001년5월22일)" xfId="9167"/>
    <cellStyle name="ÄÞ¸¶_¾÷Á¾º° " xfId="9168"/>
    <cellStyle name="AÞ¸¶_¾c½A " xfId="9169"/>
    <cellStyle name="ÄÞ¸¶_¹æÀ½º® " xfId="9170"/>
    <cellStyle name="AÞ¸¶_95³aAN°y¼o·R " xfId="9171"/>
    <cellStyle name="ÄÞ¸¶_Á¦Á¶1ºÎ1°ú ÇöÈ² " xfId="9172"/>
    <cellStyle name="AÞ¸¶_A¾CO½A¼³ " xfId="9173"/>
    <cellStyle name="ÄÞ¸¶_INQUIRY ¿µ¾÷ÃßÁø " xfId="9174"/>
    <cellStyle name="AÞ¸¶_INQUIRY ¿μ¾÷AßAø " xfId="9175"/>
    <cellStyle name="ÄÞ¸¶_laroux" xfId="9176"/>
    <cellStyle name="AÞ¸¶_laroux_1_견적서(가로양식)" xfId="9177"/>
    <cellStyle name="ÄÞ¸¶_laroux_1_견적서(가로양식)" xfId="9178"/>
    <cellStyle name="AÞ¸¶_laroux_1_국학진흥원(정산6-13)" xfId="9179"/>
    <cellStyle name="ÄÞ¸¶_laroux_1_국학진흥원(정산6-13)" xfId="9180"/>
    <cellStyle name="AÞ¸¶_laroux_1_대구종합전시관" xfId="9181"/>
    <cellStyle name="ÄÞ¸¶_laroux_1_대구종합전시관" xfId="9182"/>
    <cellStyle name="AÞ¸¶_laroux_2" xfId="9183"/>
    <cellStyle name="ÄÞ¸¶_laroux_2" xfId="9184"/>
    <cellStyle name="AÞ¸¶_laroux_견적서(가로양식)" xfId="9185"/>
    <cellStyle name="ÄÞ¸¶_laroux_견적서(가로양식)" xfId="9186"/>
    <cellStyle name="AÞ¸¶_laroux_견적서(가로양식) 2" xfId="9187"/>
    <cellStyle name="ÄÞ¸¶_laroux_견적서(가로양식) 2" xfId="9188"/>
    <cellStyle name="AÞ¸¶_laroux_견적서(가로양식) 3" xfId="9189"/>
    <cellStyle name="ÄÞ¸¶_laroux_견적서(가로양식) 3" xfId="9190"/>
    <cellStyle name="AÞ¸¶_laroux_견적서(가로양식) 4" xfId="9191"/>
    <cellStyle name="ÄÞ¸¶_laroux_견적서(가로양식) 4" xfId="9192"/>
    <cellStyle name="AÞ¸¶_laroux_국학진흥원(정산6-13)" xfId="9193"/>
    <cellStyle name="ÄÞ¸¶_laroux_국학진흥원(정산6-13)" xfId="9194"/>
    <cellStyle name="AÞ¸¶_laroux_국학진흥원(정산6-13) 2" xfId="9195"/>
    <cellStyle name="ÄÞ¸¶_laroux_국학진흥원(정산6-13) 2" xfId="9196"/>
    <cellStyle name="AÞ¸¶_laroux_국학진흥원(정산6-13) 3" xfId="9197"/>
    <cellStyle name="ÄÞ¸¶_laroux_국학진흥원(정산6-13) 3" xfId="9198"/>
    <cellStyle name="AÞ¸¶_laroux_국학진흥원(정산6-13) 4" xfId="9199"/>
    <cellStyle name="ÄÞ¸¶_laroux_국학진흥원(정산6-13) 4" xfId="9200"/>
    <cellStyle name="AÞ¸¶_laroux_대구종합전시관" xfId="9201"/>
    <cellStyle name="ÄÞ¸¶_laroux_대구종합전시관" xfId="9202"/>
    <cellStyle name="AÞ¸¶_laroux_대구종합전시관 2" xfId="9203"/>
    <cellStyle name="ÄÞ¸¶_laroux_대구종합전시관 2" xfId="9204"/>
    <cellStyle name="AÞ¸¶_laroux_대구종합전시관 3" xfId="9205"/>
    <cellStyle name="ÄÞ¸¶_laroux_대구종합전시관 3" xfId="9206"/>
    <cellStyle name="AÞ¸¶_laroux_대구종합전시관 4" xfId="9207"/>
    <cellStyle name="ÄÞ¸¶_laroux_대구종합전시관 4" xfId="9208"/>
    <cellStyle name="AÞ¸¶_º≫¼± ±æ¾i±uºI ¼o·R Ay°eC￥ " xfId="9209"/>
    <cellStyle name="ÄÞ¸¶_ºÙÀÓ2-1 " xfId="9210"/>
    <cellStyle name="Àú¸®¼ö" xfId="9211"/>
    <cellStyle name="Àú¸®¼ö0" xfId="9212"/>
    <cellStyle name="Au¸R¼o" xfId="9213"/>
    <cellStyle name="Au¸R¼o0" xfId="9214"/>
    <cellStyle name="AU¸R¼o0 2" xfId="9215"/>
    <cellStyle name="axlcolour" xfId="9216"/>
    <cellStyle name="_x0001_b" xfId="9217"/>
    <cellStyle name="b?þ?b?þ?b?þ?b?þ?b?þ?b?þ?b?þ?b?þ?b?þ?b?þ?b灌þ?b?þ?&lt;?b?þ?b濬þ?b?þ?b?þ昰_x0018_?þ????_x0008_" xfId="9218"/>
    <cellStyle name="b?þ?b?þ?b?þ?b灌þ?b?þ?&lt;?b?þ?b濬þ?b?þ?b?þ昰_x0018_?þ????_x0008_" xfId="9219"/>
    <cellStyle name="b␌þකb濰þඪb瀠þයb灌þ්b炈þ宐&lt;෢b濈þෲb濬þขb瀐þฒb瀰þ昰_x0018_⋸þ㤕䰀ጤܕ_x0008_" xfId="9220"/>
    <cellStyle name="blank" xfId="9221"/>
    <cellStyle name="blank - Style1" xfId="9222"/>
    <cellStyle name="Block header" xfId="9223"/>
    <cellStyle name="Body" xfId="9224"/>
    <cellStyle name="Border" xfId="9225"/>
    <cellStyle name="Bridge " xfId="9226"/>
    <cellStyle name="B_x000e_통화 [0]_MBO9_x000d_통화 [0]_MST_K1" xfId="9227"/>
    <cellStyle name="b嬜þപb嬼þഺb孬þൊb⍜þ൚b⍼þ൪b⎨þൺb⏜þඊb␌þකb濰þඪb瀠þයb灌þ්b炈þ宐&lt;෢b濈þෲb濬þขb瀐þฒb瀰þ昰_x0018_⋸þ㤕䰀ጤܕ_x0008_" xfId="9228"/>
    <cellStyle name="C" xfId="9229"/>
    <cellStyle name="C_도로" xfId="9230"/>
    <cellStyle name="C_부대초안" xfId="9231"/>
    <cellStyle name="C_부대초안_견적의뢰" xfId="9232"/>
    <cellStyle name="C_부대초안_김포투찰" xfId="9233"/>
    <cellStyle name="C_부대초안_김포투찰_견적의뢰" xfId="9234"/>
    <cellStyle name="C_토목내역서" xfId="9235"/>
    <cellStyle name="C_토목내역서_도로" xfId="9236"/>
    <cellStyle name="C_토목내역서_부대초안" xfId="9237"/>
    <cellStyle name="C_토목내역서_부대초안_견적의뢰" xfId="9238"/>
    <cellStyle name="C_토목내역서_부대초안_김포투찰" xfId="9239"/>
    <cellStyle name="C_토목내역서_부대초안_김포투찰_견적의뢰" xfId="9240"/>
    <cellStyle name="C¡" xfId="9241"/>
    <cellStyle name="C¡ÍA¨ª_  FAB AIA¢´  " xfId="9242"/>
    <cellStyle name="C¡IA¨ª_¡Æ¡IA¡E¨￢n_¡Æ¡IA¡E¨￢n " xfId="9243"/>
    <cellStyle name="C¡ÍA¨ª_¡Æ©øAI OXIDE " xfId="9244"/>
    <cellStyle name="C¡IA¨ª_¡Æu￠￢RBS('98) " xfId="9245"/>
    <cellStyle name="C¡ÍA¨ª_¡íoE©÷¡¾a¡¤IAo " xfId="9246"/>
    <cellStyle name="C¡IA¨ª_¡ioEⓒ÷¡¾a¡¤IAo " xfId="9247"/>
    <cellStyle name="C¡ÍA¨ª_03 " xfId="9248"/>
    <cellStyle name="C¡IA¨ª_12￠?u " xfId="9249"/>
    <cellStyle name="C¡ÍA¨ª_12AO " xfId="9250"/>
    <cellStyle name="C¡IA¨ª_Ac¡Æi¡Æu￠￢R " xfId="9251"/>
    <cellStyle name="C¡ÍA¨ª_C¡ÍAo " xfId="9252"/>
    <cellStyle name="C¡IA¨ª_CD-ROM " xfId="9253"/>
    <cellStyle name="C¡ÍA¨ª_Sheet1_4PART " xfId="9254"/>
    <cellStyle name="C￠RIA¡§¨￡_  FAB AIA¡E￠￥  " xfId="9255"/>
    <cellStyle name="C￥" xfId="9256"/>
    <cellStyle name="Ç¥" xfId="9257"/>
    <cellStyle name="C￥_견적서" xfId="9258"/>
    <cellStyle name="Ç¥_마곡보완" xfId="9259"/>
    <cellStyle name="C￥_설비내역" xfId="9260"/>
    <cellStyle name="C￥aø" xfId="9261"/>
    <cellStyle name="Ç¥áø" xfId="9262"/>
    <cellStyle name="C￥AØ_  FAB AIA¤  " xfId="9263"/>
    <cellStyle name="Ç¥ÁØ_(%)ºñ¸ñ±ººÐ·ùÇ¥" xfId="9264"/>
    <cellStyle name="C￥AØ_¸ðCu¸·_상이군경회견적서" xfId="9265"/>
    <cellStyle name="Ç¥ÁØ_¸ðÇü¸·_상이군경회견적서" xfId="9266"/>
    <cellStyle name="C￥AØ_¿¹≫e¿aA≫ " xfId="9267"/>
    <cellStyle name="Ç¥ÁØ_¿ø°¡" xfId="9268"/>
    <cellStyle name="C￥AØ_¿ø°¡ºÐ¼R" xfId="9269"/>
    <cellStyle name="Ç¥ÁØ_»ç¾÷ºÎº° ÃÑ°è " xfId="9270"/>
    <cellStyle name="C￥AØ_≫c¾÷ºIº° AN°e " xfId="9271"/>
    <cellStyle name="Ç¥ÁØ_°¡¼³" xfId="9272"/>
    <cellStyle name="C￥AØ_°­´c (2)" xfId="9273"/>
    <cellStyle name="Ç¥ÁØ_°­´ç (2)" xfId="9274"/>
    <cellStyle name="C￥AØ_°­´c (2)_광명견적대비1010" xfId="9275"/>
    <cellStyle name="Ç¥ÁØ_°­´ç (2)_광명견적대비1010" xfId="9276"/>
    <cellStyle name="C￥AØ_°­´c (2)_광명견적대비1010_동아대부민캠퍼스내역서" xfId="9277"/>
    <cellStyle name="Ç¥ÁØ_°­´ç (2)_광명견적대비1010_동아대부민캠퍼스내역서" xfId="9278"/>
    <cellStyle name="C￥AØ_°­´c (2)_광명견적대비1010_동아대부민캠퍼스내역서_성동초 표지()" xfId="9279"/>
    <cellStyle name="Ç¥ÁØ_°­´ç (2)_광명견적대비1010_성동초 표지()" xfId="9280"/>
    <cellStyle name="C￥AØ_°­´c (2)_광명관급" xfId="9281"/>
    <cellStyle name="Ç¥ÁØ_°­´ç (2)_광명관급" xfId="9282"/>
    <cellStyle name="C￥AØ_°­´c (2)_광명관급_성동초 표지()" xfId="9283"/>
    <cellStyle name="Ç¥ÁØ_°­´ç (2)_금광" xfId="9284"/>
    <cellStyle name="C￥AØ_°­´c (2)_금광_동아대부민캠퍼스내역서" xfId="9285"/>
    <cellStyle name="Ç¥ÁØ_°­´ç (2)_금광_동아대부민캠퍼스내역서" xfId="9286"/>
    <cellStyle name="C￥AØ_°­´c (2)_금광_동아대부민캠퍼스내역서_성동초 표지()" xfId="9287"/>
    <cellStyle name="Ç¥ÁØ_°­´ç (2)_금광_성동초 표지()" xfId="9288"/>
    <cellStyle name="C￥AØ_°­´c (2)_삼사" xfId="9289"/>
    <cellStyle name="Ç¥ÁØ_°­´ç (2)_삼사" xfId="9290"/>
    <cellStyle name="C￥AØ_°­´c (2)_삼사_동아대부민캠퍼스내역서" xfId="9291"/>
    <cellStyle name="Ç¥ÁØ_°­´ç (2)_삼사_동아대부민캠퍼스내역서" xfId="9292"/>
    <cellStyle name="C￥AØ_°­´c (2)_삼사_동아대부민캠퍼스내역서_성동초 표지()" xfId="9293"/>
    <cellStyle name="Ç¥ÁØ_°­´ç (2)_삼사_성동초 표지()" xfId="9294"/>
    <cellStyle name="C￥AØ_°­´c (2)_상이군경회견적서" xfId="9295"/>
    <cellStyle name="Ç¥ÁØ_°­´ç (2)_상이군경회견적서" xfId="9296"/>
    <cellStyle name="C￥AØ_°³AI OXIDE " xfId="9297"/>
    <cellStyle name="Ç¥ÁØ_°ü¸®BS('98) " xfId="9298"/>
    <cellStyle name="C￥AØ_03 " xfId="9299"/>
    <cellStyle name="Ç¥ÁØ_0N-HANDLING " xfId="9300"/>
    <cellStyle name="C￥AØ_¼oAI¼º " xfId="9301"/>
    <cellStyle name="Ç¥ÁØ_¹æÀ½º® " xfId="9302"/>
    <cellStyle name="C￥AØ_53AO " xfId="9303"/>
    <cellStyle name="Ç¥ÁØ_Àç°í°ü¸® " xfId="9304"/>
    <cellStyle name="C￥AØ_AN°y(1.25) " xfId="9305"/>
    <cellStyle name="Ç¥ÁØ_Àü·Â¼ÕÀÍºÐ¼®" xfId="9306"/>
    <cellStyle name="C￥AØ_Au·A¼OAIºÐ¼R" xfId="9307"/>
    <cellStyle name="Ç¥ÁØ_Áý°èÇ¥(2¿ù) " xfId="9308"/>
    <cellStyle name="C￥AØ_C￥Ao " xfId="9309"/>
    <cellStyle name="Ç¥ÁØ_CD-ROM " xfId="9310"/>
    <cellStyle name="C￥AØ_CoAa°u¸Rºn(Ao¹æ) " xfId="9311"/>
    <cellStyle name="Ç¥ÁØ_FAX¾ç½Ä " xfId="9312"/>
    <cellStyle name="C￥AØ_laroux" xfId="9313"/>
    <cellStyle name="Ç¥ÁØ_laroux" xfId="9314"/>
    <cellStyle name="C￥AØ_laroux_1" xfId="9315"/>
    <cellStyle name="Ç¥ÁØ_laroux_1" xfId="9316"/>
    <cellStyle name="C￥AØ_PERSONAL" xfId="9317"/>
    <cellStyle name="Ç¥ÁØ_RESULTS" xfId="9318"/>
    <cellStyle name="Calc Currency (0)" xfId="9319"/>
    <cellStyle name="Calc Currency (2)" xfId="9320"/>
    <cellStyle name="Calc Percent (0)" xfId="9321"/>
    <cellStyle name="Calc Percent (1)" xfId="9322"/>
    <cellStyle name="Calc Percent (2)" xfId="9323"/>
    <cellStyle name="Calc Units (0)" xfId="9324"/>
    <cellStyle name="Calc Units (1)" xfId="9325"/>
    <cellStyle name="Calc Units (2)" xfId="9326"/>
    <cellStyle name="category" xfId="9327"/>
    <cellStyle name="ce" xfId="9328"/>
    <cellStyle name="CIAIÆU¸μAⓒ" xfId="9329"/>
    <cellStyle name="CMH/대" xfId="9330"/>
    <cellStyle name="CMM/대" xfId="9331"/>
    <cellStyle name="Cmma_을지 (2)_갑지 (2)_집계표 (2)_집계표 (3)_견적서 (2)" xfId="9332"/>
    <cellStyle name="ⓒo" xfId="9333"/>
    <cellStyle name="Çõ»ê" xfId="9334"/>
    <cellStyle name="Co≫e" xfId="9335"/>
    <cellStyle name="ⓒoe" xfId="9336"/>
    <cellStyle name="Column Heading" xfId="9337"/>
    <cellStyle name="Column_Title" xfId="9338"/>
    <cellStyle name="columns_array" xfId="9339"/>
    <cellStyle name="Comma" xfId="9340"/>
    <cellStyle name="Comma  - Style2" xfId="9341"/>
    <cellStyle name="Comma  - Style3" xfId="9342"/>
    <cellStyle name="Comma  - Style4" xfId="9343"/>
    <cellStyle name="Comma  - Style5" xfId="9344"/>
    <cellStyle name="Comma  - Style6" xfId="9345"/>
    <cellStyle name="Comma  - Style7" xfId="9346"/>
    <cellStyle name="Comma  - Style8" xfId="9347"/>
    <cellStyle name="Comma [0]" xfId="9348"/>
    <cellStyle name="Comma [0] 2" xfId="9349"/>
    <cellStyle name="Comma [00]" xfId="9350"/>
    <cellStyle name="Comma 2" xfId="9351"/>
    <cellStyle name="Comma 3" xfId="9352"/>
    <cellStyle name="Comma 4" xfId="9353"/>
    <cellStyle name="Comma 5" xfId="9354"/>
    <cellStyle name="Comma 6" xfId="9355"/>
    <cellStyle name="Comma 7" xfId="9356"/>
    <cellStyle name="Comma 8" xfId="9357"/>
    <cellStyle name="comma zerodec" xfId="9358"/>
    <cellStyle name="comma zerodec 2" xfId="9359"/>
    <cellStyle name="comma zerodec 3" xfId="9360"/>
    <cellStyle name="comma zerodec 4" xfId="9361"/>
    <cellStyle name="comma zerodec 5" xfId="9362"/>
    <cellStyle name="comma zerodec 6" xfId="9363"/>
    <cellStyle name="comma zerodec 7" xfId="9364"/>
    <cellStyle name="comma zerodec 8" xfId="9365"/>
    <cellStyle name="Comma 스0]_laroux_3_laroux" xfId="9366"/>
    <cellStyle name="Comma_ SG&amp;A Bridge" xfId="9367"/>
    <cellStyle name="Comma0" xfId="9368"/>
    <cellStyle name="Comma0 2" xfId="9369"/>
    <cellStyle name="Comm뼬_E&amp;ONW2" xfId="9370"/>
    <cellStyle name="Company" xfId="9371"/>
    <cellStyle name="Company Address" xfId="9372"/>
    <cellStyle name="Company slogan" xfId="9373"/>
    <cellStyle name="Company Tele" xfId="9374"/>
    <cellStyle name="Company Tele No." xfId="9375"/>
    <cellStyle name="Company_상현교회견적내역서" xfId="9376"/>
    <cellStyle name="Copied" xfId="9377"/>
    <cellStyle name="COST1" xfId="9378"/>
    <cellStyle name="Curre~cy [0]_MATERAL2" xfId="9379"/>
    <cellStyle name="Curren?_x0012_퐀_x0017_?" xfId="9380"/>
    <cellStyle name="Currenby_Cash&amp;DSO Chart" xfId="9381"/>
    <cellStyle name="Currency" xfId="9382"/>
    <cellStyle name="Currency [0]" xfId="9383"/>
    <cellStyle name="Currency [0] 2" xfId="9384"/>
    <cellStyle name="Currency [0]͢laroux_1" xfId="9385"/>
    <cellStyle name="Currency [00]" xfId="9386"/>
    <cellStyle name="Currency 2" xfId="9387"/>
    <cellStyle name="Currency 3" xfId="9388"/>
    <cellStyle name="Currency 4" xfId="9389"/>
    <cellStyle name="Currency 5" xfId="9390"/>
    <cellStyle name="Currency 6" xfId="9391"/>
    <cellStyle name="Currency 7" xfId="9392"/>
    <cellStyle name="Currency 8" xfId="9393"/>
    <cellStyle name="currency-$" xfId="9394"/>
    <cellStyle name="Currency_ SG&amp;A Bridge" xfId="9395"/>
    <cellStyle name="Currency0" xfId="9396"/>
    <cellStyle name="Currency0 2" xfId="9397"/>
    <cellStyle name="Currency1" xfId="9398"/>
    <cellStyle name="Currency1 2" xfId="9399"/>
    <cellStyle name="Currency1 3" xfId="9400"/>
    <cellStyle name="Currency1 4" xfId="9401"/>
    <cellStyle name="Currency1 5" xfId="9402"/>
    <cellStyle name="Currency1 6" xfId="9403"/>
    <cellStyle name="Currency1 7" xfId="9404"/>
    <cellStyle name="Currency1 8" xfId="9405"/>
    <cellStyle name="Currᄸncy_RQSTFRM_1월회비내역 (2)" xfId="9406"/>
    <cellStyle name="Date" xfId="9407"/>
    <cellStyle name="Date 2" xfId="9408"/>
    <cellStyle name="Date Short" xfId="9409"/>
    <cellStyle name="Date_02.GMDAT 창원엔진공장 증축공사_기계공사실행" xfId="9410"/>
    <cellStyle name="DD" xfId="9411"/>
    <cellStyle name="DELTA" xfId="9412"/>
    <cellStyle name="Description" xfId="9413"/>
    <cellStyle name="Dezimal [0]_Ausdruck RUND (D)" xfId="9414"/>
    <cellStyle name="Dezimal_Ausdruck RUND (D)" xfId="9415"/>
    <cellStyle name="Dollar (zero dec)" xfId="9416"/>
    <cellStyle name="Dollar (zero dec) 2" xfId="9417"/>
    <cellStyle name="Dollar (zero dec) 3" xfId="9418"/>
    <cellStyle name="Dollar (zero dec) 4" xfId="9419"/>
    <cellStyle name="Dollar (zero dec) 5" xfId="9420"/>
    <cellStyle name="Dollar (zero dec) 6" xfId="9421"/>
    <cellStyle name="Dollar (zero dec) 7" xfId="9422"/>
    <cellStyle name="Dollar (zero dec) 8" xfId="9423"/>
    <cellStyle name="EA" xfId="9424"/>
    <cellStyle name="E­æo±ae￡" xfId="9425"/>
    <cellStyle name="È­æó±âè£" xfId="9426"/>
    <cellStyle name="E­Æo±aE￡ 2" xfId="9427"/>
    <cellStyle name="E­æo±ae￡0" xfId="9428"/>
    <cellStyle name="È­æó±âè£0" xfId="9429"/>
    <cellStyle name="E­Æo±aE￡0 2" xfId="9430"/>
    <cellStyle name="eet1_Q1" xfId="9431"/>
    <cellStyle name="Enter Currency (0)" xfId="9432"/>
    <cellStyle name="Enter Currency (2)" xfId="9433"/>
    <cellStyle name="Enter Units (0)" xfId="9434"/>
    <cellStyle name="Enter Units (1)" xfId="9435"/>
    <cellStyle name="Enter Units (2)" xfId="9436"/>
    <cellStyle name="Entered" xfId="9437"/>
    <cellStyle name="En-tête 1" xfId="9438"/>
    <cellStyle name="En-tête 2" xfId="9439"/>
    <cellStyle name="Euro" xfId="9440"/>
    <cellStyle name="Euro 2" xfId="9441"/>
    <cellStyle name="F2" xfId="9442"/>
    <cellStyle name="F2 2" xfId="9443"/>
    <cellStyle name="F3" xfId="9444"/>
    <cellStyle name="F3 2" xfId="9445"/>
    <cellStyle name="F4" xfId="9446"/>
    <cellStyle name="F5" xfId="9447"/>
    <cellStyle name="F5 2" xfId="9448"/>
    <cellStyle name="F6" xfId="9449"/>
    <cellStyle name="F6 2" xfId="9450"/>
    <cellStyle name="F7" xfId="9451"/>
    <cellStyle name="F7 2" xfId="9452"/>
    <cellStyle name="F8" xfId="9453"/>
    <cellStyle name="Financier0" xfId="9454"/>
    <cellStyle name="Fixed" xfId="9455"/>
    <cellStyle name="Fixed 2" xfId="9456"/>
    <cellStyle name="Followed Hyperlink" xfId="9457"/>
    <cellStyle name="Followed Hyperlink 2" xfId="9458"/>
    <cellStyle name="Form header" xfId="9459"/>
    <cellStyle name="G/표준" xfId="9460"/>
    <cellStyle name="G10" xfId="9461"/>
    <cellStyle name="ǦǦ_x0003_" xfId="9462"/>
    <cellStyle name="Grey" xfId="9463"/>
    <cellStyle name="Grey 2" xfId="9464"/>
    <cellStyle name="Grey 3" xfId="9465"/>
    <cellStyle name="Grey 4" xfId="9466"/>
    <cellStyle name="Grey 5" xfId="9467"/>
    <cellStyle name="H1" xfId="9468"/>
    <cellStyle name="H2" xfId="9469"/>
    <cellStyle name="head" xfId="9470"/>
    <cellStyle name="head 1" xfId="9471"/>
    <cellStyle name="head 1-1" xfId="9472"/>
    <cellStyle name="HEADER" xfId="9473"/>
    <cellStyle name="Header1" xfId="9474"/>
    <cellStyle name="Header2" xfId="9475"/>
    <cellStyle name="Heading 1" xfId="9476"/>
    <cellStyle name="Heading 1 2" xfId="9477"/>
    <cellStyle name="Heading 2" xfId="9478"/>
    <cellStyle name="Heading 2 2" xfId="9479"/>
    <cellStyle name="Heading1" xfId="9480"/>
    <cellStyle name="Heading1 2" xfId="9481"/>
    <cellStyle name="Heading2" xfId="9482"/>
    <cellStyle name="Heading2 2" xfId="9483"/>
    <cellStyle name="HEADINGS" xfId="9484"/>
    <cellStyle name="HEADINGSTOP" xfId="9485"/>
    <cellStyle name="heet1æꂘß_x0001__x0001__x0010__x0001_ဠ" xfId="9486"/>
    <cellStyle name="Helv8_PFD4.XLS" xfId="9487"/>
    <cellStyle name="HIGHLIGHT" xfId="9488"/>
    <cellStyle name="Hyperlink" xfId="9489"/>
    <cellStyle name="Hyperlink 2" xfId="9490"/>
    <cellStyle name="h_x0010_통화 [0]_OCT-Price" xfId="9491"/>
    <cellStyle name="Information" xfId="9492"/>
    <cellStyle name="Input [yellow]" xfId="9493"/>
    <cellStyle name="Input [yellow] 2" xfId="9494"/>
    <cellStyle name="Input [yellow] 3" xfId="9495"/>
    <cellStyle name="Input [yellow] 4" xfId="9496"/>
    <cellStyle name="Input [yellow] 5" xfId="9497"/>
    <cellStyle name="Input Cells" xfId="9498"/>
    <cellStyle name="Instructions" xfId="9499"/>
    <cellStyle name="_x0001__x0002_ĵĵ_x0007_ ĵĵ_x000d__x000d_ƨƬ_x0001__x0002_ƨƬ_x0007__x000d_ǒǓ _x000d_ǜǜ_x000d__x000d_ǪǪ_x0007__x0007__x0005__x0005__x0010__x0001_ဠ" xfId="9500"/>
    <cellStyle name="_x0001__x0002_ĵĵ_x0007_ ĵĵ_x000d__x000d_ƨƬ_x0001__x0002_ƨƬ_x0007__x000d_ǒǓ _x000d_ǜǜ_x000d__x000d_ǪǪ_x0007__x0007__x0005__x0005__x0010__x0001_ဠ" xfId="9501"/>
    <cellStyle name="kcal/h" xfId="9502"/>
    <cellStyle name="kg" xfId="9503"/>
    <cellStyle name="kg/h" xfId="9504"/>
    <cellStyle name="kg/h/대" xfId="9505"/>
    <cellStyle name="kg/대" xfId="9506"/>
    <cellStyle name="KW/대" xfId="9507"/>
    <cellStyle name="ℓ" xfId="9508"/>
    <cellStyle name="L`" xfId="9509"/>
    <cellStyle name="Link Currency (0)" xfId="9510"/>
    <cellStyle name="Link Currency (2)" xfId="9511"/>
    <cellStyle name="Link Units (0)" xfId="9512"/>
    <cellStyle name="Link Units (1)" xfId="9513"/>
    <cellStyle name="Link Units (2)" xfId="9514"/>
    <cellStyle name="Linked Cells" xfId="9515"/>
    <cellStyle name="loo" xfId="9516"/>
    <cellStyle name="ŀ䅀؀ŀŀ䅀؀ŀŀ䅀؀ŀŀ䅀؀ŀŀ䅀؀ŀŀ䅀؀ŀŀ䅀؀ŀŀ䅀؀ŀŀ䅀؀ŀ฀䅀؀฀฀䅀؀฀฀䅀؀฀฀䅀؀฀฀䅀؀฀฀䅀؀฀฀䅀؀฀฀䅀؀฀฀䅀؀฀฀䅀؀฀฀䁀" xfId="9517"/>
    <cellStyle name="ŀ䅀؀ŀŀ䅀؀ŀŀ䅀؀ŀŀ䅀؀ŀŀ䅀؀ŀ฀䅀؀฀฀䅀؀฀฀䅀؀฀฀䅀؀฀฀䅀؀฀฀䅀؀฀฀䅀؀฀฀䅀؀฀฀䅀؀฀฀䅀؀฀฀䁀" xfId="9518"/>
    <cellStyle name="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" xfId="9519"/>
    <cellStyle name="M" xfId="9520"/>
    <cellStyle name="M_사벌농협내역서090406" xfId="9521"/>
    <cellStyle name="m_타사견적서" xfId="9522"/>
    <cellStyle name="M_포항시_기계면_창고시설_증축_전기공사(내역서)" xfId="9523"/>
    <cellStyle name="M2" xfId="9524"/>
    <cellStyle name="M3" xfId="9525"/>
    <cellStyle name="m3/대" xfId="9526"/>
    <cellStyle name="MARQ" xfId="9527"/>
    <cellStyle name="měny_Copy of zdroj" xfId="9528"/>
    <cellStyle name="Midtitle" xfId="9529"/>
    <cellStyle name="Miglia - Stile1" xfId="9530"/>
    <cellStyle name="Miglia - Stile2" xfId="9531"/>
    <cellStyle name="Miglia - Stile3" xfId="9532"/>
    <cellStyle name="Miglia - Stile4" xfId="9533"/>
    <cellStyle name="Miglia - Stile5" xfId="9534"/>
    <cellStyle name="Migliaia (0)_1320 NX" xfId="9535"/>
    <cellStyle name="Migliaia_1320 NX" xfId="9536"/>
    <cellStyle name="Millares [0]_DEVISCAN" xfId="9537"/>
    <cellStyle name="Milliers [0]_Arabian Spec" xfId="9538"/>
    <cellStyle name="Milliers_Arabian Spec" xfId="9539"/>
    <cellStyle name="mm" xfId="9540"/>
    <cellStyle name="Model" xfId="9541"/>
    <cellStyle name="Mon?aire [0]_Arabian Spec" xfId="9542"/>
    <cellStyle name="Mon?aire_Arabian Spec" xfId="9543"/>
    <cellStyle name="Monétaire [0]_CTC" xfId="9544"/>
    <cellStyle name="Monétaire_CTC" xfId="9545"/>
    <cellStyle name="MS Proofing Tools" xfId="9546"/>
    <cellStyle name="NEW정렬" xfId="9547"/>
    <cellStyle name="new정렬범위" xfId="9548"/>
    <cellStyle name="no dec" xfId="9549"/>
    <cellStyle name="nohs" xfId="9550"/>
    <cellStyle name="Norial_mud plant bolted_KD2" xfId="9551"/>
    <cellStyle name="normal" xfId="9552"/>
    <cellStyle name="Normal - À¯Çü1" xfId="9553"/>
    <cellStyle name="Normal - À¯Çü1 2" xfId="9554"/>
    <cellStyle name="Normal - Stile6" xfId="9555"/>
    <cellStyle name="Normal - Stile7" xfId="9556"/>
    <cellStyle name="Normal - Stile8" xfId="9557"/>
    <cellStyle name="Normal - Style1" xfId="9558"/>
    <cellStyle name="Normal - Style1 2" xfId="9559"/>
    <cellStyle name="Normal - Style1 3" xfId="9560"/>
    <cellStyle name="Normal - Style1 4" xfId="9561"/>
    <cellStyle name="Normal - Style1 5" xfId="9562"/>
    <cellStyle name="Normal - Style1 6" xfId="9563"/>
    <cellStyle name="Normal - Style1 7" xfId="9564"/>
    <cellStyle name="Normal - Style1 8" xfId="9565"/>
    <cellStyle name="Normal - Style2" xfId="9566"/>
    <cellStyle name="Normal - Style3" xfId="9567"/>
    <cellStyle name="Normal - Style4" xfId="9568"/>
    <cellStyle name="Normal - Style5" xfId="9569"/>
    <cellStyle name="Normal - Style6" xfId="9570"/>
    <cellStyle name="Normal - Style7" xfId="9571"/>
    <cellStyle name="Normal - Style8" xfId="9572"/>
    <cellStyle name="Normal - 유형1" xfId="9573"/>
    <cellStyle name="Normal_ SG&amp;A Bridge" xfId="9574"/>
    <cellStyle name="Normal1" xfId="9575"/>
    <cellStyle name="Normal2" xfId="9576"/>
    <cellStyle name="Normale_1320 NX" xfId="9577"/>
    <cellStyle name="normální_Copy of zdroj" xfId="9578"/>
    <cellStyle name="Noroal_ SG&amp;A Bridge " xfId="9579"/>
    <cellStyle name="Œ…?æ맖?e [0.00]_guyan" xfId="9580"/>
    <cellStyle name="Œ…?æ맖?e_guyan" xfId="9581"/>
    <cellStyle name="oft Excel]_x000d_ Comment=The open=/f lines load custom functions into the Paste Function list._x000d_ Maximized=3_x000d_ AutoFormat=" xfId="9582"/>
    <cellStyle name="oh" xfId="9583"/>
    <cellStyle name="omma [0]_Mktg Prog" xfId="9584"/>
    <cellStyle name="ormal_Sheet1_1" xfId="9585"/>
    <cellStyle name="paint" xfId="9586"/>
    <cellStyle name="per.style" xfId="9587"/>
    <cellStyle name="Percent" xfId="9588"/>
    <cellStyle name="Percent (0)" xfId="9589"/>
    <cellStyle name="Percent [0]" xfId="9590"/>
    <cellStyle name="Percent [00]" xfId="9591"/>
    <cellStyle name="Percent [2]" xfId="9592"/>
    <cellStyle name="Percent 2" xfId="9593"/>
    <cellStyle name="Percent 3" xfId="9594"/>
    <cellStyle name="Percent 4" xfId="9595"/>
    <cellStyle name="Percent 5" xfId="9596"/>
    <cellStyle name="Percent 6" xfId="9597"/>
    <cellStyle name="Percent 7" xfId="9598"/>
    <cellStyle name="Percent 8" xfId="9599"/>
    <cellStyle name="Percent_### (초절전 l 제출 008) (올엠피)(○○원룸 2개동(각 15세대) 신축) 07.05.18  ((제출 15.838.310))" xfId="9600"/>
    <cellStyle name="Pourcentage_TEMPTRAN" xfId="9601"/>
    <cellStyle name="PrePop Currency (0)" xfId="9602"/>
    <cellStyle name="PrePop Currency (2)" xfId="9603"/>
    <cellStyle name="PrePop Units (0)" xfId="9604"/>
    <cellStyle name="PrePop Units (1)" xfId="9605"/>
    <cellStyle name="PrePop Units (2)" xfId="9606"/>
    <cellStyle name="price" xfId="9607"/>
    <cellStyle name="PRICE2" xfId="9608"/>
    <cellStyle name="pricing" xfId="9609"/>
    <cellStyle name="PSChar" xfId="9610"/>
    <cellStyle name="Qté calculées" xfId="9611"/>
    <cellStyle name="QTé entrées" xfId="9612"/>
    <cellStyle name="regstoresfromspecstores" xfId="9613"/>
    <cellStyle name="RevList" xfId="9614"/>
    <cellStyle name="rld Wide" xfId="9615"/>
    <cellStyle name="s]_x000d_ run=c:\Hedgehog\app31.exe_x000d_ spooler=yes_x000d_ load=_x000d_ run=_x000d_ Beep=yes_x000d_ NullPort=None_x000d_ BorderWidth=3_x000d_ CursorBlinkRate=530_x000d_ D" xfId="9616"/>
    <cellStyle name="section" xfId="9617"/>
    <cellStyle name="sh" xfId="9618"/>
    <cellStyle name="SHADEDSTORES" xfId="9619"/>
    <cellStyle name="specstores" xfId="9620"/>
    <cellStyle name="SPOl" xfId="9621"/>
    <cellStyle name="ssh" xfId="9622"/>
    <cellStyle name="_x0001__x0002_ƨƬ_x0007__x000d_ǒǓ _x000d_ǜǜ_x000d__x000d_ǪǪ_x0007__x0007__x0005__x0005__x0010__x0001_ဠ" xfId="9623"/>
    <cellStyle name="_x0001__x0002_ƨƬ_x0007__x000d_ǒǓ _x000d_ǜǜ_x000d__x000d_ǪǪ_x0007__x0007__x0005__x0005__x0010__x0001_ဠ" xfId="9624"/>
    <cellStyle name="STANDARD" xfId="9625"/>
    <cellStyle name="STD" xfId="9626"/>
    <cellStyle name="Sub" xfId="9627"/>
    <cellStyle name="subhead" xfId="9628"/>
    <cellStyle name="Subtotal" xfId="9629"/>
    <cellStyle name="SUPPR" xfId="9630"/>
    <cellStyle name="T" xfId="9631"/>
    <cellStyle name="T_1화 [0]_PLDT_2화 [0]_PLDT_N_x000c_통화 [0]_PRICE" xfId="9632"/>
    <cellStyle name="testtitle" xfId="9633"/>
    <cellStyle name="Text Indent A" xfId="9634"/>
    <cellStyle name="Text Indent B" xfId="9635"/>
    <cellStyle name="Text Indent C" xfId="9636"/>
    <cellStyle name="þ?b?þ?b?þ?b?þ?b?þ?b?þ?b?þ?b灌þ?b?þ?&lt;?b?þ?b濬þ?b?þ?b?þ昰_x0018_?þ????_x0008_" xfId="9637"/>
    <cellStyle name="þ൚b⍼þ൪b⎨þൺb⏜þඊb␌þකb濰þඪb瀠þයb灌þ්b炈þ宐&lt;෢b濈þෲb濬þขb瀐þฒb瀰þ昰_x0018_⋸þ㤕䰀ጤܕ_x0008_" xfId="9638"/>
    <cellStyle name="Title" xfId="9639"/>
    <cellStyle name="title [1]" xfId="9640"/>
    <cellStyle name="title [2]" xfId="9641"/>
    <cellStyle name="Title 2" xfId="9642"/>
    <cellStyle name="Title 3" xfId="9643"/>
    <cellStyle name="Title 4" xfId="9644"/>
    <cellStyle name="Title 5" xfId="9645"/>
    <cellStyle name="Title 6" xfId="9646"/>
    <cellStyle name="Title 7" xfId="9647"/>
    <cellStyle name="Title 8" xfId="9648"/>
    <cellStyle name="Title_탈수기-제작" xfId="9649"/>
    <cellStyle name="Title2" xfId="9650"/>
    <cellStyle name="Ton" xfId="9651"/>
    <cellStyle name="ton/m3" xfId="9652"/>
    <cellStyle name="Ton/set" xfId="9653"/>
    <cellStyle name="Ton/대" xfId="9654"/>
    <cellStyle name="Ton_02)터빈발전기" xfId="9655"/>
    <cellStyle name="Total" xfId="9656"/>
    <cellStyle name="Total 2" xfId="9657"/>
    <cellStyle name="TPH/대" xfId="9658"/>
    <cellStyle name="UM" xfId="9659"/>
    <cellStyle name="Unprot" xfId="9660"/>
    <cellStyle name="Unprot$" xfId="9661"/>
    <cellStyle name="Unprotect" xfId="9662"/>
    <cellStyle name="Valuta (0)_1 new STM 16 ring" xfId="9663"/>
    <cellStyle name="Valuta_1 new STM 16 ring" xfId="9664"/>
    <cellStyle name="Virgule fixe" xfId="9665"/>
    <cellStyle name="W?rung [0]_Ausdruck RUND (D)" xfId="9666"/>
    <cellStyle name="W?rung_Ausdruck RUND (D)" xfId="9667"/>
    <cellStyle name="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668"/>
    <cellStyle name="μU¿¡ ¿A´A CIAIÆU¸μAⓒ" xfId="9669"/>
    <cellStyle name="Հ䅀܀฀Հ䅀܀฀Հ䅀܀฀Հ䅀܀฀฀䅀܀฀฀䅀܀฀฀䅀܀฀฀䅀܀฀฀䅀ఀ฀฀䅀܀฀฀䅀܀฀฀䅀܀฀฀䅀܀฀฀䅀܀฀฀䅀܀฀฀䅀܀฀฀䅀܀฀฀䅀܀฀฀䅀܀฀฀䅀܀฀฀䅀܀฀฀á" xfId="9670"/>
    <cellStyle name="パーセント_技計ｾﾝﾀ" xfId="9671"/>
    <cellStyle name="ハイパーリンク" xfId="9672"/>
    <cellStyle name="ଃਁȋ⤂Ā飰ˠ" xfId="9673"/>
    <cellStyle name="_x0010__x0001_ဠ" xfId="9674"/>
    <cellStyle name="|?ドE" xfId="9675"/>
    <cellStyle name="화 [0]_총괄표(수정)" xfId="9676"/>
    <cellStyle name="가운데" xfId="9677"/>
    <cellStyle name="개" xfId="9678"/>
    <cellStyle name="개_02-포장-1" xfId="9679"/>
    <cellStyle name="개_03-신축-수축" xfId="9680"/>
    <cellStyle name="개소" xfId="9681"/>
    <cellStyle name="거래명세표" xfId="9682"/>
    <cellStyle name="견적" xfId="9683"/>
    <cellStyle name="고정소숫점" xfId="9684"/>
    <cellStyle name="고정출력1" xfId="9685"/>
    <cellStyle name="고정출력2" xfId="9686"/>
    <cellStyle name="공사원가계산서(조경)" xfId="9687"/>
    <cellStyle name="공종" xfId="9688"/>
    <cellStyle name="咬訌裝?INCOM1" xfId="9689"/>
    <cellStyle name="咬訌裝?INCOM10" xfId="9690"/>
    <cellStyle name="咬訌裝?INCOM2" xfId="9691"/>
    <cellStyle name="咬訌裝?INCOM3" xfId="9692"/>
    <cellStyle name="咬訌裝?INCOM4" xfId="9693"/>
    <cellStyle name="咬訌裝?INCOM5" xfId="9694"/>
    <cellStyle name="咬訌裝?INCOM6" xfId="9695"/>
    <cellStyle name="咬訌裝?INCOM7" xfId="9696"/>
    <cellStyle name="咬訌裝?INCOM8" xfId="9697"/>
    <cellStyle name="咬訌裝?INCOM9" xfId="9698"/>
    <cellStyle name="咬訌裝?PRIB11" xfId="9699"/>
    <cellStyle name="구        분" xfId="9700"/>
    <cellStyle name="글꼴" xfId="9701"/>
    <cellStyle name="금액" xfId="9702"/>
    <cellStyle name="금액 2" xfId="9703"/>
    <cellStyle name="금일실시량" xfId="9704"/>
    <cellStyle name="기계" xfId="9705"/>
    <cellStyle name="기본내역서" xfId="9706"/>
    <cellStyle name="기본숫자" xfId="9707"/>
    <cellStyle name="김해전기" xfId="9708"/>
    <cellStyle name="김호(E4전환)" xfId="9709"/>
    <cellStyle name="끼_x0001_?" xfId="9710"/>
    <cellStyle name="날짜" xfId="9711"/>
    <cellStyle name="내역" xfId="9712"/>
    <cellStyle name="내역서" xfId="9713"/>
    <cellStyle name="네모제목" xfId="9714"/>
    <cellStyle name="단위" xfId="9715"/>
    <cellStyle name="단위(원)" xfId="9716"/>
    <cellStyle name="단위_성동초 표지()" xfId="9717"/>
    <cellStyle name="달러" xfId="9718"/>
    <cellStyle name="돋움채" xfId="9719"/>
    <cellStyle name="㼿" xfId="9720"/>
    <cellStyle name="㼿?" xfId="9721"/>
    <cellStyle name="㼿㼿" xfId="9722"/>
    <cellStyle name="㼿㼿?" xfId="9723"/>
    <cellStyle name="㼿㼿㼿" xfId="9724"/>
    <cellStyle name="㼿㼿㼿㼿㼿" xfId="9725"/>
    <cellStyle name="뒤에 오는 하이퍼링크" xfId="9726"/>
    <cellStyle name="똿떓죶Ø괻 [0.00]_NT Server " xfId="9727"/>
    <cellStyle name="똿떓죶Ø괻_NT Server " xfId="9728"/>
    <cellStyle name="똿뗦먛귟 [0.00]_laroux" xfId="9729"/>
    <cellStyle name="똿뗦먛귟_laroux" xfId="9730"/>
    <cellStyle name="฀䅀܀฀฀䅀܀฀฀䅀܀฀฀䅀܀฀฀䅀܀฀฀á" xfId="9731"/>
    <cellStyle name="฀䅀܀฀฀䅀܀฀฀䅀ఀ฀฀䅀܀฀฀䅀܀฀฀䅀܀฀฀䅀܀฀฀䅀܀฀฀䅀܀฀฀䅀܀฀฀䅀܀฀฀䅀܀฀฀䅀܀฀฀䅀܀฀฀䅀܀฀฀á" xfId="9732"/>
    <cellStyle name="฀䅀؀฀฀䅀؀฀฀䅀؀฀฀䅀؀฀฀䅀؀฀฀䅀؀฀฀䅀؀฀฀䅀؀฀฀䅀؀฀฀䁀" xfId="9733"/>
    <cellStyle name="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" xfId="9734"/>
    <cellStyle name="݀䅀਀ŀ݀䅀਀ŀ݀䅀਀ŀ݀䅀਀ŀ݀䅀਀ŀ݀䅀਀ŀ݀䅀਀Հ฀䅀਀฀฀䅀਀฀฀䅀਀฀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735"/>
    <cellStyle name="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" xfId="9736"/>
    <cellStyle name="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ऀՀɀ䅀਀ŀɀ䅀਀ŀɀ䅀਀ŀɀ䅀਀ŀɀ䅀਀ŀɀ䅀਀ŀɀ䅀਀ŀɀ䅀਀Հ฀䅀਀฀฀䅀਀฀฀䅀਀฀฀䅀਀฀฀䅀܀฀Հ䅀܀฀Հ䅀܀" xfId="9737"/>
    <cellStyle name="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ऀՀɀ䅀਀ŀɀ䅀਀" xfId="9738"/>
    <cellStyle name="݀䅀਀Հ฀䅀਀฀฀䅀਀฀฀䅀਀฀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739"/>
    <cellStyle name="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740"/>
    <cellStyle name="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741"/>
    <cellStyle name="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" xfId="9742"/>
    <cellStyle name="਀฀฀䅀਀฀฀䅀਀฀฀䅀਀฀฀䅀਀Հ݀䅀਀ŀ݀䅀਀ŀ݀䅀਀ŀ݀䅀਀ŀ݀䅀਀ŀ݀䅀਀ŀ݀䅀਀ŀ݀䅀਀Հ฀䅀਀฀฀䅀਀฀฀䅀਀฀฀䅀਀฀฀䅀ऀՀɀ䅀਀ŀɀ䅀਀ŀɀ䅀਀ŀɀ䅀਀ŀɀ䅀਀ŀɀ䅀਀ŀɀ䅀਀ŀɀ䅀਀Հ฀䅀਀฀฀䅀਀฀฀䅀਀฀฀䅀਀฀฀䅀܀฀Հ䅀܀฀Հ䅀܀฀Հ䅀܀฀Հ䅀܀฀Հ䅀܀฀Հ䅀܀฀Հ䅀܀฀Հ䅀܀฀฀䅀܀฀฀䅀܀฀฀䅀܀฀฀䅀܀฀฀䅀ఀ฀฀䅀܀฀฀䅀܀฀฀䅀܀฀฀䅀܀฀฀䅀܀฀฀䅀܀฀฀䅀܀฀฀䅀܀฀฀䅀܀฀฀䅀܀฀฀䅀܀฀฀䅀܀฀฀á" xfId="9743"/>
    <cellStyle name="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Հ฀䅀਀฀฀䅀਀฀฀䅀਀฀฀䅀਀฀฀䅀਀Հ݀䅀਀ŀ݀䅀਀ŀ݀䅀਀ŀ݀䅀਀ŀ݀䅀਀ŀ݀䅀਀ŀ݀䅀਀ŀ݀䅀਀" xfId="9744"/>
    <cellStyle name="마이너스키" xfId="9745"/>
    <cellStyle name="마ㅊ춤" xfId="9746"/>
    <cellStyle name="매" xfId="9747"/>
    <cellStyle name="매_02-포장-1" xfId="9748"/>
    <cellStyle name="묮뎋 [0.00]_NT Server " xfId="9749"/>
    <cellStyle name="묮뎋_NT Server " xfId="9750"/>
    <cellStyle name="물량" xfId="9751"/>
    <cellStyle name="믅됞 [0.00]_laroux" xfId="9752"/>
    <cellStyle name="믅됞_laroux" xfId="9753"/>
    <cellStyle name="未定義" xfId="9754"/>
    <cellStyle name="배분" xfId="9755"/>
    <cellStyle name="백" xfId="9756"/>
    <cellStyle name="백 " xfId="9757"/>
    <cellStyle name="백_▶대구아양,동천초등학교 증축공사(총괄)" xfId="9758"/>
    <cellStyle name="백_3.우수" xfId="9759"/>
    <cellStyle name="백_3.우수_창원북면농협 설계도서" xfId="9760"/>
    <cellStyle name="백_3.우수_타사견적서" xfId="9761"/>
    <cellStyle name="백_3.우수_파이박스(주)공장 신축공사기계내역(071104)" xfId="9762"/>
    <cellStyle name="백_3.우수_파이박스(주)공장 신축공사기계내역(071104)_냉동설비 설계내역서(진주시청)" xfId="9763"/>
    <cellStyle name="백_3.우수_파이박스(주)공장 신축공사기계내역(071104)_설계내역서(110303)" xfId="9764"/>
    <cellStyle name="백_3.우수_파이박스(주)공장 신축공사기계내역(071104)_창원북면농협 설계도서" xfId="9765"/>
    <cellStyle name="백_3.우수_파이박스(주)공장 신축공사기계내역(071104)_타사견적서" xfId="9766"/>
    <cellStyle name="백_4.오수" xfId="9767"/>
    <cellStyle name="백_4.오수_창원북면농협 설계도서" xfId="9768"/>
    <cellStyle name="백_4.오수_타사견적서" xfId="9769"/>
    <cellStyle name="백_4.오수_파이박스(주)공장 신축공사기계내역(071104)" xfId="9770"/>
    <cellStyle name="백_4.오수_파이박스(주)공장 신축공사기계내역(071104)_냉동설비 설계내역서(진주시청)" xfId="9771"/>
    <cellStyle name="백_4.오수_파이박스(주)공장 신축공사기계내역(071104)_설계내역서(110303)" xfId="9772"/>
    <cellStyle name="백_4.오수_파이박스(주)공장 신축공사기계내역(071104)_창원북면농협 설계도서" xfId="9773"/>
    <cellStyle name="백_4.오수_파이박스(주)공장 신축공사기계내역(071104)_타사견적서" xfId="9774"/>
    <cellStyle name="백_BOOK1" xfId="9775"/>
    <cellStyle name="백_Book1_1" xfId="9776"/>
    <cellStyle name="백_Book1_1_제연계산서4BL" xfId="9777"/>
    <cellStyle name="백_BOOK1_Book1" xfId="9778"/>
    <cellStyle name="백_BOOK1_Book1_제연계산서4BL" xfId="9779"/>
    <cellStyle name="백_BOOK1_대구대현 3BL 소화계산서" xfId="9780"/>
    <cellStyle name="백_BOOK1_대구대현 3BL 소화계산서_제연계산서4BL" xfId="9781"/>
    <cellStyle name="백_BOOK1_소화계산서(제연압력조종가능)-20070801" xfId="9782"/>
    <cellStyle name="백_BOOK1_소화계산서(제연압력조종가능)-20070801_제연계산서4BL" xfId="9783"/>
    <cellStyle name="백_BOOK1_제연계산서3BL" xfId="9784"/>
    <cellStyle name="백_BOOK1_제연계산서3BL_제연계산서4BL" xfId="9785"/>
    <cellStyle name="백_CBM-200V" xfId="9786"/>
    <cellStyle name="백_고령다산우체국 365자동화코너 설치공사(04.06)" xfId="9787"/>
    <cellStyle name="백_광양의료재단부속노인요양병원건립공사(건축-총괄60%)-다시보냄" xfId="9788"/>
    <cellStyle name="백_내역서(조선왕궁유물전시관)" xfId="9789"/>
    <cellStyle name="백_대구대현 3BL 소화계산서" xfId="9790"/>
    <cellStyle name="백_대구대현 3BL 소화계산서_제연계산서4BL" xfId="9791"/>
    <cellStyle name="백_대구아양초등학교연결복도증축공사" xfId="9792"/>
    <cellStyle name="백_도로" xfId="9793"/>
    <cellStyle name="백_봉양면 소재지 종합정비사업 체육공원 관리사 신축공사(0403)" xfId="9794"/>
    <cellStyle name="백_부대초안" xfId="9795"/>
    <cellStyle name="백_부대초안_견적의뢰" xfId="9796"/>
    <cellStyle name="백_부대초안_김포투찰" xfId="9797"/>
    <cellStyle name="백_부대초안_김포투찰_견적의뢰" xfId="9798"/>
    <cellStyle name="백_석촌동꽃마을빌딩" xfId="9799"/>
    <cellStyle name="백_석촌동꽃마을빌딩_BOOK1" xfId="9800"/>
    <cellStyle name="백_석촌동꽃마을빌딩_BOOK1_제연계산서4BL" xfId="9801"/>
    <cellStyle name="백_석촌동꽃마을빌딩_아파트" xfId="9802"/>
    <cellStyle name="백_석촌동꽃마을빌딩_에너지절약계획서(파주운정A14BL)" xfId="9803"/>
    <cellStyle name="백_석촌동꽃마을빌딩_제연계산서4BL" xfId="9804"/>
    <cellStyle name="백_성산아파트" xfId="9805"/>
    <cellStyle name="백_성산아파트_BOOK1" xfId="9806"/>
    <cellStyle name="백_성산아파트_BOOK1_제연계산서4BL" xfId="9807"/>
    <cellStyle name="백_성산아파트_아파트" xfId="9808"/>
    <cellStyle name="백_성산아파트_에너지절약계획서(파주운정A14BL)" xfId="9809"/>
    <cellStyle name="백_성산아파트_제연계산서4BL" xfId="9810"/>
    <cellStyle name="백_소화계산서(제연압력조종가능)-20070801" xfId="9811"/>
    <cellStyle name="백_소화계산서(제연압력조종가능)-20070801_제연계산서4BL" xfId="9812"/>
    <cellStyle name="백_신성교회" xfId="9813"/>
    <cellStyle name="백_신성교회_BOOK1" xfId="9814"/>
    <cellStyle name="백_신성교회_BOOK1_제연계산서4BL" xfId="9815"/>
    <cellStyle name="백_신성교회_아파트" xfId="9816"/>
    <cellStyle name="백_신성교회_에너지절약계획서(파주운정A14BL)" xfId="9817"/>
    <cellStyle name="백_신성교회_제연계산서4BL" xfId="9818"/>
    <cellStyle name="백_아파트" xfId="9819"/>
    <cellStyle name="백_에너지절약계획서(파주운정A14BL)" xfId="9820"/>
    <cellStyle name="백_오수공수량산출서" xfId="9821"/>
    <cellStyle name="백_오수공수량산출서_창원북면농협 설계도서" xfId="9822"/>
    <cellStyle name="백_오수공수량산출서_타사견적서" xfId="9823"/>
    <cellStyle name="백_오수공수량산출서_파이박스(주)공장 신축공사기계내역(071104)" xfId="9824"/>
    <cellStyle name="백_오수공수량산출서_파이박스(주)공장 신축공사기계내역(071104)_냉동설비 설계내역서(진주시청)" xfId="9825"/>
    <cellStyle name="백_오수공수량산출서_파이박스(주)공장 신축공사기계내역(071104)_설계내역서(110303)" xfId="9826"/>
    <cellStyle name="백_오수공수량산출서_파이박스(주)공장 신축공사기계내역(071104)_창원북면농협 설계도서" xfId="9827"/>
    <cellStyle name="백_오수공수량산출서_파이박스(주)공장 신축공사기계내역(071104)_타사견적서" xfId="9828"/>
    <cellStyle name="백_제연계산서3BL" xfId="9829"/>
    <cellStyle name="백_제연계산서3BL_제연계산서4BL" xfId="9830"/>
    <cellStyle name="백_창원북면농협 설계도서" xfId="9831"/>
    <cellStyle name="백_칠곡약목우체국개축공사(0612)" xfId="9832"/>
    <cellStyle name="백_타사견적서" xfId="9833"/>
    <cellStyle name="백_토목내역서" xfId="9834"/>
    <cellStyle name="백_토목내역서_도로" xfId="9835"/>
    <cellStyle name="백_토목내역서_부대초안" xfId="9836"/>
    <cellStyle name="백_토목내역서_부대초안_견적의뢰" xfId="9837"/>
    <cellStyle name="백_토목내역서_부대초안_김포투찰" xfId="9838"/>
    <cellStyle name="백_토목내역서_부대초안_김포투찰_견적의뢰" xfId="9839"/>
    <cellStyle name="백_파이박스(주)공장 신축공사기계내역(071104)" xfId="9840"/>
    <cellStyle name="백_파이박스(주)공장 신축공사기계내역(071104)_냉동설비 설계내역서(진주시청)" xfId="9841"/>
    <cellStyle name="백_파이박스(주)공장 신축공사기계내역(071104)_설계내역서(110303)" xfId="9842"/>
    <cellStyle name="백_파이박스(주)공장 신축공사기계내역(071104)_창원북면농협 설계도서" xfId="9843"/>
    <cellStyle name="백_파이박스(주)공장 신축공사기계내역(071104)_타사견적서" xfId="9844"/>
    <cellStyle name="백_현서면 다목적체육관 신축공사-총괄" xfId="9845"/>
    <cellStyle name="백_화개장터시설내역서최종)" xfId="9846"/>
    <cellStyle name="백_화개장터장옥내역서" xfId="9847"/>
    <cellStyle name="백분율 [△1]" xfId="9848"/>
    <cellStyle name="백분율 [△2]" xfId="9849"/>
    <cellStyle name="백분율 [0]" xfId="9850"/>
    <cellStyle name="백분율 [2]" xfId="9851"/>
    <cellStyle name="백분율 2" xfId="9852"/>
    <cellStyle name="백분율 2 2" xfId="9853"/>
    <cellStyle name="백분율 3" xfId="9854"/>
    <cellStyle name="백분율 4" xfId="9855"/>
    <cellStyle name="백분율［△1］" xfId="9856"/>
    <cellStyle name="백분율［△2］" xfId="9857"/>
    <cellStyle name="벭?_Q1 PRODUCT ACTUAL_4월 (2)" xfId="9858"/>
    <cellStyle name="병합 후 가운데 맞춤" xfId="9859"/>
    <cellStyle name="병합 후 가운데 정열" xfId="9860"/>
    <cellStyle name="附註" xfId="9861"/>
    <cellStyle name="분수" xfId="9862"/>
    <cellStyle name="뷭?" xfId="9863"/>
    <cellStyle name="빨간색" xfId="9864"/>
    <cellStyle name="빨강" xfId="9865"/>
    <cellStyle name="常规_cs802" xfId="9866"/>
    <cellStyle name="선택영역 가운데" xfId="9867"/>
    <cellStyle name="선택영역의 가운데" xfId="9868"/>
    <cellStyle name="선택영역의 가운데로" xfId="9869"/>
    <cellStyle name="선택영영" xfId="9870"/>
    <cellStyle name="설계서" xfId="9871"/>
    <cellStyle name="설계서-내용" xfId="9872"/>
    <cellStyle name="설계서-내용-소수점" xfId="9873"/>
    <cellStyle name="설계서-내용-우" xfId="9874"/>
    <cellStyle name="설계서-내용-좌" xfId="9875"/>
    <cellStyle name="설계서-소제목" xfId="9876"/>
    <cellStyle name="설계서-타이틀" xfId="9877"/>
    <cellStyle name="설계서-항목" xfId="9878"/>
    <cellStyle name="성명" xfId="9879"/>
    <cellStyle name="소수" xfId="9880"/>
    <cellStyle name="소수3" xfId="9881"/>
    <cellStyle name="소수4" xfId="9882"/>
    <cellStyle name="소수점" xfId="9883"/>
    <cellStyle name="소수점1" xfId="9884"/>
    <cellStyle name="수당" xfId="9885"/>
    <cellStyle name="수당2" xfId="9886"/>
    <cellStyle name="수량" xfId="9887"/>
    <cellStyle name="수량1" xfId="9888"/>
    <cellStyle name="수목명" xfId="9889"/>
    <cellStyle name="수산" xfId="9890"/>
    <cellStyle name="숨기기" xfId="9891"/>
    <cellStyle name="숫자" xfId="9892"/>
    <cellStyle name="숫자(R)" xfId="9893"/>
    <cellStyle name="숫자1" xfId="9894"/>
    <cellStyle name="숫자3" xfId="9895"/>
    <cellStyle name="쉼표 [0]" xfId="11072" builtinId="6"/>
    <cellStyle name="쉼표 [0] 10" xfId="9896"/>
    <cellStyle name="쉼표 [0] 2" xfId="9897"/>
    <cellStyle name="쉼표 [0] 2 2" xfId="9898"/>
    <cellStyle name="쉼표 [0] 2 2 2" xfId="9899"/>
    <cellStyle name="쉼표 [0] 2 3" xfId="9900"/>
    <cellStyle name="쉼표 [0] 3" xfId="9901"/>
    <cellStyle name="쉼표 [0] 3 2" xfId="9902"/>
    <cellStyle name="쉼표 [0] 4" xfId="9903"/>
    <cellStyle name="쉼표 [0] 5" xfId="9904"/>
    <cellStyle name="쉼표 [0] 6" xfId="9905"/>
    <cellStyle name="쉼표 [0] 7" xfId="9906"/>
    <cellStyle name="쉼표 [0] 8" xfId="9907"/>
    <cellStyle name="쉼표 [0] 8 2" xfId="9908"/>
    <cellStyle name="쉼표 [0] 9" xfId="9909"/>
    <cellStyle name="쉼표 2" xfId="9910"/>
    <cellStyle name="스타일 1" xfId="9911"/>
    <cellStyle name="스타일 1 2" xfId="9912"/>
    <cellStyle name="스타일 10" xfId="9913"/>
    <cellStyle name="스타일 100" xfId="9914"/>
    <cellStyle name="스타일 101" xfId="9915"/>
    <cellStyle name="스타일 102" xfId="9916"/>
    <cellStyle name="스타일 103" xfId="9917"/>
    <cellStyle name="스타일 104" xfId="9918"/>
    <cellStyle name="스타일 105" xfId="9919"/>
    <cellStyle name="스타일 106" xfId="9920"/>
    <cellStyle name="스타일 107" xfId="9921"/>
    <cellStyle name="스타일 108" xfId="9922"/>
    <cellStyle name="스타일 109" xfId="9923"/>
    <cellStyle name="스타일 11" xfId="9924"/>
    <cellStyle name="스타일 110" xfId="9925"/>
    <cellStyle name="스타일 111" xfId="9926"/>
    <cellStyle name="스타일 112" xfId="9927"/>
    <cellStyle name="스타일 113" xfId="9928"/>
    <cellStyle name="스타일 114" xfId="9929"/>
    <cellStyle name="스타일 115" xfId="9930"/>
    <cellStyle name="스타일 116" xfId="9931"/>
    <cellStyle name="스타일 117" xfId="9932"/>
    <cellStyle name="스타일 118" xfId="9933"/>
    <cellStyle name="스타일 119" xfId="9934"/>
    <cellStyle name="스타일 12" xfId="9935"/>
    <cellStyle name="스타일 120" xfId="9936"/>
    <cellStyle name="스타일 121" xfId="9937"/>
    <cellStyle name="스타일 122" xfId="9938"/>
    <cellStyle name="스타일 123" xfId="9939"/>
    <cellStyle name="스타일 124" xfId="9940"/>
    <cellStyle name="스타일 125" xfId="9941"/>
    <cellStyle name="스타일 126" xfId="9942"/>
    <cellStyle name="스타일 127" xfId="9943"/>
    <cellStyle name="스타일 128" xfId="9944"/>
    <cellStyle name="스타일 129" xfId="9945"/>
    <cellStyle name="스타일 13" xfId="9946"/>
    <cellStyle name="스타일 130" xfId="9947"/>
    <cellStyle name="스타일 131" xfId="9948"/>
    <cellStyle name="스타일 132" xfId="9949"/>
    <cellStyle name="스타일 133" xfId="9950"/>
    <cellStyle name="스타일 134" xfId="9951"/>
    <cellStyle name="스타일 135" xfId="9952"/>
    <cellStyle name="스타일 136" xfId="9953"/>
    <cellStyle name="스타일 137" xfId="9954"/>
    <cellStyle name="스타일 138" xfId="9955"/>
    <cellStyle name="스타일 139" xfId="9956"/>
    <cellStyle name="스타일 14" xfId="9957"/>
    <cellStyle name="스타일 140" xfId="9958"/>
    <cellStyle name="스타일 141" xfId="9959"/>
    <cellStyle name="스타일 142" xfId="9960"/>
    <cellStyle name="스타일 143" xfId="9961"/>
    <cellStyle name="스타일 144" xfId="9962"/>
    <cellStyle name="스타일 145" xfId="9963"/>
    <cellStyle name="스타일 146" xfId="9964"/>
    <cellStyle name="스타일 147" xfId="9965"/>
    <cellStyle name="스타일 148" xfId="9966"/>
    <cellStyle name="스타일 149" xfId="9967"/>
    <cellStyle name="스타일 15" xfId="9968"/>
    <cellStyle name="스타일 150" xfId="9969"/>
    <cellStyle name="스타일 151" xfId="9970"/>
    <cellStyle name="스타일 152" xfId="9971"/>
    <cellStyle name="스타일 153" xfId="9972"/>
    <cellStyle name="스타일 154" xfId="9973"/>
    <cellStyle name="스타일 155" xfId="9974"/>
    <cellStyle name="스타일 156" xfId="9975"/>
    <cellStyle name="스타일 157" xfId="9976"/>
    <cellStyle name="스타일 158" xfId="9977"/>
    <cellStyle name="스타일 159" xfId="9978"/>
    <cellStyle name="스타일 16" xfId="9979"/>
    <cellStyle name="스타일 160" xfId="9980"/>
    <cellStyle name="스타일 161" xfId="9981"/>
    <cellStyle name="스타일 162" xfId="9982"/>
    <cellStyle name="스타일 163" xfId="9983"/>
    <cellStyle name="스타일 164" xfId="9984"/>
    <cellStyle name="스타일 165" xfId="9985"/>
    <cellStyle name="스타일 166" xfId="9986"/>
    <cellStyle name="스타일 167" xfId="9987"/>
    <cellStyle name="스타일 168" xfId="9988"/>
    <cellStyle name="스타일 169" xfId="9989"/>
    <cellStyle name="스타일 17" xfId="9990"/>
    <cellStyle name="스타일 170" xfId="9991"/>
    <cellStyle name="스타일 171" xfId="9992"/>
    <cellStyle name="스타일 172" xfId="9993"/>
    <cellStyle name="스타일 173" xfId="9994"/>
    <cellStyle name="스타일 174" xfId="9995"/>
    <cellStyle name="스타일 175" xfId="9996"/>
    <cellStyle name="스타일 176" xfId="9997"/>
    <cellStyle name="스타일 177" xfId="9998"/>
    <cellStyle name="스타일 178" xfId="9999"/>
    <cellStyle name="스타일 179" xfId="10000"/>
    <cellStyle name="스타일 18" xfId="10001"/>
    <cellStyle name="스타일 180" xfId="10002"/>
    <cellStyle name="스타일 181" xfId="10003"/>
    <cellStyle name="스타일 182" xfId="10004"/>
    <cellStyle name="스타일 183" xfId="10005"/>
    <cellStyle name="스타일 184" xfId="10006"/>
    <cellStyle name="스타일 185" xfId="10007"/>
    <cellStyle name="스타일 186" xfId="10008"/>
    <cellStyle name="스타일 187" xfId="10009"/>
    <cellStyle name="스타일 188" xfId="10010"/>
    <cellStyle name="스타일 189" xfId="10011"/>
    <cellStyle name="스타일 19" xfId="10012"/>
    <cellStyle name="스타일 190" xfId="10013"/>
    <cellStyle name="스타일 191" xfId="10014"/>
    <cellStyle name="스타일 192" xfId="10015"/>
    <cellStyle name="스타일 193" xfId="10016"/>
    <cellStyle name="스타일 194" xfId="10017"/>
    <cellStyle name="스타일 195" xfId="10018"/>
    <cellStyle name="스타일 196" xfId="10019"/>
    <cellStyle name="스타일 197" xfId="10020"/>
    <cellStyle name="스타일 198" xfId="10021"/>
    <cellStyle name="스타일 199" xfId="10022"/>
    <cellStyle name="스타일 2" xfId="10023"/>
    <cellStyle name="스타일 2 2" xfId="10024"/>
    <cellStyle name="스타일 20" xfId="10025"/>
    <cellStyle name="스타일 200" xfId="10026"/>
    <cellStyle name="스타일 201" xfId="10027"/>
    <cellStyle name="스타일 202" xfId="10028"/>
    <cellStyle name="스타일 203" xfId="10029"/>
    <cellStyle name="스타일 204" xfId="10030"/>
    <cellStyle name="스타일 205" xfId="10031"/>
    <cellStyle name="스타일 206" xfId="10032"/>
    <cellStyle name="스타일 207" xfId="10033"/>
    <cellStyle name="스타일 208" xfId="10034"/>
    <cellStyle name="스타일 209" xfId="10035"/>
    <cellStyle name="스타일 21" xfId="10036"/>
    <cellStyle name="스타일 210" xfId="10037"/>
    <cellStyle name="스타일 211" xfId="10038"/>
    <cellStyle name="스타일 212" xfId="10039"/>
    <cellStyle name="스타일 213" xfId="10040"/>
    <cellStyle name="스타일 214" xfId="10041"/>
    <cellStyle name="스타일 215" xfId="10042"/>
    <cellStyle name="스타일 216" xfId="10043"/>
    <cellStyle name="스타일 217" xfId="10044"/>
    <cellStyle name="스타일 218" xfId="10045"/>
    <cellStyle name="스타일 219" xfId="10046"/>
    <cellStyle name="스타일 22" xfId="10047"/>
    <cellStyle name="스타일 220" xfId="10048"/>
    <cellStyle name="스타일 221" xfId="10049"/>
    <cellStyle name="스타일 222" xfId="10050"/>
    <cellStyle name="스타일 223" xfId="10051"/>
    <cellStyle name="스타일 224" xfId="10052"/>
    <cellStyle name="스타일 225" xfId="10053"/>
    <cellStyle name="스타일 226" xfId="10054"/>
    <cellStyle name="스타일 227" xfId="10055"/>
    <cellStyle name="스타일 228" xfId="10056"/>
    <cellStyle name="스타일 229" xfId="10057"/>
    <cellStyle name="스타일 23" xfId="10058"/>
    <cellStyle name="스타일 230" xfId="10059"/>
    <cellStyle name="스타일 231" xfId="10060"/>
    <cellStyle name="스타일 232" xfId="10061"/>
    <cellStyle name="스타일 233" xfId="10062"/>
    <cellStyle name="스타일 234" xfId="10063"/>
    <cellStyle name="스타일 235" xfId="10064"/>
    <cellStyle name="스타일 236" xfId="10065"/>
    <cellStyle name="스타일 237" xfId="10066"/>
    <cellStyle name="스타일 238" xfId="10067"/>
    <cellStyle name="스타일 239" xfId="10068"/>
    <cellStyle name="스타일 24" xfId="10069"/>
    <cellStyle name="스타일 240" xfId="10070"/>
    <cellStyle name="스타일 241" xfId="10071"/>
    <cellStyle name="스타일 242" xfId="10072"/>
    <cellStyle name="스타일 243" xfId="10073"/>
    <cellStyle name="스타일 244" xfId="10074"/>
    <cellStyle name="스타일 245" xfId="10075"/>
    <cellStyle name="스타일 246" xfId="10076"/>
    <cellStyle name="스타일 247" xfId="10077"/>
    <cellStyle name="스타일 248" xfId="10078"/>
    <cellStyle name="스타일 249" xfId="10079"/>
    <cellStyle name="스타일 25" xfId="10080"/>
    <cellStyle name="스타일 250" xfId="10081"/>
    <cellStyle name="스타일 251" xfId="10082"/>
    <cellStyle name="스타일 252" xfId="10083"/>
    <cellStyle name="스타일 253" xfId="10084"/>
    <cellStyle name="스타일 254" xfId="10085"/>
    <cellStyle name="스타일 255" xfId="10086"/>
    <cellStyle name="스타일 26" xfId="10087"/>
    <cellStyle name="스타일 27" xfId="10088"/>
    <cellStyle name="스타일 28" xfId="10089"/>
    <cellStyle name="스타일 29" xfId="10090"/>
    <cellStyle name="스타일 3" xfId="10091"/>
    <cellStyle name="스타일 3 2" xfId="10092"/>
    <cellStyle name="스타일 30" xfId="10093"/>
    <cellStyle name="스타일 31" xfId="10094"/>
    <cellStyle name="스타일 32" xfId="10095"/>
    <cellStyle name="스타일 33" xfId="10096"/>
    <cellStyle name="스타일 34" xfId="10097"/>
    <cellStyle name="스타일 35" xfId="10098"/>
    <cellStyle name="스타일 36" xfId="10099"/>
    <cellStyle name="스타일 37" xfId="10100"/>
    <cellStyle name="스타일 38" xfId="10101"/>
    <cellStyle name="스타일 39" xfId="10102"/>
    <cellStyle name="스타일 4" xfId="10103"/>
    <cellStyle name="스타일 4 2" xfId="10104"/>
    <cellStyle name="스타일 40" xfId="10105"/>
    <cellStyle name="스타일 41" xfId="10106"/>
    <cellStyle name="스타일 42" xfId="10107"/>
    <cellStyle name="스타일 43" xfId="10108"/>
    <cellStyle name="스타일 44" xfId="10109"/>
    <cellStyle name="스타일 45" xfId="10110"/>
    <cellStyle name="스타일 46" xfId="10111"/>
    <cellStyle name="스타일 47" xfId="10112"/>
    <cellStyle name="스타일 48" xfId="10113"/>
    <cellStyle name="스타일 49" xfId="10114"/>
    <cellStyle name="스타일 5" xfId="10115"/>
    <cellStyle name="스타일 50" xfId="10116"/>
    <cellStyle name="스타일 51" xfId="10117"/>
    <cellStyle name="스타일 52" xfId="10118"/>
    <cellStyle name="스타일 53" xfId="10119"/>
    <cellStyle name="스타일 54" xfId="10120"/>
    <cellStyle name="스타일 55" xfId="10121"/>
    <cellStyle name="스타일 56" xfId="10122"/>
    <cellStyle name="스타일 57" xfId="10123"/>
    <cellStyle name="스타일 58" xfId="10124"/>
    <cellStyle name="스타일 59" xfId="10125"/>
    <cellStyle name="스타일 6" xfId="10126"/>
    <cellStyle name="스타일 60" xfId="10127"/>
    <cellStyle name="스타일 61" xfId="10128"/>
    <cellStyle name="스타일 62" xfId="10129"/>
    <cellStyle name="스타일 63" xfId="10130"/>
    <cellStyle name="스타일 64" xfId="10131"/>
    <cellStyle name="스타일 65" xfId="10132"/>
    <cellStyle name="스타일 66" xfId="10133"/>
    <cellStyle name="스타일 67" xfId="10134"/>
    <cellStyle name="스타일 68" xfId="10135"/>
    <cellStyle name="스타일 69" xfId="10136"/>
    <cellStyle name="스타일 7" xfId="10137"/>
    <cellStyle name="스타일 70" xfId="10138"/>
    <cellStyle name="스타일 71" xfId="10139"/>
    <cellStyle name="스타일 72" xfId="10140"/>
    <cellStyle name="스타일 73" xfId="10141"/>
    <cellStyle name="스타일 74" xfId="10142"/>
    <cellStyle name="스타일 75" xfId="10143"/>
    <cellStyle name="스타일 76" xfId="10144"/>
    <cellStyle name="스타일 77" xfId="10145"/>
    <cellStyle name="스타일 78" xfId="10146"/>
    <cellStyle name="스타일 79" xfId="10147"/>
    <cellStyle name="스타일 8" xfId="10148"/>
    <cellStyle name="스타일 80" xfId="10149"/>
    <cellStyle name="스타일 81" xfId="10150"/>
    <cellStyle name="스타일 82" xfId="10151"/>
    <cellStyle name="스타일 83" xfId="10152"/>
    <cellStyle name="스타일 84" xfId="10153"/>
    <cellStyle name="스타일 85" xfId="10154"/>
    <cellStyle name="스타일 86" xfId="10155"/>
    <cellStyle name="스타일 87" xfId="10156"/>
    <cellStyle name="스타일 88" xfId="10157"/>
    <cellStyle name="스타일 89" xfId="10158"/>
    <cellStyle name="스타일 9" xfId="10159"/>
    <cellStyle name="스타일 90" xfId="10160"/>
    <cellStyle name="스타일 91" xfId="10161"/>
    <cellStyle name="스타일 92" xfId="10162"/>
    <cellStyle name="스타일 93" xfId="10163"/>
    <cellStyle name="스타일 94" xfId="10164"/>
    <cellStyle name="스타일 95" xfId="10165"/>
    <cellStyle name="스타일 96" xfId="10166"/>
    <cellStyle name="스타일 97" xfId="10167"/>
    <cellStyle name="스타일 98" xfId="10168"/>
    <cellStyle name="스타일 99" xfId="10169"/>
    <cellStyle name="승수" xfId="10170"/>
    <cellStyle name="안건회계법인" xfId="10171"/>
    <cellStyle name="연결" xfId="10172"/>
    <cellStyle name="연결번호" xfId="10173"/>
    <cellStyle name="연결전환2" xfId="10174"/>
    <cellStyle name="연결전환3" xfId="10175"/>
    <cellStyle name="열어본 하이퍼링크" xfId="10176"/>
    <cellStyle name="영호" xfId="10177"/>
    <cellStyle name="옛체" xfId="10178"/>
    <cellStyle name="왼" xfId="10179"/>
    <cellStyle name="왼쪽2" xfId="10180"/>
    <cellStyle name="왼쪽5" xfId="10181"/>
    <cellStyle name="용량보정" xfId="10182"/>
    <cellStyle name="원" xfId="10183"/>
    <cellStyle name="원_0. 박열의사-총괄집계표(금회+차후)-1차수정" xfId="10184"/>
    <cellStyle name="원_0008금감원통합감독검사정보시스템" xfId="10185"/>
    <cellStyle name="원_0009김포공항LED교체공사(광일)" xfId="10186"/>
    <cellStyle name="원_0009김포공항LED교체공사(광일)_1. 경북염색조합" xfId="10187"/>
    <cellStyle name="원_0009김포공항LED교체공사(광일)_1. 경북염색조합123" xfId="10188"/>
    <cellStyle name="원_0009김포공항LED교체공사(광일)_1. 노면결빙감지설비(화흥-매립식-A-최종)" xfId="10189"/>
    <cellStyle name="원_0009김포공항LED교체공사(광일)_1. 전시물" xfId="10190"/>
    <cellStyle name="원_0009김포공항LED교체공사(광일)_10-1. 의장(영상관)" xfId="10191"/>
    <cellStyle name="원_0009김포공항LED교체공사(광일)_D.보라산업" xfId="10192"/>
    <cellStyle name="원_0009김포공항LED교체공사(광일)_강원지역본부(2006년_060109)" xfId="10193"/>
    <cellStyle name="원_0009김포공항LED교체공사(광일)_경남지역본부-" xfId="10194"/>
    <cellStyle name="원_0009김포공항LED교체공사(광일)_경북지역본부-" xfId="10195"/>
    <cellStyle name="원_0009김포공항LED교체공사(광일)_수입원가계산서(앤화)" xfId="10196"/>
    <cellStyle name="원_0009김포공항LED교체공사(광일)_신·재생에너지홍보관 전시물제작(전시조합)" xfId="10197"/>
    <cellStyle name="원_0009김포공항LED교체공사(광일)_중부지역본부-" xfId="10198"/>
    <cellStyle name="원_0009김포공항LED교체공사(광일)_축중기제조" xfId="10199"/>
    <cellStyle name="원_0009김포공항LED교체공사(광일)_충청지역본부-" xfId="10200"/>
    <cellStyle name="원_0009김포공항LED교체공사(광일)_통행료면탈방지시스템(최종)" xfId="10201"/>
    <cellStyle name="원_0009김포공항LED교체공사(광일)_호남지역본부-" xfId="10202"/>
    <cellStyle name="원_0011KIST소각설비제작설치" xfId="10203"/>
    <cellStyle name="원_0011KIST소각설비제작설치_1. 경북염색조합" xfId="10204"/>
    <cellStyle name="원_0011KIST소각설비제작설치_1. 경북염색조합123" xfId="10205"/>
    <cellStyle name="원_0011KIST소각설비제작설치_1. 노면결빙감지설비(화흥-매립식-A-최종)" xfId="10206"/>
    <cellStyle name="원_0011KIST소각설비제작설치_1. 전시물" xfId="10207"/>
    <cellStyle name="원_0011KIST소각설비제작설치_10-1. 의장(영상관)" xfId="10208"/>
    <cellStyle name="원_0011KIST소각설비제작설치_D.보라산업" xfId="10209"/>
    <cellStyle name="원_0011KIST소각설비제작설치_강원지역본부(2006년_060109)" xfId="10210"/>
    <cellStyle name="원_0011KIST소각설비제작설치_경남지역본부-" xfId="10211"/>
    <cellStyle name="원_0011KIST소각설비제작설치_경북지역본부-" xfId="10212"/>
    <cellStyle name="원_0011KIST소각설비제작설치_수입원가계산서(앤화)" xfId="10213"/>
    <cellStyle name="원_0011KIST소각설비제작설치_신·재생에너지홍보관 전시물제작(전시조합)" xfId="10214"/>
    <cellStyle name="원_0011KIST소각설비제작설치_중부지역본부-" xfId="10215"/>
    <cellStyle name="원_0011KIST소각설비제작설치_축중기제조" xfId="10216"/>
    <cellStyle name="원_0011KIST소각설비제작설치_충청지역본부-" xfId="10217"/>
    <cellStyle name="원_0011KIST소각설비제작설치_통행료면탈방지시스템(최종)" xfId="10218"/>
    <cellStyle name="원_0011KIST소각설비제작설치_호남지역본부-" xfId="10219"/>
    <cellStyle name="원_0011긴급전화기정산(99년형광일)" xfId="10220"/>
    <cellStyle name="원_0011긴급전화기정산(99년형광일)_1. 경북염색조합" xfId="10221"/>
    <cellStyle name="원_0011긴급전화기정산(99년형광일)_1. 경북염색조합123" xfId="10222"/>
    <cellStyle name="원_0011긴급전화기정산(99년형광일)_1. 노면결빙감지설비(화흥-매립식-A-최종)" xfId="10223"/>
    <cellStyle name="원_0011긴급전화기정산(99년형광일)_1. 전시물" xfId="10224"/>
    <cellStyle name="원_0011긴급전화기정산(99년형광일)_10-1. 의장(영상관)" xfId="10225"/>
    <cellStyle name="원_0011긴급전화기정산(99년형광일)_D.보라산업" xfId="10226"/>
    <cellStyle name="원_0011긴급전화기정산(99년형광일)_강원지역본부(2006년_060109)" xfId="10227"/>
    <cellStyle name="원_0011긴급전화기정산(99년형광일)_경남지역본부-" xfId="10228"/>
    <cellStyle name="원_0011긴급전화기정산(99년형광일)_경북지역본부-" xfId="10229"/>
    <cellStyle name="원_0011긴급전화기정산(99년형광일)_수입원가계산서(앤화)" xfId="10230"/>
    <cellStyle name="원_0011긴급전화기정산(99년형광일)_신·재생에너지홍보관 전시물제작(전시조합)" xfId="10231"/>
    <cellStyle name="원_0011긴급전화기정산(99년형광일)_중부지역본부-" xfId="10232"/>
    <cellStyle name="원_0011긴급전화기정산(99년형광일)_축중기제조" xfId="10233"/>
    <cellStyle name="원_0011긴급전화기정산(99년형광일)_충청지역본부-" xfId="10234"/>
    <cellStyle name="원_0011긴급전화기정산(99년형광일)_통행료면탈방지시스템(최종)" xfId="10235"/>
    <cellStyle name="원_0011긴급전화기정산(99년형광일)_호남지역본부-" xfId="10236"/>
    <cellStyle name="원_0011부산종합경기장전광판" xfId="10237"/>
    <cellStyle name="원_0011부산종합경기장전광판_1. 경북염색조합" xfId="10238"/>
    <cellStyle name="원_0011부산종합경기장전광판_1. 경북염색조합123" xfId="10239"/>
    <cellStyle name="원_0011부산종합경기장전광판_1. 노면결빙감지설비(화흥-매립식-A-최종)" xfId="10240"/>
    <cellStyle name="원_0011부산종합경기장전광판_1. 전시물" xfId="10241"/>
    <cellStyle name="원_0011부산종합경기장전광판_10-1. 의장(영상관)" xfId="10242"/>
    <cellStyle name="원_0011부산종합경기장전광판_D.보라산업" xfId="10243"/>
    <cellStyle name="원_0011부산종합경기장전광판_강원지역본부(2006년_060109)" xfId="10244"/>
    <cellStyle name="원_0011부산종합경기장전광판_경남지역본부-" xfId="10245"/>
    <cellStyle name="원_0011부산종합경기장전광판_경북지역본부-" xfId="10246"/>
    <cellStyle name="원_0011부산종합경기장전광판_수입원가계산서(앤화)" xfId="10247"/>
    <cellStyle name="원_0011부산종합경기장전광판_신·재생에너지홍보관 전시물제작(전시조합)" xfId="10248"/>
    <cellStyle name="원_0011부산종합경기장전광판_중부지역본부-" xfId="10249"/>
    <cellStyle name="원_0011부산종합경기장전광판_축중기제조" xfId="10250"/>
    <cellStyle name="원_0011부산종합경기장전광판_충청지역본부-" xfId="10251"/>
    <cellStyle name="원_0011부산종합경기장전광판_통행료면탈방지시스템(최종)" xfId="10252"/>
    <cellStyle name="원_0011부산종합경기장전광판_호남지역본부-" xfId="10253"/>
    <cellStyle name="원_0012문화유적지표석제작설치" xfId="10254"/>
    <cellStyle name="원_0012문화유적지표석제작설치_1. 경북염색조합" xfId="10255"/>
    <cellStyle name="원_0012문화유적지표석제작설치_1. 경북염색조합123" xfId="10256"/>
    <cellStyle name="원_0012문화유적지표석제작설치_1. 노면결빙감지설비(화흥-매립식-A-최종)" xfId="10257"/>
    <cellStyle name="원_0012문화유적지표석제작설치_1. 전시물" xfId="10258"/>
    <cellStyle name="원_0012문화유적지표석제작설치_10-1. 의장(영상관)" xfId="10259"/>
    <cellStyle name="원_0012문화유적지표석제작설치_D.보라산업" xfId="10260"/>
    <cellStyle name="원_0012문화유적지표석제작설치_강원지역본부(2006년_060109)" xfId="10261"/>
    <cellStyle name="원_0012문화유적지표석제작설치_경남지역본부-" xfId="10262"/>
    <cellStyle name="원_0012문화유적지표석제작설치_경북지역본부-" xfId="10263"/>
    <cellStyle name="원_0012문화유적지표석제작설치_수입원가계산서(앤화)" xfId="10264"/>
    <cellStyle name="원_0012문화유적지표석제작설치_신·재생에너지홍보관 전시물제작(전시조합)" xfId="10265"/>
    <cellStyle name="원_0012문화유적지표석제작설치_중부지역본부-" xfId="10266"/>
    <cellStyle name="원_0012문화유적지표석제작설치_축중기제조" xfId="10267"/>
    <cellStyle name="원_0012문화유적지표석제작설치_충청지역본부-" xfId="10268"/>
    <cellStyle name="원_0012문화유적지표석제작설치_통행료면탈방지시스템(최종)" xfId="10269"/>
    <cellStyle name="원_0012문화유적지표석제작설치_호남지역본부-" xfId="10270"/>
    <cellStyle name="원_0102국제조명신공항분수조명" xfId="10271"/>
    <cellStyle name="원_0102국제조명신공항분수조명_1. 경북염색조합" xfId="10272"/>
    <cellStyle name="원_0102국제조명신공항분수조명_1. 경북염색조합123" xfId="10273"/>
    <cellStyle name="원_0102국제조명신공항분수조명_1. 노면결빙감지설비(화흥-매립식-A-최종)" xfId="10274"/>
    <cellStyle name="원_0102국제조명신공항분수조명_1. 전시물" xfId="10275"/>
    <cellStyle name="원_0102국제조명신공항분수조명_10-1. 의장(영상관)" xfId="10276"/>
    <cellStyle name="원_0102국제조명신공항분수조명_D.보라산업" xfId="10277"/>
    <cellStyle name="원_0102국제조명신공항분수조명_강원지역본부(2006년_060109)" xfId="10278"/>
    <cellStyle name="원_0102국제조명신공항분수조명_경남지역본부-" xfId="10279"/>
    <cellStyle name="원_0102국제조명신공항분수조명_경북지역본부-" xfId="10280"/>
    <cellStyle name="원_0102국제조명신공항분수조명_수입원가계산서(앤화)" xfId="10281"/>
    <cellStyle name="원_0102국제조명신공항분수조명_신·재생에너지홍보관 전시물제작(전시조합)" xfId="10282"/>
    <cellStyle name="원_0102국제조명신공항분수조명_중부지역본부-" xfId="10283"/>
    <cellStyle name="원_0102국제조명신공항분수조명_축중기제조" xfId="10284"/>
    <cellStyle name="원_0102국제조명신공항분수조명_충청지역본부-" xfId="10285"/>
    <cellStyle name="원_0102국제조명신공항분수조명_통행료면탈방지시스템(최종)" xfId="10286"/>
    <cellStyle name="원_0102국제조명신공항분수조명_호남지역본부-" xfId="10287"/>
    <cellStyle name="원_0103회전식현수막게시대제작설치" xfId="10288"/>
    <cellStyle name="원_0104포항시침출수처리시스템" xfId="10289"/>
    <cellStyle name="원_0105담배자판기개조원가" xfId="10290"/>
    <cellStyle name="원_0105담배자판기개조원가_1. 경북염색조합" xfId="10291"/>
    <cellStyle name="원_0105담배자판기개조원가_1. 경북염색조합123" xfId="10292"/>
    <cellStyle name="원_0105담배자판기개조원가_1. 노면결빙감지설비(화흥-매립식-A-최종)" xfId="10293"/>
    <cellStyle name="원_0105담배자판기개조원가_1. 전시물" xfId="10294"/>
    <cellStyle name="원_0105담배자판기개조원가_10-1. 의장(영상관)" xfId="10295"/>
    <cellStyle name="원_0105담배자판기개조원가_D.보라산업" xfId="10296"/>
    <cellStyle name="원_0105담배자판기개조원가_강원지역본부(2006년_060109)" xfId="10297"/>
    <cellStyle name="원_0105담배자판기개조원가_경남지역본부-" xfId="10298"/>
    <cellStyle name="원_0105담배자판기개조원가_경북지역본부-" xfId="10299"/>
    <cellStyle name="원_0105담배자판기개조원가_수입원가계산서(앤화)" xfId="10300"/>
    <cellStyle name="원_0105담배자판기개조원가_신·재생에너지홍보관 전시물제작(전시조합)" xfId="10301"/>
    <cellStyle name="원_0105담배자판기개조원가_중부지역본부-" xfId="10302"/>
    <cellStyle name="원_0105담배자판기개조원가_축중기제조" xfId="10303"/>
    <cellStyle name="원_0105담배자판기개조원가_충청지역본부-" xfId="10304"/>
    <cellStyle name="원_0105담배자판기개조원가_통행료면탈방지시스템(최종)" xfId="10305"/>
    <cellStyle name="원_0105담배자판기개조원가_호남지역본부-" xfId="10306"/>
    <cellStyle name="원_0106LG인버터냉난방기제작-1" xfId="10307"/>
    <cellStyle name="원_0106LG인버터냉난방기제작-1_1. 경북염색조합" xfId="10308"/>
    <cellStyle name="원_0106LG인버터냉난방기제작-1_1. 경북염색조합123" xfId="10309"/>
    <cellStyle name="원_0106LG인버터냉난방기제작-1_1. 노면결빙감지설비(화흥-매립식-A-최종)" xfId="10310"/>
    <cellStyle name="원_0106LG인버터냉난방기제작-1_1. 전시물" xfId="10311"/>
    <cellStyle name="원_0106LG인버터냉난방기제작-1_10-1. 의장(영상관)" xfId="10312"/>
    <cellStyle name="원_0106LG인버터냉난방기제작-1_D.보라산업" xfId="10313"/>
    <cellStyle name="원_0106LG인버터냉난방기제작-1_강원지역본부(2006년_060109)" xfId="10314"/>
    <cellStyle name="원_0106LG인버터냉난방기제작-1_경남지역본부-" xfId="10315"/>
    <cellStyle name="원_0106LG인버터냉난방기제작-1_경북지역본부-" xfId="10316"/>
    <cellStyle name="원_0106LG인버터냉난방기제작-1_수입원가계산서(앤화)" xfId="10317"/>
    <cellStyle name="원_0106LG인버터냉난방기제작-1_신·재생에너지홍보관 전시물제작(전시조합)" xfId="10318"/>
    <cellStyle name="원_0106LG인버터냉난방기제작-1_중부지역본부-" xfId="10319"/>
    <cellStyle name="원_0106LG인버터냉난방기제작-1_축중기제조" xfId="10320"/>
    <cellStyle name="원_0106LG인버터냉난방기제작-1_충청지역본부-" xfId="10321"/>
    <cellStyle name="원_0106LG인버터냉난방기제작-1_통행료면탈방지시스템(최종)" xfId="10322"/>
    <cellStyle name="원_0106LG인버터냉난방기제작-1_호남지역본부-" xfId="10323"/>
    <cellStyle name="원_0107광전송장비구매설치" xfId="10324"/>
    <cellStyle name="원_0107광전송장비구매설치_1. 경북염색조합" xfId="10325"/>
    <cellStyle name="원_0107광전송장비구매설치_1. 경북염색조합123" xfId="10326"/>
    <cellStyle name="원_0107광전송장비구매설치_1. 노면결빙감지설비(화흥-매립식-A-최종)" xfId="10327"/>
    <cellStyle name="원_0107광전송장비구매설치_1. 전시물" xfId="10328"/>
    <cellStyle name="원_0107광전송장비구매설치_10-1. 의장(영상관)" xfId="10329"/>
    <cellStyle name="원_0107광전송장비구매설치_D.보라산업" xfId="10330"/>
    <cellStyle name="원_0107광전송장비구매설치_강원지역본부(2006년_060109)" xfId="10331"/>
    <cellStyle name="원_0107광전송장비구매설치_경남지역본부-" xfId="10332"/>
    <cellStyle name="원_0107광전송장비구매설치_경북지역본부-" xfId="10333"/>
    <cellStyle name="원_0107광전송장비구매설치_수입원가계산서(앤화)" xfId="10334"/>
    <cellStyle name="원_0107광전송장비구매설치_신·재생에너지홍보관 전시물제작(전시조합)" xfId="10335"/>
    <cellStyle name="원_0107광전송장비구매설치_중부지역본부-" xfId="10336"/>
    <cellStyle name="원_0107광전송장비구매설치_축중기제조" xfId="10337"/>
    <cellStyle name="원_0107광전송장비구매설치_충청지역본부-" xfId="10338"/>
    <cellStyle name="원_0107광전송장비구매설치_통행료면탈방지시스템(최종)" xfId="10339"/>
    <cellStyle name="원_0107광전송장비구매설치_호남지역본부-" xfId="10340"/>
    <cellStyle name="원_0107도공IBS설비SW부문(참조)" xfId="10341"/>
    <cellStyle name="원_0107도공IBS설비SW부문(참조)_1. 경북염색조합" xfId="10342"/>
    <cellStyle name="원_0107도공IBS설비SW부문(참조)_1. 경북염색조합123" xfId="10343"/>
    <cellStyle name="원_0107도공IBS설비SW부문(참조)_1. 노면결빙감지설비(화흥-매립식-A-최종)" xfId="10344"/>
    <cellStyle name="원_0107도공IBS설비SW부문(참조)_1. 전시물" xfId="10345"/>
    <cellStyle name="원_0107도공IBS설비SW부문(참조)_10-1. 의장(영상관)" xfId="10346"/>
    <cellStyle name="원_0107도공IBS설비SW부문(참조)_D.보라산업" xfId="10347"/>
    <cellStyle name="원_0107도공IBS설비SW부문(참조)_강원지역본부(2006년_060109)" xfId="10348"/>
    <cellStyle name="원_0107도공IBS설비SW부문(참조)_경남지역본부-" xfId="10349"/>
    <cellStyle name="원_0107도공IBS설비SW부문(참조)_경북지역본부-" xfId="10350"/>
    <cellStyle name="원_0107도공IBS설비SW부문(참조)_수입원가계산서(앤화)" xfId="10351"/>
    <cellStyle name="원_0107도공IBS설비SW부문(참조)_신·재생에너지홍보관 전시물제작(전시조합)" xfId="10352"/>
    <cellStyle name="원_0107도공IBS설비SW부문(참조)_중부지역본부-" xfId="10353"/>
    <cellStyle name="원_0107도공IBS설비SW부문(참조)_축중기제조" xfId="10354"/>
    <cellStyle name="원_0107도공IBS설비SW부문(참조)_충청지역본부-" xfId="10355"/>
    <cellStyle name="원_0107도공IBS설비SW부문(참조)_통행료면탈방지시스템(최종)" xfId="10356"/>
    <cellStyle name="원_0107도공IBS설비SW부문(참조)_호남지역본부-" xfId="10357"/>
    <cellStyle name="원_0107문화재복원용목재-8월6일" xfId="10358"/>
    <cellStyle name="원_0107문화재복원용목재-8월6일_1. 경북염색조합" xfId="10359"/>
    <cellStyle name="원_0107문화재복원용목재-8월6일_1. 경북염색조합123" xfId="10360"/>
    <cellStyle name="원_0107문화재복원용목재-8월6일_1. 노면결빙감지설비(화흥-매립식-A-최종)" xfId="10361"/>
    <cellStyle name="원_0107문화재복원용목재-8월6일_1. 전시물" xfId="10362"/>
    <cellStyle name="원_0107문화재복원용목재-8월6일_10-1. 의장(영상관)" xfId="10363"/>
    <cellStyle name="원_0107문화재복원용목재-8월6일_D.보라산업" xfId="10364"/>
    <cellStyle name="원_0107문화재복원용목재-8월6일_강원지역본부(2006년_060109)" xfId="10365"/>
    <cellStyle name="원_0107문화재복원용목재-8월6일_경남지역본부-" xfId="10366"/>
    <cellStyle name="원_0107문화재복원용목재-8월6일_경북지역본부-" xfId="10367"/>
    <cellStyle name="원_0107문화재복원용목재-8월6일_수입원가계산서(앤화)" xfId="10368"/>
    <cellStyle name="원_0107문화재복원용목재-8월6일_신·재생에너지홍보관 전시물제작(전시조합)" xfId="10369"/>
    <cellStyle name="원_0107문화재복원용목재-8월6일_중부지역본부-" xfId="10370"/>
    <cellStyle name="원_0107문화재복원용목재-8월6일_축중기제조" xfId="10371"/>
    <cellStyle name="원_0107문화재복원용목재-8월6일_충청지역본부-" xfId="10372"/>
    <cellStyle name="원_0107문화재복원용목재-8월6일_통행료면탈방지시스템(최종)" xfId="10373"/>
    <cellStyle name="원_0107문화재복원용목재-8월6일_호남지역본부-" xfId="10374"/>
    <cellStyle name="원_0107포천영중수배전반(제조,설치)" xfId="10375"/>
    <cellStyle name="원_0107포천영중수배전반(제조,설치)_1. 경북염색조합" xfId="10376"/>
    <cellStyle name="원_0107포천영중수배전반(제조,설치)_1. 경북염색조합123" xfId="10377"/>
    <cellStyle name="원_0107포천영중수배전반(제조,설치)_1. 노면결빙감지설비(화흥-매립식-A-최종)" xfId="10378"/>
    <cellStyle name="원_0107포천영중수배전반(제조,설치)_1. 전시물" xfId="10379"/>
    <cellStyle name="원_0107포천영중수배전반(제조,설치)_10-1. 의장(영상관)" xfId="10380"/>
    <cellStyle name="원_0107포천영중수배전반(제조,설치)_D.보라산업" xfId="10381"/>
    <cellStyle name="원_0107포천영중수배전반(제조,설치)_강원지역본부(2006년_060109)" xfId="10382"/>
    <cellStyle name="원_0107포천영중수배전반(제조,설치)_경남지역본부-" xfId="10383"/>
    <cellStyle name="원_0107포천영중수배전반(제조,설치)_경북지역본부-" xfId="10384"/>
    <cellStyle name="원_0107포천영중수배전반(제조,설치)_수입원가계산서(앤화)" xfId="10385"/>
    <cellStyle name="원_0107포천영중수배전반(제조,설치)_신·재생에너지홍보관 전시물제작(전시조합)" xfId="10386"/>
    <cellStyle name="원_0107포천영중수배전반(제조,설치)_중부지역본부-" xfId="10387"/>
    <cellStyle name="원_0107포천영중수배전반(제조,설치)_축중기제조" xfId="10388"/>
    <cellStyle name="원_0107포천영중수배전반(제조,설치)_충청지역본부-" xfId="10389"/>
    <cellStyle name="원_0107포천영중수배전반(제조,설치)_통행료면탈방지시스템(최종)" xfId="10390"/>
    <cellStyle name="원_0107포천영중수배전반(제조,설치)_호남지역본부-" xfId="10391"/>
    <cellStyle name="원_0108농기반미곡건조기제작설치" xfId="10392"/>
    <cellStyle name="원_0108담배인삼공사영업춘추복" xfId="10393"/>
    <cellStyle name="원_0108한국전기교통-LED교통신호등((원본))" xfId="10394"/>
    <cellStyle name="원_0108한국전기교통-LED교통신호등((원본))_1. 경북염색조합" xfId="10395"/>
    <cellStyle name="원_0108한국전기교통-LED교통신호등((원본))_1. 경북염색조합123" xfId="10396"/>
    <cellStyle name="원_0108한국전기교통-LED교통신호등((원본))_1. 노면결빙감지설비(화흥-매립식-A-최종)" xfId="10397"/>
    <cellStyle name="원_0108한국전기교통-LED교통신호등((원본))_1. 전시물" xfId="10398"/>
    <cellStyle name="원_0108한국전기교통-LED교통신호등((원본))_10-1. 의장(영상관)" xfId="10399"/>
    <cellStyle name="원_0108한국전기교통-LED교통신호등((원본))_D.보라산업" xfId="10400"/>
    <cellStyle name="원_0108한국전기교통-LED교통신호등((원본))_강원지역본부(2006년_060109)" xfId="10401"/>
    <cellStyle name="원_0108한국전기교통-LED교통신호등((원본))_경남지역본부-" xfId="10402"/>
    <cellStyle name="원_0108한국전기교통-LED교통신호등((원본))_경북지역본부-" xfId="10403"/>
    <cellStyle name="원_0108한국전기교통-LED교통신호등((원본))_수입원가계산서(앤화)" xfId="10404"/>
    <cellStyle name="원_0108한국전기교통-LED교통신호등((원본))_신·재생에너지홍보관 전시물제작(전시조합)" xfId="10405"/>
    <cellStyle name="원_0108한국전기교통-LED교통신호등((원본))_중부지역본부-" xfId="10406"/>
    <cellStyle name="원_0108한국전기교통-LED교통신호등((원본))_축중기제조" xfId="10407"/>
    <cellStyle name="원_0108한국전기교통-LED교통신호등((원본))_충청지역본부-" xfId="10408"/>
    <cellStyle name="원_0108한국전기교통-LED교통신호등((원본))_통행료면탈방지시스템(최종)" xfId="10409"/>
    <cellStyle name="원_0108한국전기교통-LED교통신호등((원본))_호남지역본부-" xfId="10410"/>
    <cellStyle name="원_0111해양수산부등명기제작" xfId="10411"/>
    <cellStyle name="원_0111해양수산부등명기제작_1. 경북염색조합" xfId="10412"/>
    <cellStyle name="원_0111해양수산부등명기제작_1. 경북염색조합123" xfId="10413"/>
    <cellStyle name="원_0111해양수산부등명기제작_1. 노면결빙감지설비(화흥-매립식-A-최종)" xfId="10414"/>
    <cellStyle name="원_0111해양수산부등명기제작_1. 전시물" xfId="10415"/>
    <cellStyle name="원_0111해양수산부등명기제작_10-1. 의장(영상관)" xfId="10416"/>
    <cellStyle name="원_0111해양수산부등명기제작_D.보라산업" xfId="10417"/>
    <cellStyle name="원_0111해양수산부등명기제작_강원지역본부(2006년_060109)" xfId="10418"/>
    <cellStyle name="원_0111해양수산부등명기제작_경남지역본부-" xfId="10419"/>
    <cellStyle name="원_0111해양수산부등명기제작_경북지역본부-" xfId="10420"/>
    <cellStyle name="원_0111해양수산부등명기제작_수입원가계산서(앤화)" xfId="10421"/>
    <cellStyle name="원_0111해양수산부등명기제작_신·재생에너지홍보관 전시물제작(전시조합)" xfId="10422"/>
    <cellStyle name="원_0111해양수산부등명기제작_중부지역본부-" xfId="10423"/>
    <cellStyle name="원_0111해양수산부등명기제작_축중기제조" xfId="10424"/>
    <cellStyle name="원_0111해양수산부등명기제작_충청지역본부-" xfId="10425"/>
    <cellStyle name="원_0111해양수산부등명기제작_통행료면탈방지시스템(최종)" xfId="10426"/>
    <cellStyle name="원_0111해양수산부등명기제작_호남지역본부-" xfId="10427"/>
    <cellStyle name="원_0111핸디소프트-전자표준문서시스템" xfId="10428"/>
    <cellStyle name="원_0112금감원사무자동화시스템" xfId="10429"/>
    <cellStyle name="원_0112금감원사무자동화시스템_1. 경북염색조합" xfId="10430"/>
    <cellStyle name="원_0112금감원사무자동화시스템_1. 경북염색조합123" xfId="10431"/>
    <cellStyle name="원_0112금감원사무자동화시스템_1. 노면결빙감지설비(화흥-매립식-A-최종)" xfId="10432"/>
    <cellStyle name="원_0112금감원사무자동화시스템_1. 전시물" xfId="10433"/>
    <cellStyle name="원_0112금감원사무자동화시스템_10-1. 의장(영상관)" xfId="10434"/>
    <cellStyle name="원_0112금감원사무자동화시스템_D.보라산업" xfId="10435"/>
    <cellStyle name="원_0112금감원사무자동화시스템_강원지역본부(2006년_060109)" xfId="10436"/>
    <cellStyle name="원_0112금감원사무자동화시스템_경남지역본부-" xfId="10437"/>
    <cellStyle name="원_0112금감원사무자동화시스템_경북지역본부-" xfId="10438"/>
    <cellStyle name="원_0112금감원사무자동화시스템_수입원가계산서(앤화)" xfId="10439"/>
    <cellStyle name="원_0112금감원사무자동화시스템_신·재생에너지홍보관 전시물제작(전시조합)" xfId="10440"/>
    <cellStyle name="원_0112금감원사무자동화시스템_중부지역본부-" xfId="10441"/>
    <cellStyle name="원_0112금감원사무자동화시스템_축중기제조" xfId="10442"/>
    <cellStyle name="원_0112금감원사무자동화시스템_충청지역본부-" xfId="10443"/>
    <cellStyle name="원_0112금감원사무자동화시스템_통행료면탈방지시스템(최종)" xfId="10444"/>
    <cellStyle name="원_0112금감원사무자동화시스템_호남지역본부-" xfId="10445"/>
    <cellStyle name="원_0112수도권매립지SW원가" xfId="10446"/>
    <cellStyle name="원_0112수도권매립지SW원가_1. 경북염색조합" xfId="10447"/>
    <cellStyle name="원_0112수도권매립지SW원가_1. 경북염색조합123" xfId="10448"/>
    <cellStyle name="원_0112수도권매립지SW원가_1. 노면결빙감지설비(화흥-매립식-A-최종)" xfId="10449"/>
    <cellStyle name="원_0112수도권매립지SW원가_1. 전시물" xfId="10450"/>
    <cellStyle name="원_0112수도권매립지SW원가_10-1. 의장(영상관)" xfId="10451"/>
    <cellStyle name="원_0112수도권매립지SW원가_D.보라산업" xfId="10452"/>
    <cellStyle name="원_0112수도권매립지SW원가_강원지역본부(2006년_060109)" xfId="10453"/>
    <cellStyle name="원_0112수도권매립지SW원가_경남지역본부-" xfId="10454"/>
    <cellStyle name="원_0112수도권매립지SW원가_경북지역본부-" xfId="10455"/>
    <cellStyle name="원_0112수도권매립지SW원가_수입원가계산서(앤화)" xfId="10456"/>
    <cellStyle name="원_0112수도권매립지SW원가_신·재생에너지홍보관 전시물제작(전시조합)" xfId="10457"/>
    <cellStyle name="원_0112수도권매립지SW원가_중부지역본부-" xfId="10458"/>
    <cellStyle name="원_0112수도권매립지SW원가_축중기제조" xfId="10459"/>
    <cellStyle name="원_0112수도권매립지SW원가_충청지역본부-" xfId="10460"/>
    <cellStyle name="원_0112수도권매립지SW원가_통행료면탈방지시스템(최종)" xfId="10461"/>
    <cellStyle name="원_0112수도권매립지SW원가_호남지역본부-" xfId="10462"/>
    <cellStyle name="원_0112중고원-HRD종합정보망구축(完)" xfId="10463"/>
    <cellStyle name="원_0201종합예술회관의자제작설치" xfId="10464"/>
    <cellStyle name="원_0201종합예술회관의자제작설치_1. 경기35차로하이패스" xfId="10465"/>
    <cellStyle name="원_0201종합예술회관의자제작설치_1. 경북염색조합" xfId="10466"/>
    <cellStyle name="원_0201종합예술회관의자제작설치_1. 경북염색조합123" xfId="10467"/>
    <cellStyle name="원_0201종합예술회관의자제작설치_1. 노면결빙감지설비(화흥-매립식-A-최종)" xfId="10468"/>
    <cellStyle name="원_0201종합예술회관의자제작설치_1. 전시물" xfId="10469"/>
    <cellStyle name="원_0201종합예술회관의자제작설치_10-1. 의장(영상관)" xfId="10470"/>
    <cellStyle name="원_0201종합예술회관의자제작설치_D.보라산업" xfId="10471"/>
    <cellStyle name="원_0201종합예술회관의자제작설치_수입원가계산서(앤화)" xfId="10472"/>
    <cellStyle name="원_0201종합예술회관의자제작설치_신·재생에너지홍보관 전시물제작(전시조합)" xfId="10473"/>
    <cellStyle name="원_0201종합예술회관의자제작설치_축중기제조" xfId="10474"/>
    <cellStyle name="원_0201종합예술회관의자제작설치-1" xfId="10475"/>
    <cellStyle name="원_0202마사회근무복" xfId="10476"/>
    <cellStyle name="원_0202마사회근무복_1. 경북염색조합" xfId="10477"/>
    <cellStyle name="원_0202마사회근무복_1. 경북염색조합123" xfId="10478"/>
    <cellStyle name="원_0202마사회근무복_1. 노면결빙감지설비(화흥-매립식-A-최종)" xfId="10479"/>
    <cellStyle name="원_0202마사회근무복_1. 전시물" xfId="10480"/>
    <cellStyle name="원_0202마사회근무복_10-1. 의장(영상관)" xfId="10481"/>
    <cellStyle name="원_0202마사회근무복_D.보라산업" xfId="10482"/>
    <cellStyle name="원_0202마사회근무복_강원지역본부(2006년_060109)" xfId="10483"/>
    <cellStyle name="원_0202마사회근무복_경남지역본부-" xfId="10484"/>
    <cellStyle name="원_0202마사회근무복_경북지역본부-" xfId="10485"/>
    <cellStyle name="원_0202마사회근무복_수입원가계산서(앤화)" xfId="10486"/>
    <cellStyle name="원_0202마사회근무복_신·재생에너지홍보관 전시물제작(전시조합)" xfId="10487"/>
    <cellStyle name="원_0202마사회근무복_중부지역본부-" xfId="10488"/>
    <cellStyle name="원_0202마사회근무복_축중기제조" xfId="10489"/>
    <cellStyle name="원_0202마사회근무복_충청지역본부-" xfId="10490"/>
    <cellStyle name="원_0202마사회근무복_통행료면탈방지시스템(최종)" xfId="10491"/>
    <cellStyle name="원_0202마사회근무복_호남지역본부-" xfId="10492"/>
    <cellStyle name="원_0202부경교재-승강칠판" xfId="10493"/>
    <cellStyle name="원_0202부경교재-승강칠판_1. 경북염색조합" xfId="10494"/>
    <cellStyle name="원_0202부경교재-승강칠판_1. 경북염색조합123" xfId="10495"/>
    <cellStyle name="원_0202부경교재-승강칠판_1. 노면결빙감지설비(화흥-매립식-A-최종)" xfId="10496"/>
    <cellStyle name="원_0202부경교재-승강칠판_1. 전시물" xfId="10497"/>
    <cellStyle name="원_0202부경교재-승강칠판_10-1. 의장(영상관)" xfId="10498"/>
    <cellStyle name="원_0202부경교재-승강칠판_D.보라산업" xfId="10499"/>
    <cellStyle name="원_0202부경교재-승강칠판_강원지역본부(2006년_060109)" xfId="10500"/>
    <cellStyle name="원_0202부경교재-승강칠판_경남지역본부-" xfId="10501"/>
    <cellStyle name="원_0202부경교재-승강칠판_경북지역본부-" xfId="10502"/>
    <cellStyle name="원_0202부경교재-승강칠판_수입원가계산서(앤화)" xfId="10503"/>
    <cellStyle name="원_0202부경교재-승강칠판_신·재생에너지홍보관 전시물제작(전시조합)" xfId="10504"/>
    <cellStyle name="원_0202부경교재-승강칠판_중부지역본부-" xfId="10505"/>
    <cellStyle name="원_0202부경교재-승강칠판_축중기제조" xfId="10506"/>
    <cellStyle name="원_0202부경교재-승강칠판_충청지역본부-" xfId="10507"/>
    <cellStyle name="원_0202부경교재-승강칠판_통행료면탈방지시스템(최종)" xfId="10508"/>
    <cellStyle name="원_0202부경교재-승강칠판_호남지역본부-" xfId="10509"/>
    <cellStyle name="원_0204한국석묘납골함-1규격" xfId="10510"/>
    <cellStyle name="원_0204한국석묘납골함-1규격_1. 경북염색조합" xfId="10511"/>
    <cellStyle name="원_0204한국석묘납골함-1규격_1. 경북염색조합123" xfId="10512"/>
    <cellStyle name="원_0204한국석묘납골함-1규격_1. 노면결빙감지설비(화흥-매립식-A-최종)" xfId="10513"/>
    <cellStyle name="원_0204한국석묘납골함-1규격_1. 전시물" xfId="10514"/>
    <cellStyle name="원_0204한국석묘납골함-1규격_10-1. 의장(영상관)" xfId="10515"/>
    <cellStyle name="원_0204한국석묘납골함-1규격_D.보라산업" xfId="10516"/>
    <cellStyle name="원_0204한국석묘납골함-1규격_강원지역본부(2006년_060109)" xfId="10517"/>
    <cellStyle name="원_0204한국석묘납골함-1규격_경남지역본부-" xfId="10518"/>
    <cellStyle name="원_0204한국석묘납골함-1규격_경북지역본부-" xfId="10519"/>
    <cellStyle name="원_0204한국석묘납골함-1규격_수입원가계산서(앤화)" xfId="10520"/>
    <cellStyle name="원_0204한국석묘납골함-1규격_신·재생에너지홍보관 전시물제작(전시조합)" xfId="10521"/>
    <cellStyle name="원_0204한국석묘납골함-1규격_중부지역본부-" xfId="10522"/>
    <cellStyle name="원_0204한국석묘납골함-1규격_축중기제조" xfId="10523"/>
    <cellStyle name="원_0204한국석묘납골함-1규격_충청지역본부-" xfId="10524"/>
    <cellStyle name="원_0204한국석묘납골함-1규격_통행료면탈방지시스템(최종)" xfId="10525"/>
    <cellStyle name="원_0204한국석묘납골함-1규격_호남지역본부-" xfId="10526"/>
    <cellStyle name="원_0205TTMS-긴급전화기&amp;전체총괄" xfId="10527"/>
    <cellStyle name="원_0206금감원금융정보교환망재구축" xfId="10528"/>
    <cellStyle name="원_0206정통부수납장표기기제작설치" xfId="10529"/>
    <cellStyle name="원_0207담배인삼공사-담요" xfId="10530"/>
    <cellStyle name="원_0208레비텍-다층여과기설계변경" xfId="10531"/>
    <cellStyle name="원_0209이산화염소발생기-설치(50K)" xfId="10532"/>
    <cellStyle name="원_0210현대정보기술-TD이중계" xfId="10533"/>
    <cellStyle name="원_0211조달청-#1대북지원사업정산(1월7일)" xfId="10534"/>
    <cellStyle name="원_0212금감원-법규정보시스템(完)" xfId="10535"/>
    <cellStyle name="원_0301교통방송-CCTV유지보수" xfId="10536"/>
    <cellStyle name="원_0302인천경찰청-무인단속기위탁관리" xfId="10537"/>
    <cellStyle name="원_0302조달청-대북지원2차(안성연)" xfId="10538"/>
    <cellStyle name="원_0302조달청-대북지원2차(최수현)" xfId="10539"/>
    <cellStyle name="원_0302표준문서-쌍용정보통신(신)" xfId="10540"/>
    <cellStyle name="원_0304소프트파워-정부표준전자문서시스템" xfId="10541"/>
    <cellStyle name="원_0304소프트파워-정부표준전자문서시스템(完)" xfId="10542"/>
    <cellStyle name="원_0304철도청-주변환장치-1" xfId="10543"/>
    <cellStyle name="원_0305금감원-금융통계정보시스템구축(完)" xfId="10544"/>
    <cellStyle name="원_0305제낭조합-면범포지" xfId="10545"/>
    <cellStyle name="원_0306제낭공업협동조합-면범포지원단(경비까지)" xfId="10546"/>
    <cellStyle name="원_0307경찰청-무인교통단속표준SW개발용역(完)" xfId="10547"/>
    <cellStyle name="원_0308조달청-#8대북지원사업정산" xfId="10548"/>
    <cellStyle name="원_0309두합크린텍-설치원가" xfId="10549"/>
    <cellStyle name="원_0309조달청-#9대북지원사업정산" xfId="10550"/>
    <cellStyle name="원_0310여주상수도-탈수기(유천ENG)" xfId="10551"/>
    <cellStyle name="원_0311대기해양작업시간" xfId="10552"/>
    <cellStyle name="원_0311대기해양중형등명기" xfId="10553"/>
    <cellStyle name="원_0312국민체육진흥공단-전기부문" xfId="10554"/>
    <cellStyle name="원_0312대기해양-중형등명기제작설치" xfId="10555"/>
    <cellStyle name="원_0312라이준-칼라아스콘4규격" xfId="10556"/>
    <cellStyle name="원_0401집진기프로그램SW개발비산정" xfId="10557"/>
    <cellStyle name="원_1. 경북염색조합" xfId="10558"/>
    <cellStyle name="원_1. 경북염색조합123" xfId="10559"/>
    <cellStyle name="원_1. 노면결빙감지설비(화흥-매립식-A-최종)" xfId="10560"/>
    <cellStyle name="원_1. 전시물" xfId="10561"/>
    <cellStyle name="원_10-1. 의장(영상관)" xfId="10562"/>
    <cellStyle name="원_13. 관리동" xfId="10563"/>
    <cellStyle name="원_1-3.단가산출서(중기손료)" xfId="10564"/>
    <cellStyle name="원_2" xfId="10565"/>
    <cellStyle name="원_2001-06조달청신성-한냉지형" xfId="10566"/>
    <cellStyle name="원_2002-03경찰대학-졸업식" xfId="10567"/>
    <cellStyle name="원_2002-03경찰청-경찰표지장" xfId="10568"/>
    <cellStyle name="원_2002-03반디-가로등(열주형)" xfId="10569"/>
    <cellStyle name="원_2002-03신화전자-감지기" xfId="10570"/>
    <cellStyle name="원_2002-04강원랜드-슬러트머신" xfId="10571"/>
    <cellStyle name="원_2002-04메가컴-외주무대" xfId="10572"/>
    <cellStyle name="원_2002-04엘지애드-무대" xfId="10573"/>
    <cellStyle name="원_2002-05강원랜드-슬러트머신(넥스터)" xfId="10574"/>
    <cellStyle name="원_2002-05경기경찰청-냉온수기공사" xfId="10575"/>
    <cellStyle name="원_2002-05대통령비서실-카페트" xfId="10576"/>
    <cellStyle name="원_2002결과표" xfId="10577"/>
    <cellStyle name="원_2002결과표_1. 경북염색조합" xfId="10578"/>
    <cellStyle name="원_2002결과표_1. 경북염색조합123" xfId="10579"/>
    <cellStyle name="원_2002결과표_1. 노면결빙감지설비(화흥-매립식-A-최종)" xfId="10580"/>
    <cellStyle name="원_2002결과표_1. 전시물" xfId="10581"/>
    <cellStyle name="원_2002결과표_10-1. 의장(영상관)" xfId="10582"/>
    <cellStyle name="원_2002결과표_D.보라산업" xfId="10583"/>
    <cellStyle name="원_2002결과표_강원지역본부(2006년_060109)" xfId="10584"/>
    <cellStyle name="원_2002결과표_경남지역본부-" xfId="10585"/>
    <cellStyle name="원_2002결과표_경북지역본부-" xfId="10586"/>
    <cellStyle name="원_2002결과표_수입원가계산서(앤화)" xfId="10587"/>
    <cellStyle name="원_2002결과표_신·재생에너지홍보관 전시물제작(전시조합)" xfId="10588"/>
    <cellStyle name="원_2002결과표_중부지역본부-" xfId="10589"/>
    <cellStyle name="원_2002결과표_축중기제조" xfId="10590"/>
    <cellStyle name="원_2002결과표_충청지역본부-" xfId="10591"/>
    <cellStyle name="원_2002결과표_통행료면탈방지시스템(최종)" xfId="10592"/>
    <cellStyle name="원_2002결과표_호남지역본부-" xfId="10593"/>
    <cellStyle name="원_2002결과표1" xfId="10594"/>
    <cellStyle name="원_2003-01정일사-표창5종" xfId="10595"/>
    <cellStyle name="원_6.2 VMS-C형" xfId="10596"/>
    <cellStyle name="원_D.보라산업" xfId="10597"/>
    <cellStyle name="원_Pilot플랜트-계변경" xfId="10598"/>
    <cellStyle name="원_Pilot플랜트이전설치-변경최종" xfId="10599"/>
    <cellStyle name="원_SW(케이비)" xfId="10600"/>
    <cellStyle name="원_가월리배수펌프(04.23)" xfId="10601"/>
    <cellStyle name="원_간지,목차,페이지,표지" xfId="10602"/>
    <cellStyle name="원_강동보건지소신축공사(전기)" xfId="10603"/>
    <cellStyle name="원_강원지역본부(2006년_060109)" xfId="10604"/>
    <cellStyle name="원_경남지역본부-" xfId="10605"/>
    <cellStyle name="원_경북지역본부-" xfId="10606"/>
    <cellStyle name="원_경찰청-근무,기동복" xfId="10607"/>
    <cellStyle name="원_공사일반관리비양식" xfId="10608"/>
    <cellStyle name="원_관광 농업체험 네트워크 구축사업(금액이하)" xfId="10609"/>
    <cellStyle name="원_관리동sw" xfId="10610"/>
    <cellStyle name="원_기초공사" xfId="10611"/>
    <cellStyle name="원_내역집계(12월14)" xfId="10612"/>
    <cellStyle name="원_네인텍정보기술-회로카드(수현)" xfId="10613"/>
    <cellStyle name="원_대구대동시장 시설현대화사업" xfId="10614"/>
    <cellStyle name="원_대기해양노무비" xfId="10615"/>
    <cellStyle name="원_대북자재8월분" xfId="10616"/>
    <cellStyle name="원_대북자재8월분-1" xfId="10617"/>
    <cellStyle name="원_동산용사촌수현(원본)" xfId="10618"/>
    <cellStyle name="원_동산용사촌수현(원본)_1. 경북염색조합" xfId="10619"/>
    <cellStyle name="원_동산용사촌수현(원본)_1. 경북염색조합123" xfId="10620"/>
    <cellStyle name="원_동산용사촌수현(원본)_1. 노면결빙감지설비(화흥-매립식-A-최종)" xfId="10621"/>
    <cellStyle name="원_동산용사촌수현(원본)_1. 전시물" xfId="10622"/>
    <cellStyle name="원_동산용사촌수현(원본)_10-1. 의장(영상관)" xfId="10623"/>
    <cellStyle name="원_동산용사촌수현(원본)_D.보라산업" xfId="10624"/>
    <cellStyle name="원_동산용사촌수현(원본)_강원지역본부(2006년_060109)" xfId="10625"/>
    <cellStyle name="원_동산용사촌수현(원본)_경남지역본부-" xfId="10626"/>
    <cellStyle name="원_동산용사촌수현(원본)_경북지역본부-" xfId="10627"/>
    <cellStyle name="원_동산용사촌수현(원본)_수입원가계산서(앤화)" xfId="10628"/>
    <cellStyle name="원_동산용사촌수현(원본)_신·재생에너지홍보관 전시물제작(전시조합)" xfId="10629"/>
    <cellStyle name="원_동산용사촌수현(원본)_중부지역본부-" xfId="10630"/>
    <cellStyle name="원_동산용사촌수현(원본)_축중기제조" xfId="10631"/>
    <cellStyle name="원_동산용사촌수현(원본)_충청지역본부-" xfId="10632"/>
    <cellStyle name="원_동산용사촌수현(원본)_통행료면탈방지시스템(최종)" xfId="10633"/>
    <cellStyle name="원_동산용사촌수현(원본)_호남지역본부-" xfId="10634"/>
    <cellStyle name="원_매내천" xfId="10635"/>
    <cellStyle name="원_목차" xfId="10636"/>
    <cellStyle name="원_백석수지예산서" xfId="10637"/>
    <cellStyle name="원_백제군사전시1" xfId="10638"/>
    <cellStyle name="원_부산체신청전기공사(11.15)" xfId="10639"/>
    <cellStyle name="원_설치위치별세부내역(VMS)-0323" xfId="10640"/>
    <cellStyle name="원_설치위치별세부내역_AVI_1(new)" xfId="10641"/>
    <cellStyle name="원_성동초 표지()" xfId="10642"/>
    <cellStyle name="원_센터 인테리어_여건보고_1015_제출용" xfId="10643"/>
    <cellStyle name="원_센터 인테리어_여건보고_1015_최종" xfId="10644"/>
    <cellStyle name="원_수입원가계산서(앤화)" xfId="10645"/>
    <cellStyle name="원_수초제거기(대양기계)" xfId="10646"/>
    <cellStyle name="원_수초제거기(대양기계)_1. 경북염색조합" xfId="10647"/>
    <cellStyle name="원_수초제거기(대양기계)_1. 경북염색조합123" xfId="10648"/>
    <cellStyle name="원_수초제거기(대양기계)_1. 노면결빙감지설비(화흥-매립식-A-최종)" xfId="10649"/>
    <cellStyle name="원_수초제거기(대양기계)_1. 전시물" xfId="10650"/>
    <cellStyle name="원_수초제거기(대양기계)_10-1. 의장(영상관)" xfId="10651"/>
    <cellStyle name="원_수초제거기(대양기계)_D.보라산업" xfId="10652"/>
    <cellStyle name="원_수초제거기(대양기계)_강원지역본부(2006년_060109)" xfId="10653"/>
    <cellStyle name="원_수초제거기(대양기계)_경남지역본부-" xfId="10654"/>
    <cellStyle name="원_수초제거기(대양기계)_경북지역본부-" xfId="10655"/>
    <cellStyle name="원_수초제거기(대양기계)_수입원가계산서(앤화)" xfId="10656"/>
    <cellStyle name="원_수초제거기(대양기계)_신·재생에너지홍보관 전시물제작(전시조합)" xfId="10657"/>
    <cellStyle name="원_수초제거기(대양기계)_중부지역본부-" xfId="10658"/>
    <cellStyle name="원_수초제거기(대양기계)_축중기제조" xfId="10659"/>
    <cellStyle name="원_수초제거기(대양기계)_충청지역본부-" xfId="10660"/>
    <cellStyle name="원_수초제거기(대양기계)_통행료면탈방지시스템(최종)" xfId="10661"/>
    <cellStyle name="원_수초제거기(대양기계)_호남지역본부-" xfId="10662"/>
    <cellStyle name="원_시설용역" xfId="10663"/>
    <cellStyle name="원_신·재생에너지홍보관 전시물제작(전시조합)" xfId="10664"/>
    <cellStyle name="원_암전정밀실체현미경(수현)" xfId="10665"/>
    <cellStyle name="원_여건보고" xfId="10666"/>
    <cellStyle name="원_예정공정표" xfId="10667"/>
    <cellStyle name="원_오리엔탈" xfId="10668"/>
    <cellStyle name="원_원본 - 한국전기교통-개선형신호등 4종" xfId="10669"/>
    <cellStyle name="원_원본 - 한국전기교통-개선형신호등 4종_1. 경북염색조합" xfId="10670"/>
    <cellStyle name="원_원본 - 한국전기교통-개선형신호등 4종_1. 경북염색조합123" xfId="10671"/>
    <cellStyle name="원_원본 - 한국전기교통-개선형신호등 4종_1. 노면결빙감지설비(화흥-매립식-A-최종)" xfId="10672"/>
    <cellStyle name="원_원본 - 한국전기교통-개선형신호등 4종_1. 전시물" xfId="10673"/>
    <cellStyle name="원_원본 - 한국전기교통-개선형신호등 4종_10-1. 의장(영상관)" xfId="10674"/>
    <cellStyle name="원_원본 - 한국전기교통-개선형신호등 4종_D.보라산업" xfId="10675"/>
    <cellStyle name="원_원본 - 한국전기교통-개선형신호등 4종_강원지역본부(2006년_060109)" xfId="10676"/>
    <cellStyle name="원_원본 - 한국전기교통-개선형신호등 4종_경남지역본부-" xfId="10677"/>
    <cellStyle name="원_원본 - 한국전기교통-개선형신호등 4종_경북지역본부-" xfId="10678"/>
    <cellStyle name="원_원본 - 한국전기교통-개선형신호등 4종_수입원가계산서(앤화)" xfId="10679"/>
    <cellStyle name="원_원본 - 한국전기교통-개선형신호등 4종_신·재생에너지홍보관 전시물제작(전시조합)" xfId="10680"/>
    <cellStyle name="원_원본 - 한국전기교통-개선형신호등 4종_중부지역본부-" xfId="10681"/>
    <cellStyle name="원_원본 - 한국전기교통-개선형신호등 4종_축중기제조" xfId="10682"/>
    <cellStyle name="원_원본 - 한국전기교통-개선형신호등 4종_충청지역본부-" xfId="10683"/>
    <cellStyle name="원_원본 - 한국전기교통-개선형신호등 4종_통행료면탈방지시스템(최종)" xfId="10684"/>
    <cellStyle name="원_원본 - 한국전기교통-개선형신호등 4종_호남지역본부-" xfId="10685"/>
    <cellStyle name="원_인흥공사비(수지예산서)" xfId="10686"/>
    <cellStyle name="원_입찰내역서갑지양식" xfId="10687"/>
    <cellStyle name="원_잠실설비현장설명(0402)" xfId="10688"/>
    <cellStyle name="원_재난도로관리종합상황실" xfId="10689"/>
    <cellStyle name="원_전기 내역" xfId="10690"/>
    <cellStyle name="원_전기 오창_진천수량산출서" xfId="10691"/>
    <cellStyle name="원_전기(고강도접지판)_여건보고1015_제출용" xfId="10692"/>
    <cellStyle name="원_점리내역" xfId="10693"/>
    <cellStyle name="원_제경비율모음" xfId="10694"/>
    <cellStyle name="원_제조원가" xfId="10695"/>
    <cellStyle name="원_조달청-B판사천강교제작(최종본)" xfId="10696"/>
    <cellStyle name="원_조달청-대북지원3차(최수현)" xfId="10697"/>
    <cellStyle name="원_조달청-대북지원4차(최수현)" xfId="10698"/>
    <cellStyle name="원_조달청-대북지원5차(최수현)" xfId="10699"/>
    <cellStyle name="원_조달청-대북지원6차(번호)" xfId="10700"/>
    <cellStyle name="원_조달청-대북지원6차(최수현)" xfId="10701"/>
    <cellStyle name="원_조달청-대북지원7차(최수현)" xfId="10702"/>
    <cellStyle name="원_조달청-대북지원8차(최수현)" xfId="10703"/>
    <cellStyle name="원_조달청-대북지원9차(최수현)" xfId="10704"/>
    <cellStyle name="원_중부지역본부-" xfId="10705"/>
    <cellStyle name="원_중앙선관위(투표,개표)" xfId="10706"/>
    <cellStyle name="원_중앙선관위(투표,개표)_1. 경북염색조합" xfId="10707"/>
    <cellStyle name="원_중앙선관위(투표,개표)_1. 경북염색조합123" xfId="10708"/>
    <cellStyle name="원_중앙선관위(투표,개표)_1. 노면결빙감지설비(화흥-매립식-A-최종)" xfId="10709"/>
    <cellStyle name="원_중앙선관위(투표,개표)_1. 전시물" xfId="10710"/>
    <cellStyle name="원_중앙선관위(투표,개표)_10-1. 의장(영상관)" xfId="10711"/>
    <cellStyle name="원_중앙선관위(투표,개표)_D.보라산업" xfId="10712"/>
    <cellStyle name="원_중앙선관위(투표,개표)_강원지역본부(2006년_060109)" xfId="10713"/>
    <cellStyle name="원_중앙선관위(투표,개표)_경남지역본부-" xfId="10714"/>
    <cellStyle name="원_중앙선관위(투표,개표)_경북지역본부-" xfId="10715"/>
    <cellStyle name="원_중앙선관위(투표,개표)_수입원가계산서(앤화)" xfId="10716"/>
    <cellStyle name="원_중앙선관위(투표,개표)_신·재생에너지홍보관 전시물제작(전시조합)" xfId="10717"/>
    <cellStyle name="원_중앙선관위(투표,개표)_중부지역본부-" xfId="10718"/>
    <cellStyle name="원_중앙선관위(투표,개표)_축중기제조" xfId="10719"/>
    <cellStyle name="원_중앙선관위(투표,개표)_충청지역본부-" xfId="10720"/>
    <cellStyle name="원_중앙선관위(투표,개표)_통행료면탈방지시스템(최종)" xfId="10721"/>
    <cellStyle name="원_중앙선관위(투표,개표)_호남지역본부-" xfId="10722"/>
    <cellStyle name="원_중앙선관위(투표,개표)-사본" xfId="10723"/>
    <cellStyle name="원_창봉지급자재단가" xfId="10724"/>
    <cellStyle name="원_철공가공조립" xfId="10725"/>
    <cellStyle name="원_최종-한국전기교통-개선형신호등 4종(공수조정)" xfId="10726"/>
    <cellStyle name="원_최종-한국전기교통-개선형신호등 4종(공수조정)_1. 경북염색조합" xfId="10727"/>
    <cellStyle name="원_최종-한국전기교통-개선형신호등 4종(공수조정)_1. 경북염색조합123" xfId="10728"/>
    <cellStyle name="원_최종-한국전기교통-개선형신호등 4종(공수조정)_1. 노면결빙감지설비(화흥-매립식-A-최종)" xfId="10729"/>
    <cellStyle name="원_최종-한국전기교통-개선형신호등 4종(공수조정)_1. 전시물" xfId="10730"/>
    <cellStyle name="원_최종-한국전기교통-개선형신호등 4종(공수조정)_10-1. 의장(영상관)" xfId="10731"/>
    <cellStyle name="원_최종-한국전기교통-개선형신호등 4종(공수조정)_D.보라산업" xfId="10732"/>
    <cellStyle name="원_최종-한국전기교통-개선형신호등 4종(공수조정)_강원지역본부(2006년_060109)" xfId="10733"/>
    <cellStyle name="원_최종-한국전기교통-개선형신호등 4종(공수조정)_경남지역본부-" xfId="10734"/>
    <cellStyle name="원_최종-한국전기교통-개선형신호등 4종(공수조정)_경북지역본부-" xfId="10735"/>
    <cellStyle name="원_최종-한국전기교통-개선형신호등 4종(공수조정)_수입원가계산서(앤화)" xfId="10736"/>
    <cellStyle name="원_최종-한국전기교통-개선형신호등 4종(공수조정)_신·재생에너지홍보관 전시물제작(전시조합)" xfId="10737"/>
    <cellStyle name="원_최종-한국전기교통-개선형신호등 4종(공수조정)_중부지역본부-" xfId="10738"/>
    <cellStyle name="원_최종-한국전기교통-개선형신호등 4종(공수조정)_축중기제조" xfId="10739"/>
    <cellStyle name="원_최종-한국전기교통-개선형신호등 4종(공수조정)_충청지역본부-" xfId="10740"/>
    <cellStyle name="원_최종-한국전기교통-개선형신호등 4종(공수조정)_통행료면탈방지시스템(최종)" xfId="10741"/>
    <cellStyle name="원_최종-한국전기교통-개선형신호등 4종(공수조정)_호남지역본부-" xfId="10742"/>
    <cellStyle name="원_축중기제조" xfId="10743"/>
    <cellStyle name="원_충청지역본부-" xfId="10744"/>
    <cellStyle name="원_코솔라-제조원가" xfId="10745"/>
    <cellStyle name="원_터파기-단가산출" xfId="10746"/>
    <cellStyle name="원_터파기-산출서(8-2)" xfId="10747"/>
    <cellStyle name="원_토지공사-간접비" xfId="10748"/>
    <cellStyle name="원_통행료면탈방지시스템(최종)" xfId="10749"/>
    <cellStyle name="원_한국도로공사" xfId="10750"/>
    <cellStyle name="원_한전내역서-최종" xfId="10751"/>
    <cellStyle name="원_항만관리사업소청사건립공사(설계변경1)" xfId="10752"/>
    <cellStyle name="원_현장설비(1.VDS)-0411" xfId="10753"/>
    <cellStyle name="원_호남지역본부-" xfId="10754"/>
    <cellStyle name="원_흥한건설(주)_두창산업폐기물(하도급)" xfId="10755"/>
    <cellStyle name="유1" xfId="10756"/>
    <cellStyle name="유영" xfId="10757"/>
    <cellStyle name="을지" xfId="10758"/>
    <cellStyle name="음수서식" xfId="10759"/>
    <cellStyle name="이천칠백이십삼만육천원정" xfId="10760"/>
    <cellStyle name="일반" xfId="10761"/>
    <cellStyle name="一般_~0059528" xfId="10762"/>
    <cellStyle name="일위[계]" xfId="10763"/>
    <cellStyle name="일위[금액]" xfId="10764"/>
    <cellStyle name="일위[단가]" xfId="10765"/>
    <cellStyle name="일위대가" xfId="10766"/>
    <cellStyle name="자리수" xfId="10767"/>
    <cellStyle name="자리수 - 유형1" xfId="10768"/>
    <cellStyle name="자리수_02.GMDAT 창원엔진공장 증축공사_기계공사실행" xfId="10769"/>
    <cellStyle name="자리수0" xfId="10770"/>
    <cellStyle name="적색" xfId="10771"/>
    <cellStyle name="전화2자리" xfId="10772"/>
    <cellStyle name="전화3자리" xfId="10773"/>
    <cellStyle name="전화4자리" xfId="10774"/>
    <cellStyle name="점선" xfId="10775"/>
    <cellStyle name="정렬" xfId="10776"/>
    <cellStyle name="정렬범위" xfId="10777"/>
    <cellStyle name="정비" xfId="10778"/>
    <cellStyle name="제목 1(左)" xfId="10779"/>
    <cellStyle name="제목 1(中)" xfId="10780"/>
    <cellStyle name="제목[1 줄]" xfId="10781"/>
    <cellStyle name="제목[2줄 아래]" xfId="10782"/>
    <cellStyle name="제목[2줄 위]" xfId="10783"/>
    <cellStyle name="제목1" xfId="10784"/>
    <cellStyle name="지정되지 않음" xfId="10785"/>
    <cellStyle name="지하철정렬" xfId="10786"/>
    <cellStyle name="千分位[0]_污水處理新建工程" xfId="10787"/>
    <cellStyle name="千分位_鈷算表" xfId="10788"/>
    <cellStyle name="코드" xfId="10789"/>
    <cellStyle name="콤" xfId="10790"/>
    <cellStyle name="콤_3.우수" xfId="10791"/>
    <cellStyle name="콤_3.우수_창원북면농협 설계도서" xfId="10792"/>
    <cellStyle name="콤_3.우수_타사견적서" xfId="10793"/>
    <cellStyle name="콤_3.우수_파이박스(주)공장 신축공사기계내역(071104)" xfId="10794"/>
    <cellStyle name="콤_3.우수_파이박스(주)공장 신축공사기계내역(071104)_냉동설비 설계내역서(진주시청)" xfId="10795"/>
    <cellStyle name="콤_3.우수_파이박스(주)공장 신축공사기계내역(071104)_설계내역서(110303)" xfId="10796"/>
    <cellStyle name="콤_3.우수_파이박스(주)공장 신축공사기계내역(071104)_창원북면농협 설계도서" xfId="10797"/>
    <cellStyle name="콤_3.우수_파이박스(주)공장 신축공사기계내역(071104)_타사견적서" xfId="10798"/>
    <cellStyle name="콤_4.오수" xfId="10799"/>
    <cellStyle name="콤_4.오수_창원북면농협 설계도서" xfId="10800"/>
    <cellStyle name="콤_4.오수_타사견적서" xfId="10801"/>
    <cellStyle name="콤_4.오수_파이박스(주)공장 신축공사기계내역(071104)" xfId="10802"/>
    <cellStyle name="콤_4.오수_파이박스(주)공장 신축공사기계내역(071104)_냉동설비 설계내역서(진주시청)" xfId="10803"/>
    <cellStyle name="콤_4.오수_파이박스(주)공장 신축공사기계내역(071104)_설계내역서(110303)" xfId="10804"/>
    <cellStyle name="콤_4.오수_파이박스(주)공장 신축공사기계내역(071104)_창원북면농협 설계도서" xfId="10805"/>
    <cellStyle name="콤_4.오수_파이박스(주)공장 신축공사기계내역(071104)_타사견적서" xfId="10806"/>
    <cellStyle name="콤_BOOK1" xfId="10807"/>
    <cellStyle name="콤_Book1_1" xfId="10808"/>
    <cellStyle name="콤_Book1_1_제연계산서4BL" xfId="10809"/>
    <cellStyle name="콤_BOOK1_대구대현 3BL 소화계산서" xfId="10810"/>
    <cellStyle name="콤_BOOK1_대구대현 3BL 소화계산서_제연계산서4BL" xfId="10811"/>
    <cellStyle name="콤_BOOK1_소화계산서(제연압력조종가능)-20070801" xfId="10812"/>
    <cellStyle name="콤_BOOK1_소화계산서(제연압력조종가능)-20070801_제연계산서4BL" xfId="10813"/>
    <cellStyle name="콤_BOOK1_제연계산서3BL" xfId="10814"/>
    <cellStyle name="콤_BOOK1_제연계산서3BL_제연계산서4BL" xfId="10815"/>
    <cellStyle name="콤_CBM-200V" xfId="10816"/>
    <cellStyle name="콤_개성공단-설비-다림건설-0924" xfId="10817"/>
    <cellStyle name="콤_개성공단-설비-다림건설-0924_창원북면농협 설계도서" xfId="10818"/>
    <cellStyle name="콤_개성공단-설비-다림건설-0924_타사견적서" xfId="10819"/>
    <cellStyle name="콤_개성공단-설비-다림건설-0924_파이박스(주)공장 신축공사기계내역(071104)" xfId="10820"/>
    <cellStyle name="콤_개성공단-설비-다림건설-0924_파이박스(주)공장 신축공사기계내역(071104)_냉동설비 설계내역서(진주시청)" xfId="10821"/>
    <cellStyle name="콤_개성공단-설비-다림건설-0924_파이박스(주)공장 신축공사기계내역(071104)_설계내역서(110303)" xfId="10822"/>
    <cellStyle name="콤_개성공단-설비-다림건설-0924_파이박스(주)공장 신축공사기계내역(071104)_창원북면농협 설계도서" xfId="10823"/>
    <cellStyle name="콤_개성공단-설비-다림건설-0924_파이박스(주)공장 신축공사기계내역(071104)_타사견적서" xfId="10824"/>
    <cellStyle name="콤_견적내역서(대진)양식수정" xfId="10825"/>
    <cellStyle name="콤_냉동설비 설계내역서(진주시청)" xfId="10826"/>
    <cellStyle name="콤_대구대현 3BL 소화계산서" xfId="10827"/>
    <cellStyle name="콤_대구대현 3BL 소화계산서_제연계산서4BL" xfId="10828"/>
    <cellStyle name="콤_도로" xfId="10829"/>
    <cellStyle name="콤_부대초안" xfId="10830"/>
    <cellStyle name="콤_부대초안_견적의뢰" xfId="10831"/>
    <cellStyle name="콤_부대초안_김포투찰" xfId="10832"/>
    <cellStyle name="콤_부대초안_김포투찰_견적의뢰" xfId="10833"/>
    <cellStyle name="콤_석촌동꽃마을빌딩" xfId="10834"/>
    <cellStyle name="콤_석촌동꽃마을빌딩_BOOK1" xfId="10835"/>
    <cellStyle name="콤_석촌동꽃마을빌딩_BOOK1_제연계산서4BL" xfId="10836"/>
    <cellStyle name="콤_석촌동꽃마을빌딩_아파트" xfId="10837"/>
    <cellStyle name="콤_석촌동꽃마을빌딩_에너지절약계획서(파주운정A14BL)" xfId="10838"/>
    <cellStyle name="콤_석촌동꽃마을빌딩_제연계산서4BL" xfId="10839"/>
    <cellStyle name="콤_설계내역서(110303)" xfId="10840"/>
    <cellStyle name="콤_성산아파트" xfId="10841"/>
    <cellStyle name="콤_성산아파트_BOOK1" xfId="10842"/>
    <cellStyle name="콤_성산아파트_BOOK1_제연계산서4BL" xfId="10843"/>
    <cellStyle name="콤_성산아파트_아파트" xfId="10844"/>
    <cellStyle name="콤_성산아파트_에너지절약계획서(파주운정A14BL)" xfId="10845"/>
    <cellStyle name="콤_성산아파트_제연계산서4BL" xfId="10846"/>
    <cellStyle name="콤_소화계산서(제연압력조종가능)-20070801" xfId="10847"/>
    <cellStyle name="콤_소화계산서(제연압력조종가능)-20070801_제연계산서4BL" xfId="10848"/>
    <cellStyle name="콤_신성교회" xfId="10849"/>
    <cellStyle name="콤_신성교회_BOOK1" xfId="10850"/>
    <cellStyle name="콤_신성교회_BOOK1_제연계산서4BL" xfId="10851"/>
    <cellStyle name="콤_신성교회_아파트" xfId="10852"/>
    <cellStyle name="콤_신성교회_에너지절약계획서(파주운정A14BL)" xfId="10853"/>
    <cellStyle name="콤_신성교회_제연계산서4BL" xfId="10854"/>
    <cellStyle name="콤_아파트" xfId="10855"/>
    <cellStyle name="콤_에너지절약계획서(파주운정A14BL)" xfId="10856"/>
    <cellStyle name="콤_오수공수량산출서" xfId="10857"/>
    <cellStyle name="콤_오수공수량산출서_창원북면농협 설계도서" xfId="10858"/>
    <cellStyle name="콤_오수공수량산출서_타사견적서" xfId="10859"/>
    <cellStyle name="콤_오수공수량산출서_파이박스(주)공장 신축공사기계내역(071104)" xfId="10860"/>
    <cellStyle name="콤_오수공수량산출서_파이박스(주)공장 신축공사기계내역(071104)_냉동설비 설계내역서(진주시청)" xfId="10861"/>
    <cellStyle name="콤_오수공수량산출서_파이박스(주)공장 신축공사기계내역(071104)_설계내역서(110303)" xfId="10862"/>
    <cellStyle name="콤_오수공수량산출서_파이박스(주)공장 신축공사기계내역(071104)_창원북면농협 설계도서" xfId="10863"/>
    <cellStyle name="콤_오수공수량산출서_파이박스(주)공장 신축공사기계내역(071104)_타사견적서" xfId="10864"/>
    <cellStyle name="콤_제연계산서3BL" xfId="10865"/>
    <cellStyle name="콤_제연계산서3BL_제연계산서4BL" xfId="10866"/>
    <cellStyle name="콤_창원북면농협 설계도서" xfId="10867"/>
    <cellStyle name="콤_타사견적서" xfId="10868"/>
    <cellStyle name="콤_타사견적서_1" xfId="10869"/>
    <cellStyle name="콤_토목내역서" xfId="10870"/>
    <cellStyle name="콤_토목내역서_도로" xfId="10871"/>
    <cellStyle name="콤_토목내역서_부대초안" xfId="10872"/>
    <cellStyle name="콤_토목내역서_부대초안_견적의뢰" xfId="10873"/>
    <cellStyle name="콤_토목내역서_부대초안_김포투찰" xfId="10874"/>
    <cellStyle name="콤_토목내역서_부대초안_김포투찰_견적의뢰" xfId="10875"/>
    <cellStyle name="콤_파이박스(주)공장 신축공사기계내역(071104)" xfId="10876"/>
    <cellStyle name="콤_파이박스(주)공장 신축공사기계내역(071104)_견적내역서(대진)양식수정" xfId="10877"/>
    <cellStyle name="콤냡?&lt;_x000f_$??: `1_1 " xfId="10878"/>
    <cellStyle name="콤냡?&lt;_x000f_$??: `1_1 " xfId="10879"/>
    <cellStyle name="콤마 [" xfId="10880"/>
    <cellStyle name="콤마 [#]" xfId="10881"/>
    <cellStyle name="콤마 []" xfId="10882"/>
    <cellStyle name="콤마 [_견적내역서(대진)양식수정" xfId="10883"/>
    <cellStyle name="콤마 [0]" xfId="10884"/>
    <cellStyle name="콤마 [0] 2" xfId="10885"/>
    <cellStyle name="콤마 [0]/원" xfId="10886"/>
    <cellStyle name="콤마 [0]_   1997   " xfId="10887"/>
    <cellStyle name="콤마 [0]기기자재비" xfId="10888"/>
    <cellStyle name="콤마 [1]" xfId="10889"/>
    <cellStyle name="콤마 [2]" xfId="10890"/>
    <cellStyle name="콤마 [20]" xfId="10891"/>
    <cellStyle name="콤마 [금액]" xfId="10892"/>
    <cellStyle name="콤마 [소수]" xfId="10893"/>
    <cellStyle name="콤마 [수량]" xfId="10894"/>
    <cellStyle name="콤마 1" xfId="10895"/>
    <cellStyle name="콤마(1)" xfId="10896"/>
    <cellStyle name="콤마[ ]" xfId="10897"/>
    <cellStyle name="콤마[*]" xfId="10898"/>
    <cellStyle name="콤마[,]" xfId="10899"/>
    <cellStyle name="콤마[.]" xfId="10900"/>
    <cellStyle name="콤마[0]" xfId="10901"/>
    <cellStyle name="콤마_   1997   " xfId="10902"/>
    <cellStyle name="콤마ꆸ[0]_2월 3주차" xfId="10903"/>
    <cellStyle name="콤마숫자" xfId="10904"/>
    <cellStyle name="통" xfId="10905"/>
    <cellStyle name="통_3.우수" xfId="10906"/>
    <cellStyle name="통_3.우수_창원북면농협 설계도서" xfId="10907"/>
    <cellStyle name="통_3.우수_타사견적서" xfId="10908"/>
    <cellStyle name="통_3.우수_파이박스(주)공장 신축공사기계내역(071104)" xfId="10909"/>
    <cellStyle name="통_3.우수_파이박스(주)공장 신축공사기계내역(071104)_냉동설비 설계내역서(진주시청)" xfId="10910"/>
    <cellStyle name="통_3.우수_파이박스(주)공장 신축공사기계내역(071104)_설계내역서(110303)" xfId="10911"/>
    <cellStyle name="통_3.우수_파이박스(주)공장 신축공사기계내역(071104)_창원북면농협 설계도서" xfId="10912"/>
    <cellStyle name="통_3.우수_파이박스(주)공장 신축공사기계내역(071104)_타사견적서" xfId="10913"/>
    <cellStyle name="통_4.오수" xfId="10914"/>
    <cellStyle name="통_4.오수_창원북면농협 설계도서" xfId="10915"/>
    <cellStyle name="통_4.오수_타사견적서" xfId="10916"/>
    <cellStyle name="통_4.오수_파이박스(주)공장 신축공사기계내역(071104)" xfId="10917"/>
    <cellStyle name="통_4.오수_파이박스(주)공장 신축공사기계내역(071104)_냉동설비 설계내역서(진주시청)" xfId="10918"/>
    <cellStyle name="통_4.오수_파이박스(주)공장 신축공사기계내역(071104)_설계내역서(110303)" xfId="10919"/>
    <cellStyle name="통_4.오수_파이박스(주)공장 신축공사기계내역(071104)_창원북면농협 설계도서" xfId="10920"/>
    <cellStyle name="통_4.오수_파이박스(주)공장 신축공사기계내역(071104)_타사견적서" xfId="10921"/>
    <cellStyle name="통_CBM-200V" xfId="10922"/>
    <cellStyle name="통_개성공단-설비-다림건설-0924" xfId="10923"/>
    <cellStyle name="통_개성공단-설비-다림건설-0924_창원북면농협 설계도서" xfId="10924"/>
    <cellStyle name="통_개성공단-설비-다림건설-0924_타사견적서" xfId="10925"/>
    <cellStyle name="통_개성공단-설비-다림건설-0924_파이박스(주)공장 신축공사기계내역(071104)" xfId="10926"/>
    <cellStyle name="통_개성공단-설비-다림건설-0924_파이박스(주)공장 신축공사기계내역(071104)_냉동설비 설계내역서(진주시청)" xfId="10927"/>
    <cellStyle name="통_개성공단-설비-다림건설-0924_파이박스(주)공장 신축공사기계내역(071104)_설계내역서(110303)" xfId="10928"/>
    <cellStyle name="통_개성공단-설비-다림건설-0924_파이박스(주)공장 신축공사기계내역(071104)_창원북면농협 설계도서" xfId="10929"/>
    <cellStyle name="통_개성공단-설비-다림건설-0924_파이박스(주)공장 신축공사기계내역(071104)_타사견적서" xfId="10930"/>
    <cellStyle name="통_견적내역서(대진)양식수정" xfId="10931"/>
    <cellStyle name="통_냉동설비 설계내역서(진주시청)" xfId="10932"/>
    <cellStyle name="통_도로" xfId="10933"/>
    <cellStyle name="통_부대초안" xfId="10934"/>
    <cellStyle name="통_부대초안_견적의뢰" xfId="10935"/>
    <cellStyle name="통_부대초안_김포투찰" xfId="10936"/>
    <cellStyle name="통_부대초안_김포투찰_견적의뢰" xfId="10937"/>
    <cellStyle name="통_설계내역서(110303)" xfId="10938"/>
    <cellStyle name="통_오수공수량산출서" xfId="10939"/>
    <cellStyle name="통_오수공수량산출서_창원북면농협 설계도서" xfId="10940"/>
    <cellStyle name="통_오수공수량산출서_타사견적서" xfId="10941"/>
    <cellStyle name="통_오수공수량산출서_파이박스(주)공장 신축공사기계내역(071104)" xfId="10942"/>
    <cellStyle name="통_오수공수량산출서_파이박스(주)공장 신축공사기계내역(071104)_냉동설비 설계내역서(진주시청)" xfId="10943"/>
    <cellStyle name="통_오수공수량산출서_파이박스(주)공장 신축공사기계내역(071104)_설계내역서(110303)" xfId="10944"/>
    <cellStyle name="통_오수공수량산출서_파이박스(주)공장 신축공사기계내역(071104)_창원북면농협 설계도서" xfId="10945"/>
    <cellStyle name="통_오수공수량산출서_파이박스(주)공장 신축공사기계내역(071104)_타사견적서" xfId="10946"/>
    <cellStyle name="통_창원북면농협 설계도서" xfId="10947"/>
    <cellStyle name="통_타사견적서" xfId="10948"/>
    <cellStyle name="통_타사견적서_1" xfId="10949"/>
    <cellStyle name="통_토목내역서" xfId="10950"/>
    <cellStyle name="통_토목내역서_도로" xfId="10951"/>
    <cellStyle name="통_토목내역서_부대초안" xfId="10952"/>
    <cellStyle name="통_토목내역서_부대초안_견적의뢰" xfId="10953"/>
    <cellStyle name="통_토목내역서_부대초안_김포투찰" xfId="10954"/>
    <cellStyle name="통_토목내역서_부대초안_김포투찰_견적의뢰" xfId="10955"/>
    <cellStyle name="통_파이박스(주)공장 신축공사기계내역(071104)" xfId="10956"/>
    <cellStyle name="통_파이박스(주)공장 신축공사기계내역(071104)_견적내역서(대진)양식수정" xfId="10957"/>
    <cellStyle name="통화 [" xfId="10958"/>
    <cellStyle name="通貨 [0.00]_laroux" xfId="10959"/>
    <cellStyle name="통화 [0] 2" xfId="4"/>
    <cellStyle name="통화 [0] 3" xfId="10960"/>
    <cellStyle name="통화 [0] 4" xfId="10961"/>
    <cellStyle name="통화 [0] 5" xfId="10962"/>
    <cellStyle name="통화 [0] 6" xfId="10963"/>
    <cellStyle name="통화 [0] usd" xfId="10964"/>
    <cellStyle name="通貨_laroux" xfId="10965"/>
    <cellStyle name="퍼센트" xfId="10966"/>
    <cellStyle name="표" xfId="10967"/>
    <cellStyle name="표(가는선,가운데,중앙)" xfId="10968"/>
    <cellStyle name="표(가는선,왼쪽,중앙)" xfId="10969"/>
    <cellStyle name="표(세로쓰기)" xfId="10970"/>
    <cellStyle name="표_3.우수" xfId="10971"/>
    <cellStyle name="표_3.우수_창원북면농협 설계도서" xfId="10972"/>
    <cellStyle name="표_3.우수_타사견적서" xfId="10973"/>
    <cellStyle name="표_3.우수_파이박스(주)공장 신축공사기계내역(071104)" xfId="10974"/>
    <cellStyle name="표_3.우수_파이박스(주)공장 신축공사기계내역(071104)_냉동설비 설계내역서(진주시청)" xfId="10975"/>
    <cellStyle name="표_3.우수_파이박스(주)공장 신축공사기계내역(071104)_설계내역서(110303)" xfId="10976"/>
    <cellStyle name="표_3.우수_파이박스(주)공장 신축공사기계내역(071104)_창원북면농협 설계도서" xfId="10977"/>
    <cellStyle name="표_3.우수_파이박스(주)공장 신축공사기계내역(071104)_타사견적서" xfId="10978"/>
    <cellStyle name="표_4.오수" xfId="10979"/>
    <cellStyle name="표_4.오수_창원북면농협 설계도서" xfId="10980"/>
    <cellStyle name="표_4.오수_타사견적서" xfId="10981"/>
    <cellStyle name="표_4.오수_파이박스(주)공장 신축공사기계내역(071104)" xfId="10982"/>
    <cellStyle name="표_4.오수_파이박스(주)공장 신축공사기계내역(071104)_냉동설비 설계내역서(진주시청)" xfId="10983"/>
    <cellStyle name="표_4.오수_파이박스(주)공장 신축공사기계내역(071104)_설계내역서(110303)" xfId="10984"/>
    <cellStyle name="표_4.오수_파이박스(주)공장 신축공사기계내역(071104)_창원북면농협 설계도서" xfId="10985"/>
    <cellStyle name="표_4.오수_파이박스(주)공장 신축공사기계내역(071104)_타사견적서" xfId="10986"/>
    <cellStyle name="표_CBM-200V" xfId="10987"/>
    <cellStyle name="표_개성공단-설비-다림건설-0924" xfId="10988"/>
    <cellStyle name="표_개성공단-설비-다림건설-0924_창원북면농협 설계도서" xfId="10989"/>
    <cellStyle name="표_개성공단-설비-다림건설-0924_타사견적서" xfId="10990"/>
    <cellStyle name="표_개성공단-설비-다림건설-0924_파이박스(주)공장 신축공사기계내역(071104)" xfId="10991"/>
    <cellStyle name="표_개성공단-설비-다림건설-0924_파이박스(주)공장 신축공사기계내역(071104)_냉동설비 설계내역서(진주시청)" xfId="10992"/>
    <cellStyle name="표_개성공단-설비-다림건설-0924_파이박스(주)공장 신축공사기계내역(071104)_설계내역서(110303)" xfId="10993"/>
    <cellStyle name="표_개성공단-설비-다림건설-0924_파이박스(주)공장 신축공사기계내역(071104)_창원북면농협 설계도서" xfId="10994"/>
    <cellStyle name="표_개성공단-설비-다림건설-0924_파이박스(주)공장 신축공사기계내역(071104)_타사견적서" xfId="10995"/>
    <cellStyle name="표_견적내역서(대진)양식수정" xfId="10996"/>
    <cellStyle name="표_냉동설비 설계내역서(진주시청)" xfId="10997"/>
    <cellStyle name="표_도로" xfId="10998"/>
    <cellStyle name="표_부대초안" xfId="10999"/>
    <cellStyle name="표_부대초안_견적의뢰" xfId="11000"/>
    <cellStyle name="표_부대초안_김포투찰" xfId="11001"/>
    <cellStyle name="표_부대초안_김포투찰_견적의뢰" xfId="11002"/>
    <cellStyle name="표_설계내역서(110303)" xfId="11003"/>
    <cellStyle name="표_오수공수량산출서" xfId="11004"/>
    <cellStyle name="표_오수공수량산출서_창원북면농협 설계도서" xfId="11005"/>
    <cellStyle name="표_오수공수량산출서_타사견적서" xfId="11006"/>
    <cellStyle name="표_오수공수량산출서_파이박스(주)공장 신축공사기계내역(071104)" xfId="11007"/>
    <cellStyle name="표_오수공수량산출서_파이박스(주)공장 신축공사기계내역(071104)_냉동설비 설계내역서(진주시청)" xfId="11008"/>
    <cellStyle name="표_오수공수량산출서_파이박스(주)공장 신축공사기계내역(071104)_설계내역서(110303)" xfId="11009"/>
    <cellStyle name="표_오수공수량산출서_파이박스(주)공장 신축공사기계내역(071104)_창원북면농협 설계도서" xfId="11010"/>
    <cellStyle name="표_오수공수량산출서_파이박스(주)공장 신축공사기계내역(071104)_타사견적서" xfId="11011"/>
    <cellStyle name="표_창원북면농협 설계도서" xfId="11012"/>
    <cellStyle name="표_타사견적서" xfId="11013"/>
    <cellStyle name="표_타사견적서_1" xfId="11014"/>
    <cellStyle name="표_토목내역서" xfId="11015"/>
    <cellStyle name="표_토목내역서_도로" xfId="11016"/>
    <cellStyle name="표_토목내역서_부대초안" xfId="11017"/>
    <cellStyle name="표_토목내역서_부대초안_견적의뢰" xfId="11018"/>
    <cellStyle name="표_토목내역서_부대초안_김포투찰" xfId="11019"/>
    <cellStyle name="표_토목내역서_부대초안_김포투찰_견적의뢰" xfId="11020"/>
    <cellStyle name="표_파이박스(주)공장 신축공사기계내역(071104)" xfId="11021"/>
    <cellStyle name="표_파이박스(주)공장 신축공사기계내역(071104)_견적내역서(대진)양식수정" xfId="11022"/>
    <cellStyle name="표머릿글(上)" xfId="11023"/>
    <cellStyle name="표머릿글(中)" xfId="11024"/>
    <cellStyle name="표머릿글(下)" xfId="11025"/>
    <cellStyle name="表示済みのハイパーリンク" xfId="11026"/>
    <cellStyle name="標題說明" xfId="11027"/>
    <cellStyle name="표준" xfId="0" builtinId="0"/>
    <cellStyle name="표준 - Styl1" xfId="11028"/>
    <cellStyle name="표준 - Styl2" xfId="11029"/>
    <cellStyle name="표준 - Styl3" xfId="11030"/>
    <cellStyle name="표준 - Styl4" xfId="11031"/>
    <cellStyle name="표준 - Styl5" xfId="11032"/>
    <cellStyle name="표준 - Styl6" xfId="11033"/>
    <cellStyle name="표준 - Styl7" xfId="11034"/>
    <cellStyle name="표준 - Styl8" xfId="11035"/>
    <cellStyle name="표준 10" xfId="11036"/>
    <cellStyle name="표준 11" xfId="11037"/>
    <cellStyle name="표준 12" xfId="11038"/>
    <cellStyle name="표준 2" xfId="1"/>
    <cellStyle name="표준 2 2" xfId="11039"/>
    <cellStyle name="표준 2 3" xfId="11040"/>
    <cellStyle name="표준 2_1.금천중 냉난방내역" xfId="11041"/>
    <cellStyle name="표준 3" xfId="2"/>
    <cellStyle name="표준 3 2" xfId="11042"/>
    <cellStyle name="표준 3_성남여자중,고등학교 냉난방시설 개선(전기내역)" xfId="11043"/>
    <cellStyle name="표준 4" xfId="11044"/>
    <cellStyle name="표준 5" xfId="11045"/>
    <cellStyle name="표준 6" xfId="11046"/>
    <cellStyle name="표준 6 2" xfId="11047"/>
    <cellStyle name="표준 7" xfId="11048"/>
    <cellStyle name="표준 8" xfId="11049"/>
    <cellStyle name="표준 9" xfId="11050"/>
    <cellStyle name="標準_ ｹ-ﾌﾞﾙ物量(B)" xfId="11051"/>
    <cellStyle name="표준_변경-내역서" xfId="3"/>
    <cellStyle name="표준1" xfId="11052"/>
    <cellStyle name="표준2" xfId="11053"/>
    <cellStyle name="표준날짜" xfId="11054"/>
    <cellStyle name="표준숫자" xfId="11055"/>
    <cellStyle name="표쥰" xfId="11056"/>
    <cellStyle name="퓭닉_Eval(1 of 7)-BASE" xfId="11057"/>
    <cellStyle name="하이퍼링크 2" xfId="11058"/>
    <cellStyle name="합계" xfId="11059"/>
    <cellStyle name="합산" xfId="11060"/>
    <cellStyle name="桁区切り [0.00]_laroux" xfId="11061"/>
    <cellStyle name="桁区切り_laroux" xfId="11062"/>
    <cellStyle name="항목" xfId="11063"/>
    <cellStyle name="해동양식" xfId="11064"/>
    <cellStyle name="허윤정" xfId="11065"/>
    <cellStyle name="貨幣 [0]_污水處理新建工程" xfId="11066"/>
    <cellStyle name="貨幣[0]_CT-1" xfId="11067"/>
    <cellStyle name="貨幣_CT-1" xfId="11068"/>
    <cellStyle name="화폐기호" xfId="11069"/>
    <cellStyle name="화폐기호0" xfId="11070"/>
    <cellStyle name="ㅣ" xfId="11071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9525</xdr:rowOff>
    </xdr:from>
    <xdr:to>
      <xdr:col>1</xdr:col>
      <xdr:colOff>0</xdr:colOff>
      <xdr:row>48</xdr:row>
      <xdr:rowOff>180975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81975"/>
          <a:ext cx="6762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60</xdr:row>
      <xdr:rowOff>9525</xdr:rowOff>
    </xdr:from>
    <xdr:to>
      <xdr:col>1</xdr:col>
      <xdr:colOff>0</xdr:colOff>
      <xdr:row>69</xdr:row>
      <xdr:rowOff>180975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582525"/>
          <a:ext cx="6762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tabSelected="1" view="pageBreakPreview" zoomScaleSheetLayoutView="100" workbookViewId="0"/>
  </sheetViews>
  <sheetFormatPr defaultColWidth="11" defaultRowHeight="16.5"/>
  <cols>
    <col min="1" max="1" customWidth="true" style="19" width="103.875" collapsed="true"/>
    <col min="2" max="5" customWidth="true" style="19" width="11.0" collapsed="true"/>
    <col min="6" max="7" customWidth="true" style="19" width="9.875" collapsed="true"/>
    <col min="8" max="8" customWidth="true" style="19" width="12.625" collapsed="true"/>
    <col min="9" max="9" customWidth="true" style="19" width="17.625" collapsed="true"/>
    <col min="10" max="10" customWidth="true" style="19" width="4.25" collapsed="true"/>
    <col min="11" max="16384" style="19" width="11.0" collapsed="true"/>
  </cols>
  <sheetData>
    <row r="1" spans="1:1" ht="72.75" customHeight="1">
      <c r="A1" s="18" t="s">
        <v>723</v>
      </c>
    </row>
    <row r="2" spans="1:1" ht="25.5" customHeight="1"/>
    <row r="3" spans="1:1" ht="26.25">
      <c r="A3" s="20" t="str">
        <f>+원가계산서!B2</f>
        <v>공사명 : 경상북도 야생동물 구조센터 보육실 리모델링공사</v>
      </c>
    </row>
    <row r="19" spans="1:1" ht="20.25">
      <c r="A19" s="21" t="s">
        <v>724</v>
      </c>
    </row>
  </sheetData>
  <phoneticPr fontId="1" type="noConversion"/>
  <printOptions horizontalCentered="1" verticalCentered="1"/>
  <pageMargins left="1.299212598425197" right="0.74803149606299213" top="1.299212598425197" bottom="0.47244094488188981" header="0.51181102362204722" footer="0.31496062992125984"/>
  <pageSetup paperSize="9" scale="1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view="pageBreakPreview" zoomScaleSheetLayoutView="100" workbookViewId="0"/>
  </sheetViews>
  <sheetFormatPr defaultColWidth="11" defaultRowHeight="16.5"/>
  <cols>
    <col min="1" max="1" customWidth="true" style="19" width="103.875" collapsed="true"/>
    <col min="2" max="5" customWidth="true" style="19" width="11.0" collapsed="true"/>
    <col min="6" max="7" customWidth="true" style="19" width="9.875" collapsed="true"/>
    <col min="8" max="8" customWidth="true" style="19" width="12.625" collapsed="true"/>
    <col min="9" max="9" customWidth="true" style="19" width="17.625" collapsed="true"/>
    <col min="10" max="10" customWidth="true" style="19" width="4.25" collapsed="true"/>
    <col min="11" max="16384" style="19" width="11.0" collapsed="true"/>
  </cols>
  <sheetData>
    <row r="1" spans="1:1" ht="72.75" customHeight="1">
      <c r="A1" s="18" t="s">
        <v>748</v>
      </c>
    </row>
    <row r="2" spans="1:1" ht="25.5" customHeight="1"/>
    <row r="3" spans="1:1" ht="26.25">
      <c r="A3" s="20" t="str">
        <f>+'표지 (3)'!A3</f>
        <v>공사명 : 경상북도 야생동물 구조센터 보육실 리모델링공사</v>
      </c>
    </row>
    <row r="19" spans="1:1" ht="20.25">
      <c r="A19" s="21" t="s">
        <v>724</v>
      </c>
    </row>
  </sheetData>
  <phoneticPr fontId="1" type="noConversion"/>
  <printOptions horizontalCentered="1" verticalCentered="1"/>
  <pageMargins left="1.299212598425197" right="0.74803149606299213" top="1.299212598425197" bottom="0.47244094488188981" header="0.51181102362204722" footer="0.31496062992125984"/>
  <pageSetup paperSize="9" scale="11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topLeftCell="A28" zoomScaleSheetLayoutView="100" workbookViewId="0">
      <selection sqref="A1:J1"/>
    </sheetView>
  </sheetViews>
  <sheetFormatPr defaultRowHeight="16.5"/>
  <cols>
    <col min="1" max="1" customWidth="true" style="1" width="11.625" collapsed="true"/>
    <col min="2" max="3" customWidth="true" style="1" width="30.625" collapsed="true"/>
    <col min="4" max="4" customWidth="true" style="1" width="6.625" collapsed="true"/>
    <col min="5" max="5" customWidth="true" style="1" width="9.625" collapsed="true"/>
    <col min="6" max="6" customWidth="true" style="1" width="7.0" collapsed="true"/>
    <col min="7" max="10" customWidth="true" style="1" width="11.625" collapsed="true"/>
    <col min="11" max="16384" style="1" width="9.0" collapsed="true"/>
  </cols>
  <sheetData>
    <row r="1" spans="1:10" ht="30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>
      <c r="A2" s="1" t="s">
        <v>1167</v>
      </c>
    </row>
    <row r="3" spans="1:10" ht="20.100000000000001" customHeight="1">
      <c r="A3" s="1" t="s">
        <v>708</v>
      </c>
    </row>
    <row r="4" spans="1:10" ht="30" customHeight="1">
      <c r="A4" s="2" t="s">
        <v>415</v>
      </c>
      <c r="B4" s="2" t="s">
        <v>416</v>
      </c>
      <c r="C4" s="2" t="s">
        <v>417</v>
      </c>
      <c r="D4" s="2" t="s">
        <v>3</v>
      </c>
      <c r="E4" s="2" t="s">
        <v>604</v>
      </c>
      <c r="F4" s="2" t="s">
        <v>707</v>
      </c>
      <c r="G4" s="2" t="s">
        <v>706</v>
      </c>
      <c r="H4" s="2" t="s">
        <v>705</v>
      </c>
      <c r="I4" s="2" t="s">
        <v>704</v>
      </c>
      <c r="J4" s="2" t="s">
        <v>703</v>
      </c>
    </row>
    <row r="5" spans="1:10" ht="20.100000000000001" customHeight="1">
      <c r="A5" s="86" t="s">
        <v>702</v>
      </c>
      <c r="B5" s="86" t="s">
        <v>701</v>
      </c>
      <c r="C5" s="86" t="s">
        <v>47</v>
      </c>
      <c r="D5" s="86" t="s">
        <v>47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86" t="s">
        <v>47</v>
      </c>
    </row>
    <row r="6" spans="1:10" ht="20.100000000000001" customHeight="1">
      <c r="A6" s="86" t="s">
        <v>700</v>
      </c>
      <c r="B6" s="86" t="s">
        <v>51</v>
      </c>
      <c r="C6" s="86" t="s">
        <v>52</v>
      </c>
      <c r="D6" s="86" t="s">
        <v>53</v>
      </c>
      <c r="E6" s="98">
        <v>1</v>
      </c>
      <c r="F6" s="98">
        <v>0</v>
      </c>
      <c r="G6" s="98">
        <v>1</v>
      </c>
      <c r="H6" s="98">
        <v>0</v>
      </c>
      <c r="I6" s="98">
        <v>1</v>
      </c>
      <c r="J6" s="86" t="s">
        <v>47</v>
      </c>
    </row>
    <row r="7" spans="1:10" ht="20.100000000000001" customHeight="1">
      <c r="A7" s="86" t="s">
        <v>699</v>
      </c>
      <c r="B7" s="86" t="s">
        <v>57</v>
      </c>
      <c r="C7" s="86" t="s">
        <v>58</v>
      </c>
      <c r="D7" s="86" t="s">
        <v>59</v>
      </c>
      <c r="E7" s="98">
        <v>103.26</v>
      </c>
      <c r="F7" s="98">
        <v>0</v>
      </c>
      <c r="G7" s="114">
        <v>103.26</v>
      </c>
      <c r="H7" s="98">
        <v>0</v>
      </c>
      <c r="I7" s="114">
        <v>103.26</v>
      </c>
      <c r="J7" s="86" t="s">
        <v>47</v>
      </c>
    </row>
    <row r="8" spans="1:10" ht="20.100000000000001" customHeight="1">
      <c r="A8" s="86" t="s">
        <v>698</v>
      </c>
      <c r="B8" s="86" t="s">
        <v>61</v>
      </c>
      <c r="C8" s="86" t="s">
        <v>62</v>
      </c>
      <c r="D8" s="86" t="s">
        <v>59</v>
      </c>
      <c r="E8" s="98">
        <v>63.66</v>
      </c>
      <c r="F8" s="98">
        <v>0</v>
      </c>
      <c r="G8" s="114">
        <v>63.66</v>
      </c>
      <c r="H8" s="98">
        <v>0</v>
      </c>
      <c r="I8" s="114">
        <v>63.66</v>
      </c>
      <c r="J8" s="86" t="s">
        <v>47</v>
      </c>
    </row>
    <row r="9" spans="1:10" ht="20.100000000000001" customHeight="1">
      <c r="A9" s="86" t="s">
        <v>697</v>
      </c>
      <c r="B9" s="86" t="s">
        <v>696</v>
      </c>
      <c r="C9" s="86" t="s">
        <v>47</v>
      </c>
      <c r="D9" s="86" t="s">
        <v>47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86" t="s">
        <v>47</v>
      </c>
    </row>
    <row r="10" spans="1:10" ht="20.100000000000001" customHeight="1">
      <c r="A10" s="86" t="s">
        <v>775</v>
      </c>
      <c r="B10" s="86" t="s">
        <v>68</v>
      </c>
      <c r="C10" s="86" t="s">
        <v>763</v>
      </c>
      <c r="D10" s="86" t="s">
        <v>59</v>
      </c>
      <c r="E10" s="98">
        <v>64.12</v>
      </c>
      <c r="F10" s="98">
        <v>3</v>
      </c>
      <c r="G10" s="98">
        <v>66.043000000000006</v>
      </c>
      <c r="H10" s="98">
        <v>0</v>
      </c>
      <c r="I10" s="98">
        <v>64.12</v>
      </c>
      <c r="J10" s="86" t="s">
        <v>47</v>
      </c>
    </row>
    <row r="11" spans="1:10" ht="20.100000000000001" customHeight="1">
      <c r="A11" s="86" t="s">
        <v>774</v>
      </c>
      <c r="B11" s="86" t="s">
        <v>68</v>
      </c>
      <c r="C11" s="86" t="s">
        <v>762</v>
      </c>
      <c r="D11" s="86" t="s">
        <v>59</v>
      </c>
      <c r="E11" s="98">
        <v>64.12</v>
      </c>
      <c r="F11" s="98">
        <v>3</v>
      </c>
      <c r="G11" s="98">
        <v>66.043000000000006</v>
      </c>
      <c r="H11" s="98">
        <v>0</v>
      </c>
      <c r="I11" s="98">
        <v>64.12</v>
      </c>
      <c r="J11" s="86" t="s">
        <v>47</v>
      </c>
    </row>
    <row r="12" spans="1:10" ht="20.100000000000001" customHeight="1">
      <c r="A12" s="86" t="s">
        <v>695</v>
      </c>
      <c r="B12" s="86" t="s">
        <v>761</v>
      </c>
      <c r="C12" s="86" t="s">
        <v>69</v>
      </c>
      <c r="D12" s="86" t="s">
        <v>59</v>
      </c>
      <c r="E12" s="98">
        <v>64.12</v>
      </c>
      <c r="F12" s="98">
        <v>0</v>
      </c>
      <c r="G12" s="98">
        <v>64.12</v>
      </c>
      <c r="H12" s="98">
        <v>0</v>
      </c>
      <c r="I12" s="98">
        <v>64.12</v>
      </c>
      <c r="J12" s="86" t="s">
        <v>47</v>
      </c>
    </row>
    <row r="13" spans="1:10" ht="20.100000000000001" customHeight="1">
      <c r="A13" s="86" t="s">
        <v>773</v>
      </c>
      <c r="B13" s="86" t="s">
        <v>772</v>
      </c>
      <c r="C13" s="86" t="s">
        <v>47</v>
      </c>
      <c r="D13" s="86" t="s">
        <v>47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86" t="s">
        <v>47</v>
      </c>
    </row>
    <row r="14" spans="1:10" ht="20.100000000000001" customHeight="1">
      <c r="A14" s="86" t="s">
        <v>1274</v>
      </c>
      <c r="B14" s="86" t="s">
        <v>73</v>
      </c>
      <c r="C14" s="86" t="s">
        <v>759</v>
      </c>
      <c r="D14" s="86" t="s">
        <v>59</v>
      </c>
      <c r="E14" s="98">
        <v>63.66</v>
      </c>
      <c r="F14" s="98">
        <v>5</v>
      </c>
      <c r="G14" s="98">
        <v>66.843000000000004</v>
      </c>
      <c r="H14" s="98">
        <v>0</v>
      </c>
      <c r="I14" s="98">
        <v>63.66</v>
      </c>
      <c r="J14" s="86" t="s">
        <v>47</v>
      </c>
    </row>
    <row r="15" spans="1:10" ht="20.100000000000001" customHeight="1">
      <c r="A15" s="86" t="s">
        <v>1275</v>
      </c>
      <c r="B15" s="86" t="s">
        <v>73</v>
      </c>
      <c r="C15" s="86" t="s">
        <v>758</v>
      </c>
      <c r="D15" s="86" t="s">
        <v>59</v>
      </c>
      <c r="E15" s="98">
        <v>63.66</v>
      </c>
      <c r="F15" s="98">
        <v>5</v>
      </c>
      <c r="G15" s="98">
        <v>66.843000000000004</v>
      </c>
      <c r="H15" s="98">
        <v>0</v>
      </c>
      <c r="I15" s="98">
        <v>63.66</v>
      </c>
      <c r="J15" s="86" t="s">
        <v>47</v>
      </c>
    </row>
    <row r="16" spans="1:10" ht="20.100000000000001" customHeight="1">
      <c r="A16" s="86" t="s">
        <v>694</v>
      </c>
      <c r="B16" s="86" t="s">
        <v>693</v>
      </c>
      <c r="C16" s="86" t="s">
        <v>47</v>
      </c>
      <c r="D16" s="86" t="s">
        <v>47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86" t="s">
        <v>47</v>
      </c>
    </row>
    <row r="17" spans="1:10" ht="20.100000000000001" customHeight="1">
      <c r="A17" s="86" t="s">
        <v>692</v>
      </c>
      <c r="B17" s="86" t="s">
        <v>104</v>
      </c>
      <c r="C17" s="86" t="s">
        <v>105</v>
      </c>
      <c r="D17" s="86" t="s">
        <v>78</v>
      </c>
      <c r="E17" s="98">
        <v>5.4</v>
      </c>
      <c r="F17" s="98">
        <v>0</v>
      </c>
      <c r="G17" s="98">
        <v>5.4</v>
      </c>
      <c r="H17" s="98">
        <v>5.4</v>
      </c>
      <c r="I17" s="98">
        <v>0</v>
      </c>
      <c r="J17" s="86" t="s">
        <v>47</v>
      </c>
    </row>
    <row r="18" spans="1:10" ht="20.100000000000001" customHeight="1">
      <c r="A18" s="86" t="s">
        <v>691</v>
      </c>
      <c r="B18" s="86" t="s">
        <v>690</v>
      </c>
      <c r="C18" s="86" t="s">
        <v>47</v>
      </c>
      <c r="D18" s="86" t="s">
        <v>47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86" t="s">
        <v>47</v>
      </c>
    </row>
    <row r="19" spans="1:10" ht="20.100000000000001" customHeight="1">
      <c r="A19" s="86" t="s">
        <v>689</v>
      </c>
      <c r="B19" s="86" t="s">
        <v>80</v>
      </c>
      <c r="C19" s="86" t="s">
        <v>81</v>
      </c>
      <c r="D19" s="86" t="s">
        <v>78</v>
      </c>
      <c r="E19" s="98">
        <v>4.5</v>
      </c>
      <c r="F19" s="98">
        <v>0</v>
      </c>
      <c r="G19" s="98">
        <v>4.5</v>
      </c>
      <c r="H19" s="98">
        <v>0</v>
      </c>
      <c r="I19" s="98">
        <v>4.5</v>
      </c>
      <c r="J19" s="86" t="s">
        <v>47</v>
      </c>
    </row>
    <row r="20" spans="1:10" ht="20.100000000000001" customHeight="1">
      <c r="A20" s="86" t="s">
        <v>688</v>
      </c>
      <c r="B20" s="86" t="s">
        <v>620</v>
      </c>
      <c r="C20" s="86" t="s">
        <v>83</v>
      </c>
      <c r="D20" s="86" t="s">
        <v>78</v>
      </c>
      <c r="E20" s="98">
        <v>6</v>
      </c>
      <c r="F20" s="98">
        <v>0</v>
      </c>
      <c r="G20" s="98">
        <v>6</v>
      </c>
      <c r="H20" s="98">
        <v>0</v>
      </c>
      <c r="I20" s="98">
        <v>6</v>
      </c>
      <c r="J20" s="86" t="s">
        <v>47</v>
      </c>
    </row>
    <row r="21" spans="1:10" ht="20.100000000000001" customHeight="1">
      <c r="A21" s="86" t="s">
        <v>687</v>
      </c>
      <c r="B21" s="86" t="s">
        <v>74</v>
      </c>
      <c r="C21" s="86" t="s">
        <v>47</v>
      </c>
      <c r="D21" s="86" t="s">
        <v>59</v>
      </c>
      <c r="E21" s="98">
        <v>63.66</v>
      </c>
      <c r="F21" s="98">
        <v>0</v>
      </c>
      <c r="G21" s="98">
        <v>63.66</v>
      </c>
      <c r="H21" s="98">
        <v>0</v>
      </c>
      <c r="I21" s="98">
        <v>63.66</v>
      </c>
      <c r="J21" s="86" t="s">
        <v>47</v>
      </c>
    </row>
    <row r="22" spans="1:10" ht="20.100000000000001" customHeight="1">
      <c r="A22" s="86" t="s">
        <v>686</v>
      </c>
      <c r="B22" s="86" t="s">
        <v>76</v>
      </c>
      <c r="C22" s="86" t="s">
        <v>77</v>
      </c>
      <c r="D22" s="86" t="s">
        <v>78</v>
      </c>
      <c r="E22" s="98">
        <v>43</v>
      </c>
      <c r="F22" s="98">
        <v>0</v>
      </c>
      <c r="G22" s="98">
        <v>43</v>
      </c>
      <c r="H22" s="98">
        <v>0</v>
      </c>
      <c r="I22" s="98">
        <v>43</v>
      </c>
      <c r="J22" s="86" t="s">
        <v>47</v>
      </c>
    </row>
    <row r="23" spans="1:10" ht="20.100000000000001" customHeight="1">
      <c r="A23" s="86" t="s">
        <v>685</v>
      </c>
      <c r="B23" s="86" t="s">
        <v>684</v>
      </c>
      <c r="C23" s="86" t="s">
        <v>47</v>
      </c>
      <c r="D23" s="86" t="s">
        <v>47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86" t="s">
        <v>47</v>
      </c>
    </row>
    <row r="24" spans="1:10" ht="20.100000000000001" customHeight="1">
      <c r="A24" s="86" t="s">
        <v>683</v>
      </c>
      <c r="B24" s="86" t="s">
        <v>600</v>
      </c>
      <c r="C24" s="86" t="s">
        <v>599</v>
      </c>
      <c r="D24" s="86" t="s">
        <v>100</v>
      </c>
      <c r="E24" s="98">
        <v>1</v>
      </c>
      <c r="F24" s="98">
        <v>0</v>
      </c>
      <c r="G24" s="98">
        <v>1</v>
      </c>
      <c r="H24" s="98">
        <v>1</v>
      </c>
      <c r="I24" s="98">
        <v>0</v>
      </c>
      <c r="J24" s="86" t="s">
        <v>47</v>
      </c>
    </row>
    <row r="25" spans="1:10" ht="20.100000000000001" customHeight="1">
      <c r="A25" s="86" t="s">
        <v>682</v>
      </c>
      <c r="B25" s="86" t="s">
        <v>91</v>
      </c>
      <c r="C25" s="86" t="s">
        <v>92</v>
      </c>
      <c r="D25" s="86" t="s">
        <v>93</v>
      </c>
      <c r="E25" s="98">
        <v>1</v>
      </c>
      <c r="F25" s="98">
        <v>0</v>
      </c>
      <c r="G25" s="98">
        <v>1</v>
      </c>
      <c r="H25" s="98">
        <v>1</v>
      </c>
      <c r="I25" s="98">
        <v>0</v>
      </c>
      <c r="J25" s="86" t="s">
        <v>47</v>
      </c>
    </row>
    <row r="26" spans="1:10" ht="20.100000000000001" customHeight="1">
      <c r="A26" s="86" t="s">
        <v>681</v>
      </c>
      <c r="B26" s="86" t="s">
        <v>680</v>
      </c>
      <c r="C26" s="86" t="s">
        <v>769</v>
      </c>
      <c r="D26" s="86" t="s">
        <v>89</v>
      </c>
      <c r="E26" s="98">
        <v>1</v>
      </c>
      <c r="F26" s="98">
        <v>0</v>
      </c>
      <c r="G26" s="98">
        <v>1</v>
      </c>
      <c r="H26" s="98">
        <v>1</v>
      </c>
      <c r="I26" s="98">
        <v>0</v>
      </c>
      <c r="J26" s="86" t="s">
        <v>47</v>
      </c>
    </row>
    <row r="27" spans="1:10" ht="20.100000000000001" customHeight="1">
      <c r="A27" s="86" t="s">
        <v>679</v>
      </c>
      <c r="B27" s="86" t="s">
        <v>94</v>
      </c>
      <c r="C27" s="86" t="s">
        <v>95</v>
      </c>
      <c r="D27" s="86" t="s">
        <v>96</v>
      </c>
      <c r="E27" s="98">
        <v>1</v>
      </c>
      <c r="F27" s="98">
        <v>0</v>
      </c>
      <c r="G27" s="98">
        <v>1</v>
      </c>
      <c r="H27" s="98">
        <v>1</v>
      </c>
      <c r="I27" s="98">
        <v>0</v>
      </c>
      <c r="J27" s="86" t="s">
        <v>47</v>
      </c>
    </row>
    <row r="28" spans="1:10" ht="20.100000000000001" customHeight="1">
      <c r="A28" s="86" t="s">
        <v>678</v>
      </c>
      <c r="B28" s="86" t="s">
        <v>101</v>
      </c>
      <c r="C28" s="86" t="s">
        <v>102</v>
      </c>
      <c r="D28" s="86" t="s">
        <v>78</v>
      </c>
      <c r="E28" s="98">
        <v>5.4</v>
      </c>
      <c r="F28" s="98">
        <v>0</v>
      </c>
      <c r="G28" s="98">
        <v>5.4</v>
      </c>
      <c r="H28" s="98">
        <v>5.4</v>
      </c>
      <c r="I28" s="98">
        <v>0</v>
      </c>
      <c r="J28" s="86" t="s">
        <v>47</v>
      </c>
    </row>
    <row r="29" spans="1:10" ht="20.100000000000001" customHeight="1">
      <c r="A29" s="86" t="s">
        <v>677</v>
      </c>
      <c r="B29" s="86" t="s">
        <v>676</v>
      </c>
      <c r="C29" s="86" t="s">
        <v>47</v>
      </c>
      <c r="D29" s="86" t="s">
        <v>47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86" t="s">
        <v>47</v>
      </c>
    </row>
    <row r="30" spans="1:10" ht="20.100000000000001" customHeight="1">
      <c r="A30" s="86" t="s">
        <v>675</v>
      </c>
      <c r="B30" s="86" t="s">
        <v>112</v>
      </c>
      <c r="C30" s="86" t="s">
        <v>113</v>
      </c>
      <c r="D30" s="86" t="s">
        <v>59</v>
      </c>
      <c r="E30" s="98">
        <v>6.8040000000000003</v>
      </c>
      <c r="F30" s="98">
        <v>0</v>
      </c>
      <c r="G30" s="98">
        <v>6.8040000000000003</v>
      </c>
      <c r="H30" s="98">
        <v>6.8040000000000003</v>
      </c>
      <c r="I30" s="98">
        <v>0</v>
      </c>
      <c r="J30" s="86" t="s">
        <v>47</v>
      </c>
    </row>
    <row r="31" spans="1:10" ht="20.100000000000001" customHeight="1">
      <c r="A31" s="86" t="s">
        <v>674</v>
      </c>
      <c r="B31" s="86" t="s">
        <v>115</v>
      </c>
      <c r="C31" s="86" t="s">
        <v>116</v>
      </c>
      <c r="D31" s="86" t="s">
        <v>59</v>
      </c>
      <c r="E31" s="98">
        <v>6.8040000000000003</v>
      </c>
      <c r="F31" s="98">
        <v>0</v>
      </c>
      <c r="G31" s="98">
        <v>6.8040000000000003</v>
      </c>
      <c r="H31" s="98">
        <v>6.8040000000000003</v>
      </c>
      <c r="I31" s="98">
        <v>0</v>
      </c>
      <c r="J31" s="86" t="s">
        <v>47</v>
      </c>
    </row>
    <row r="32" spans="1:10" ht="20.100000000000001" customHeight="1">
      <c r="A32" s="86" t="s">
        <v>673</v>
      </c>
      <c r="B32" s="86" t="s">
        <v>109</v>
      </c>
      <c r="C32" s="86" t="s">
        <v>110</v>
      </c>
      <c r="D32" s="86" t="s">
        <v>59</v>
      </c>
      <c r="E32" s="98">
        <v>85.45</v>
      </c>
      <c r="F32" s="98">
        <v>0</v>
      </c>
      <c r="G32" s="98">
        <v>85.45</v>
      </c>
      <c r="H32" s="98">
        <v>0</v>
      </c>
      <c r="I32" s="98">
        <v>85.45</v>
      </c>
      <c r="J32" s="86" t="s">
        <v>47</v>
      </c>
    </row>
    <row r="33" spans="1:10" ht="20.100000000000001" customHeight="1">
      <c r="A33" s="86" t="s">
        <v>1179</v>
      </c>
      <c r="B33" s="86" t="s">
        <v>1171</v>
      </c>
      <c r="C33" s="86" t="s">
        <v>1172</v>
      </c>
      <c r="D33" s="86" t="s">
        <v>59</v>
      </c>
      <c r="E33" s="98">
        <v>156.41999999999999</v>
      </c>
      <c r="F33" s="98">
        <v>0</v>
      </c>
      <c r="G33" s="98">
        <v>156.41999999999999</v>
      </c>
      <c r="H33" s="98">
        <v>0</v>
      </c>
      <c r="I33" s="98">
        <v>156.41999999999999</v>
      </c>
      <c r="J33" s="86" t="s">
        <v>47</v>
      </c>
    </row>
    <row r="34" spans="1:10" ht="20.100000000000001" customHeight="1">
      <c r="A34" s="86" t="s">
        <v>672</v>
      </c>
      <c r="B34" s="86" t="s">
        <v>671</v>
      </c>
      <c r="C34" s="86" t="s">
        <v>47</v>
      </c>
      <c r="D34" s="86" t="s">
        <v>47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86" t="s">
        <v>47</v>
      </c>
    </row>
    <row r="35" spans="1:10" ht="20.100000000000001" customHeight="1">
      <c r="A35" s="86" t="s">
        <v>1276</v>
      </c>
      <c r="B35" s="86" t="s">
        <v>1272</v>
      </c>
      <c r="C35" s="86" t="s">
        <v>120</v>
      </c>
      <c r="D35" s="86" t="s">
        <v>89</v>
      </c>
      <c r="E35" s="98">
        <v>1</v>
      </c>
      <c r="F35" s="98">
        <v>0</v>
      </c>
      <c r="G35" s="98">
        <v>1</v>
      </c>
      <c r="H35" s="98">
        <v>0</v>
      </c>
      <c r="I35" s="98">
        <v>1</v>
      </c>
      <c r="J35" s="86" t="s">
        <v>47</v>
      </c>
    </row>
    <row r="36" spans="1:10" ht="20.100000000000001" customHeight="1">
      <c r="A36" s="86" t="s">
        <v>1277</v>
      </c>
      <c r="B36" s="86" t="s">
        <v>121</v>
      </c>
      <c r="C36" s="86" t="s">
        <v>122</v>
      </c>
      <c r="D36" s="86" t="s">
        <v>89</v>
      </c>
      <c r="E36" s="98">
        <v>1</v>
      </c>
      <c r="F36" s="98">
        <v>0</v>
      </c>
      <c r="G36" s="98">
        <v>1</v>
      </c>
      <c r="H36" s="98">
        <v>0</v>
      </c>
      <c r="I36" s="98">
        <v>1</v>
      </c>
      <c r="J36" s="86" t="s">
        <v>47</v>
      </c>
    </row>
    <row r="37" spans="1:10" ht="20.100000000000001" customHeight="1">
      <c r="A37" s="86" t="s">
        <v>1278</v>
      </c>
      <c r="B37" s="86" t="s">
        <v>123</v>
      </c>
      <c r="C37" s="86" t="s">
        <v>124</v>
      </c>
      <c r="D37" s="86" t="s">
        <v>89</v>
      </c>
      <c r="E37" s="98">
        <v>1</v>
      </c>
      <c r="F37" s="98">
        <v>0</v>
      </c>
      <c r="G37" s="98">
        <v>1</v>
      </c>
      <c r="H37" s="98">
        <v>0</v>
      </c>
      <c r="I37" s="98">
        <v>1</v>
      </c>
      <c r="J37" s="86" t="s">
        <v>47</v>
      </c>
    </row>
    <row r="38" spans="1:10" ht="20.100000000000001" customHeight="1">
      <c r="A38" s="86" t="s">
        <v>667</v>
      </c>
      <c r="B38" s="86" t="s">
        <v>666</v>
      </c>
      <c r="C38" s="86" t="s">
        <v>47</v>
      </c>
      <c r="D38" s="86" t="s">
        <v>47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86" t="s">
        <v>47</v>
      </c>
    </row>
    <row r="39" spans="1:10" ht="20.100000000000001" customHeight="1">
      <c r="A39" s="86" t="s">
        <v>665</v>
      </c>
      <c r="B39" s="86" t="s">
        <v>137</v>
      </c>
      <c r="C39" s="86" t="s">
        <v>138</v>
      </c>
      <c r="D39" s="86" t="s">
        <v>59</v>
      </c>
      <c r="E39" s="98">
        <v>63.66</v>
      </c>
      <c r="F39" s="98">
        <v>0</v>
      </c>
      <c r="G39" s="98">
        <v>63.66</v>
      </c>
      <c r="H39" s="98">
        <v>0</v>
      </c>
      <c r="I39" s="98">
        <v>63.66</v>
      </c>
      <c r="J39" s="86" t="s">
        <v>47</v>
      </c>
    </row>
    <row r="40" spans="1:10" ht="20.100000000000001" customHeight="1">
      <c r="A40" s="86" t="s">
        <v>664</v>
      </c>
      <c r="B40" s="86" t="s">
        <v>127</v>
      </c>
      <c r="C40" s="86" t="s">
        <v>128</v>
      </c>
      <c r="D40" s="86" t="s">
        <v>129</v>
      </c>
      <c r="E40" s="98">
        <v>0.432</v>
      </c>
      <c r="F40" s="98">
        <v>0</v>
      </c>
      <c r="G40" s="98">
        <v>0.432</v>
      </c>
      <c r="H40" s="98">
        <v>0</v>
      </c>
      <c r="I40" s="98">
        <v>0.432</v>
      </c>
      <c r="J40" s="86" t="s">
        <v>47</v>
      </c>
    </row>
    <row r="41" spans="1:10" ht="20.100000000000001" customHeight="1">
      <c r="A41" s="86" t="s">
        <v>663</v>
      </c>
      <c r="B41" s="86" t="s">
        <v>135</v>
      </c>
      <c r="C41" s="86" t="s">
        <v>47</v>
      </c>
      <c r="D41" s="86" t="s">
        <v>59</v>
      </c>
      <c r="E41" s="98">
        <v>1.89</v>
      </c>
      <c r="F41" s="98">
        <v>0</v>
      </c>
      <c r="G41" s="98">
        <v>1.89</v>
      </c>
      <c r="H41" s="98">
        <v>0</v>
      </c>
      <c r="I41" s="98">
        <v>1.89</v>
      </c>
      <c r="J41" s="86" t="s">
        <v>47</v>
      </c>
    </row>
    <row r="42" spans="1:10" ht="20.100000000000001" customHeight="1">
      <c r="A42" s="86" t="s">
        <v>662</v>
      </c>
      <c r="B42" s="86" t="s">
        <v>132</v>
      </c>
      <c r="C42" s="86" t="s">
        <v>133</v>
      </c>
      <c r="D42" s="86" t="s">
        <v>59</v>
      </c>
      <c r="E42" s="98">
        <v>63.66</v>
      </c>
      <c r="F42" s="98">
        <v>0</v>
      </c>
      <c r="G42" s="98">
        <v>63.66</v>
      </c>
      <c r="H42" s="98">
        <v>0</v>
      </c>
      <c r="I42" s="98">
        <v>63.66</v>
      </c>
      <c r="J42" s="86" t="s">
        <v>47</v>
      </c>
    </row>
    <row r="43" spans="1:10" ht="20.100000000000001" customHeight="1">
      <c r="A43" s="86" t="s">
        <v>661</v>
      </c>
      <c r="B43" s="86" t="s">
        <v>641</v>
      </c>
      <c r="C43" s="86" t="s">
        <v>640</v>
      </c>
      <c r="D43" s="86" t="s">
        <v>78</v>
      </c>
      <c r="E43" s="98">
        <v>20.8</v>
      </c>
      <c r="F43" s="98">
        <v>0</v>
      </c>
      <c r="G43" s="98">
        <v>20.8</v>
      </c>
      <c r="H43" s="98">
        <v>0</v>
      </c>
      <c r="I43" s="98">
        <v>20.8</v>
      </c>
      <c r="J43" s="86" t="s">
        <v>47</v>
      </c>
    </row>
    <row r="44" spans="1:10" ht="20.100000000000001" customHeight="1">
      <c r="A44" s="86" t="s">
        <v>660</v>
      </c>
      <c r="B44" s="86" t="s">
        <v>659</v>
      </c>
      <c r="C44" s="86" t="s">
        <v>47</v>
      </c>
      <c r="D44" s="86" t="s">
        <v>47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86" t="s">
        <v>47</v>
      </c>
    </row>
    <row r="45" spans="1:10" ht="20.100000000000001" customHeight="1">
      <c r="A45" s="86" t="s">
        <v>658</v>
      </c>
      <c r="B45" s="86" t="s">
        <v>151</v>
      </c>
      <c r="C45" s="86" t="s">
        <v>282</v>
      </c>
      <c r="D45" s="86" t="s">
        <v>129</v>
      </c>
      <c r="E45" s="98">
        <v>4.9105999999999996</v>
      </c>
      <c r="F45" s="98">
        <v>0</v>
      </c>
      <c r="G45" s="98">
        <v>4.9105999999999996</v>
      </c>
      <c r="H45" s="98">
        <v>3.2399999999999998E-2</v>
      </c>
      <c r="I45" s="98">
        <v>4.8781999999999996</v>
      </c>
      <c r="J45" s="86" t="s">
        <v>281</v>
      </c>
    </row>
    <row r="46" spans="1:10" ht="20.100000000000001" customHeight="1">
      <c r="A46" s="86" t="s">
        <v>1279</v>
      </c>
      <c r="B46" s="86" t="s">
        <v>148</v>
      </c>
      <c r="C46" s="86" t="s">
        <v>280</v>
      </c>
      <c r="D46" s="86" t="s">
        <v>150</v>
      </c>
      <c r="E46" s="98">
        <v>58.140599999999999</v>
      </c>
      <c r="F46" s="98">
        <v>0</v>
      </c>
      <c r="G46" s="98">
        <v>58.140599999999999</v>
      </c>
      <c r="H46" s="98">
        <v>0.36849999999999999</v>
      </c>
      <c r="I46" s="98">
        <v>57.772100000000002</v>
      </c>
      <c r="J46" s="86" t="s">
        <v>281</v>
      </c>
    </row>
    <row r="47" spans="1:10" ht="20.100000000000001" customHeight="1">
      <c r="A47" s="86" t="s">
        <v>656</v>
      </c>
      <c r="B47" s="86" t="s">
        <v>655</v>
      </c>
      <c r="C47" s="86" t="s">
        <v>47</v>
      </c>
      <c r="D47" s="86" t="s">
        <v>47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86" t="s">
        <v>47</v>
      </c>
    </row>
    <row r="48" spans="1:10" ht="20.100000000000001" customHeight="1">
      <c r="A48" s="86" t="s">
        <v>654</v>
      </c>
      <c r="B48" s="86" t="s">
        <v>155</v>
      </c>
      <c r="C48" s="86" t="s">
        <v>156</v>
      </c>
      <c r="D48" s="86" t="s">
        <v>145</v>
      </c>
      <c r="E48" s="98">
        <v>0.99299999999999999</v>
      </c>
      <c r="F48" s="98">
        <v>0</v>
      </c>
      <c r="G48" s="98">
        <v>0.99299999999999999</v>
      </c>
      <c r="H48" s="98">
        <v>0</v>
      </c>
      <c r="I48" s="98">
        <v>0.99299999999999999</v>
      </c>
      <c r="J48" s="86" t="s">
        <v>47</v>
      </c>
    </row>
    <row r="49" spans="1:10" ht="20.100000000000001" customHeight="1">
      <c r="A49" s="86" t="s">
        <v>653</v>
      </c>
      <c r="B49" s="86" t="s">
        <v>157</v>
      </c>
      <c r="C49" s="86" t="s">
        <v>158</v>
      </c>
      <c r="D49" s="86" t="s">
        <v>145</v>
      </c>
      <c r="E49" s="98">
        <v>0.91600000000000004</v>
      </c>
      <c r="F49" s="98">
        <v>0</v>
      </c>
      <c r="G49" s="98">
        <v>0.91600000000000004</v>
      </c>
      <c r="H49" s="98">
        <v>0</v>
      </c>
      <c r="I49" s="98">
        <v>0.91600000000000004</v>
      </c>
      <c r="J49" s="86" t="s">
        <v>47</v>
      </c>
    </row>
    <row r="50" spans="1:10" ht="20.100000000000001" customHeight="1">
      <c r="A50" s="86" t="s">
        <v>652</v>
      </c>
      <c r="B50" s="86" t="s">
        <v>143</v>
      </c>
      <c r="C50" s="86" t="s">
        <v>144</v>
      </c>
      <c r="D50" s="86" t="s">
        <v>145</v>
      </c>
      <c r="E50" s="98">
        <v>1.909</v>
      </c>
      <c r="F50" s="98">
        <v>0</v>
      </c>
      <c r="G50" s="98">
        <v>1.909</v>
      </c>
      <c r="H50" s="98">
        <v>0</v>
      </c>
      <c r="I50" s="98">
        <v>1.909</v>
      </c>
      <c r="J50" s="86" t="s">
        <v>47</v>
      </c>
    </row>
    <row r="51" spans="1:10">
      <c r="A51" s="86" t="s">
        <v>651</v>
      </c>
      <c r="B51" s="86" t="s">
        <v>159</v>
      </c>
      <c r="C51" s="86" t="s">
        <v>160</v>
      </c>
      <c r="D51" s="86" t="s">
        <v>145</v>
      </c>
      <c r="E51" s="98">
        <v>1.909</v>
      </c>
      <c r="F51" s="98">
        <v>0</v>
      </c>
      <c r="G51" s="98">
        <v>1.909</v>
      </c>
      <c r="H51" s="98">
        <v>0</v>
      </c>
      <c r="I51" s="98">
        <v>1.909</v>
      </c>
      <c r="J51" s="86" t="s">
        <v>47</v>
      </c>
    </row>
  </sheetData>
  <mergeCells count="1">
    <mergeCell ref="A1:J1"/>
  </mergeCells>
  <phoneticPr fontId="1" type="noConversion"/>
  <pageMargins left="0.78740157480314965" right="0" top="0.39370078740157483" bottom="0.39370078740157483" header="0" footer="0"/>
  <pageSetup paperSize="9" scale="8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workbookViewId="0">
      <selection sqref="A1:I1"/>
    </sheetView>
  </sheetViews>
  <sheetFormatPr defaultRowHeight="16.5"/>
  <cols>
    <col min="1" max="1" customWidth="true" style="1" width="11.625" collapsed="true"/>
    <col min="2" max="2" customWidth="true" style="1" width="8.625" collapsed="true"/>
    <col min="3" max="3" customWidth="true" style="1" width="11.625" collapsed="true"/>
    <col min="4" max="5" customWidth="true" style="1" width="30.625" collapsed="true"/>
    <col min="6" max="6" customWidth="true" style="1" width="6.625" collapsed="true"/>
    <col min="7" max="9" customWidth="true" style="1" width="12.0" collapsed="true"/>
    <col min="10" max="16384" style="1" width="9.0" collapsed="true"/>
  </cols>
  <sheetData>
    <row r="1" spans="1:9" ht="30" customHeight="1">
      <c r="A1" s="139" t="s">
        <v>722</v>
      </c>
      <c r="B1" s="139"/>
      <c r="C1" s="139"/>
      <c r="D1" s="139"/>
      <c r="E1" s="139"/>
      <c r="F1" s="139"/>
      <c r="G1" s="139"/>
      <c r="H1" s="139"/>
      <c r="I1" s="139"/>
    </row>
    <row r="2" spans="1:9" ht="20.100000000000001" customHeight="1">
      <c r="A2" s="1" t="s">
        <v>1167</v>
      </c>
    </row>
    <row r="3" spans="1:9" ht="20.100000000000001" customHeight="1">
      <c r="A3" s="1" t="s">
        <v>708</v>
      </c>
    </row>
    <row r="4" spans="1:9" ht="30" customHeight="1">
      <c r="A4" s="2" t="s">
        <v>721</v>
      </c>
      <c r="B4" s="2" t="s">
        <v>12</v>
      </c>
      <c r="C4" s="2" t="s">
        <v>720</v>
      </c>
      <c r="D4" s="2" t="s">
        <v>416</v>
      </c>
      <c r="E4" s="2" t="s">
        <v>417</v>
      </c>
      <c r="F4" s="2" t="s">
        <v>3</v>
      </c>
      <c r="G4" s="2" t="s">
        <v>719</v>
      </c>
      <c r="H4" s="2" t="s">
        <v>718</v>
      </c>
      <c r="I4" s="2" t="s">
        <v>717</v>
      </c>
    </row>
    <row r="5" spans="1:9" ht="20.100000000000001" customHeight="1">
      <c r="A5" s="86" t="s">
        <v>658</v>
      </c>
      <c r="B5" s="86" t="s">
        <v>47</v>
      </c>
      <c r="C5" s="86" t="s">
        <v>47</v>
      </c>
      <c r="D5" s="86" t="s">
        <v>151</v>
      </c>
      <c r="E5" s="86" t="s">
        <v>282</v>
      </c>
      <c r="F5" s="86" t="s">
        <v>129</v>
      </c>
      <c r="G5" s="98">
        <v>0</v>
      </c>
      <c r="H5" s="98">
        <v>0</v>
      </c>
      <c r="I5" s="98">
        <v>4.9104999999999999</v>
      </c>
    </row>
    <row r="6" spans="1:9" ht="20.100000000000001" customHeight="1">
      <c r="A6" s="86" t="s">
        <v>47</v>
      </c>
      <c r="B6" s="86" t="s">
        <v>660</v>
      </c>
      <c r="C6" s="86" t="s">
        <v>47</v>
      </c>
      <c r="D6" s="86" t="s">
        <v>659</v>
      </c>
      <c r="E6" s="86" t="s">
        <v>47</v>
      </c>
      <c r="F6" s="86" t="s">
        <v>47</v>
      </c>
      <c r="G6" s="98">
        <v>0</v>
      </c>
      <c r="H6" s="98">
        <v>0</v>
      </c>
      <c r="I6" s="98">
        <v>4.9104999999999999</v>
      </c>
    </row>
    <row r="7" spans="1:9" ht="20.100000000000001" customHeight="1">
      <c r="A7" s="86" t="s">
        <v>47</v>
      </c>
      <c r="B7" s="86" t="s">
        <v>47</v>
      </c>
      <c r="C7" s="86" t="s">
        <v>716</v>
      </c>
      <c r="D7" s="86" t="s">
        <v>218</v>
      </c>
      <c r="E7" s="86" t="s">
        <v>219</v>
      </c>
      <c r="F7" s="86" t="s">
        <v>129</v>
      </c>
      <c r="G7" s="98">
        <v>0.3206</v>
      </c>
      <c r="H7" s="98">
        <v>0.98</v>
      </c>
      <c r="I7" s="98">
        <v>0.31409999999999999</v>
      </c>
    </row>
    <row r="8" spans="1:9" ht="20.100000000000001" customHeight="1">
      <c r="A8" s="86" t="s">
        <v>47</v>
      </c>
      <c r="B8" s="86" t="s">
        <v>47</v>
      </c>
      <c r="C8" s="86" t="s">
        <v>715</v>
      </c>
      <c r="D8" s="86" t="s">
        <v>218</v>
      </c>
      <c r="E8" s="86" t="s">
        <v>213</v>
      </c>
      <c r="F8" s="86" t="s">
        <v>129</v>
      </c>
      <c r="G8" s="98">
        <v>4.1036999999999999</v>
      </c>
      <c r="H8" s="98">
        <v>1.1000000000000001</v>
      </c>
      <c r="I8" s="98">
        <v>4.5140000000000002</v>
      </c>
    </row>
    <row r="9" spans="1:9" ht="20.100000000000001" customHeight="1">
      <c r="A9" s="86" t="s">
        <v>47</v>
      </c>
      <c r="B9" s="86" t="s">
        <v>47</v>
      </c>
      <c r="C9" s="86" t="s">
        <v>712</v>
      </c>
      <c r="D9" s="86" t="s">
        <v>101</v>
      </c>
      <c r="E9" s="86" t="s">
        <v>102</v>
      </c>
      <c r="F9" s="86" t="s">
        <v>711</v>
      </c>
      <c r="G9" s="98">
        <v>0.54</v>
      </c>
      <c r="H9" s="98">
        <v>0.06</v>
      </c>
      <c r="I9" s="98">
        <v>3.2399999999999998E-2</v>
      </c>
    </row>
    <row r="10" spans="1:9" ht="20.100000000000001" customHeight="1">
      <c r="A10" s="86" t="s">
        <v>47</v>
      </c>
      <c r="B10" s="86" t="s">
        <v>47</v>
      </c>
      <c r="C10" s="86" t="s">
        <v>710</v>
      </c>
      <c r="D10" s="86" t="s">
        <v>221</v>
      </c>
      <c r="E10" s="86" t="s">
        <v>709</v>
      </c>
      <c r="F10" s="86" t="s">
        <v>129</v>
      </c>
      <c r="G10" s="98">
        <v>6.4100000000000004E-2</v>
      </c>
      <c r="H10" s="98">
        <v>0.78</v>
      </c>
      <c r="I10" s="98">
        <v>0.05</v>
      </c>
    </row>
    <row r="11" spans="1:9" ht="20.100000000000001" customHeight="1">
      <c r="A11" s="86" t="s">
        <v>1279</v>
      </c>
      <c r="B11" s="86" t="s">
        <v>47</v>
      </c>
      <c r="C11" s="86" t="s">
        <v>47</v>
      </c>
      <c r="D11" s="86" t="s">
        <v>148</v>
      </c>
      <c r="E11" s="86" t="s">
        <v>280</v>
      </c>
      <c r="F11" s="86" t="s">
        <v>209</v>
      </c>
      <c r="G11" s="98">
        <v>0</v>
      </c>
      <c r="H11" s="98">
        <v>0</v>
      </c>
      <c r="I11" s="98">
        <v>2325.6268</v>
      </c>
    </row>
    <row r="12" spans="1:9" ht="20.100000000000001" customHeight="1">
      <c r="A12" s="86" t="s">
        <v>47</v>
      </c>
      <c r="B12" s="86" t="s">
        <v>660</v>
      </c>
      <c r="C12" s="86" t="s">
        <v>47</v>
      </c>
      <c r="D12" s="86" t="s">
        <v>659</v>
      </c>
      <c r="E12" s="86" t="s">
        <v>47</v>
      </c>
      <c r="F12" s="86" t="s">
        <v>47</v>
      </c>
      <c r="G12" s="98">
        <v>0</v>
      </c>
      <c r="H12" s="98">
        <v>0</v>
      </c>
      <c r="I12" s="98">
        <v>2325.6268</v>
      </c>
    </row>
    <row r="13" spans="1:9" ht="20.100000000000001" customHeight="1">
      <c r="A13" s="86" t="s">
        <v>47</v>
      </c>
      <c r="B13" s="86" t="s">
        <v>47</v>
      </c>
      <c r="C13" s="86" t="s">
        <v>716</v>
      </c>
      <c r="D13" s="86" t="s">
        <v>218</v>
      </c>
      <c r="E13" s="86" t="s">
        <v>219</v>
      </c>
      <c r="F13" s="86" t="s">
        <v>129</v>
      </c>
      <c r="G13" s="98">
        <v>0.3206</v>
      </c>
      <c r="H13" s="98">
        <v>680</v>
      </c>
      <c r="I13" s="98">
        <v>218.00800000000001</v>
      </c>
    </row>
    <row r="14" spans="1:9" ht="20.100000000000001" customHeight="1">
      <c r="A14" s="86" t="s">
        <v>47</v>
      </c>
      <c r="B14" s="86" t="s">
        <v>47</v>
      </c>
      <c r="C14" s="86" t="s">
        <v>715</v>
      </c>
      <c r="D14" s="86" t="s">
        <v>218</v>
      </c>
      <c r="E14" s="86" t="s">
        <v>213</v>
      </c>
      <c r="F14" s="86" t="s">
        <v>129</v>
      </c>
      <c r="G14" s="98">
        <v>4.1036999999999999</v>
      </c>
      <c r="H14" s="98">
        <v>510</v>
      </c>
      <c r="I14" s="98">
        <v>2092.8768</v>
      </c>
    </row>
    <row r="15" spans="1:9" ht="20.100000000000001" customHeight="1">
      <c r="A15" s="86" t="s">
        <v>47</v>
      </c>
      <c r="B15" s="86" t="s">
        <v>47</v>
      </c>
      <c r="C15" s="86" t="s">
        <v>712</v>
      </c>
      <c r="D15" s="86" t="s">
        <v>101</v>
      </c>
      <c r="E15" s="86" t="s">
        <v>102</v>
      </c>
      <c r="F15" s="86" t="s">
        <v>711</v>
      </c>
      <c r="G15" s="98">
        <v>0.54</v>
      </c>
      <c r="H15" s="98">
        <v>27.3</v>
      </c>
      <c r="I15" s="98">
        <v>14.742000000000001</v>
      </c>
    </row>
    <row r="16" spans="1:9" ht="20.100000000000001" customHeight="1">
      <c r="A16" s="86" t="s">
        <v>716</v>
      </c>
      <c r="B16" s="86" t="s">
        <v>47</v>
      </c>
      <c r="C16" s="86" t="s">
        <v>47</v>
      </c>
      <c r="D16" s="86" t="s">
        <v>218</v>
      </c>
      <c r="E16" s="86" t="s">
        <v>219</v>
      </c>
      <c r="F16" s="86" t="s">
        <v>129</v>
      </c>
      <c r="G16" s="98">
        <v>0</v>
      </c>
      <c r="H16" s="98">
        <v>0</v>
      </c>
      <c r="I16" s="98">
        <v>0.3206</v>
      </c>
    </row>
    <row r="17" spans="1:9" ht="20.100000000000001" customHeight="1">
      <c r="A17" s="86" t="s">
        <v>47</v>
      </c>
      <c r="B17" s="86" t="s">
        <v>714</v>
      </c>
      <c r="C17" s="86" t="s">
        <v>47</v>
      </c>
      <c r="D17" s="86" t="s">
        <v>713</v>
      </c>
      <c r="E17" s="86" t="s">
        <v>47</v>
      </c>
      <c r="F17" s="86" t="s">
        <v>47</v>
      </c>
      <c r="G17" s="98">
        <v>0</v>
      </c>
      <c r="H17" s="98">
        <v>0</v>
      </c>
      <c r="I17" s="98">
        <v>0.3206</v>
      </c>
    </row>
    <row r="18" spans="1:9" ht="20.100000000000001" customHeight="1">
      <c r="A18" s="86" t="s">
        <v>47</v>
      </c>
      <c r="B18" s="86" t="s">
        <v>47</v>
      </c>
      <c r="C18" s="86" t="s">
        <v>695</v>
      </c>
      <c r="D18" s="86" t="s">
        <v>761</v>
      </c>
      <c r="E18" s="86" t="s">
        <v>69</v>
      </c>
      <c r="F18" s="86" t="s">
        <v>59</v>
      </c>
      <c r="G18" s="98">
        <v>64.12</v>
      </c>
      <c r="H18" s="98">
        <v>5.0000000000000001E-3</v>
      </c>
      <c r="I18" s="98">
        <v>0.3206</v>
      </c>
    </row>
    <row r="19" spans="1:9" ht="20.100000000000001" customHeight="1">
      <c r="A19" s="86" t="s">
        <v>715</v>
      </c>
      <c r="B19" s="86" t="s">
        <v>47</v>
      </c>
      <c r="C19" s="86" t="s">
        <v>47</v>
      </c>
      <c r="D19" s="86" t="s">
        <v>218</v>
      </c>
      <c r="E19" s="86" t="s">
        <v>213</v>
      </c>
      <c r="F19" s="86" t="s">
        <v>129</v>
      </c>
      <c r="G19" s="98">
        <v>0</v>
      </c>
      <c r="H19" s="98">
        <v>0</v>
      </c>
      <c r="I19" s="98">
        <v>4.1036000000000001</v>
      </c>
    </row>
    <row r="20" spans="1:9" ht="20.100000000000001" customHeight="1">
      <c r="A20" s="86" t="s">
        <v>47</v>
      </c>
      <c r="B20" s="86" t="s">
        <v>714</v>
      </c>
      <c r="C20" s="86" t="s">
        <v>47</v>
      </c>
      <c r="D20" s="86" t="s">
        <v>713</v>
      </c>
      <c r="E20" s="86" t="s">
        <v>47</v>
      </c>
      <c r="F20" s="86" t="s">
        <v>47</v>
      </c>
      <c r="G20" s="98">
        <v>0</v>
      </c>
      <c r="H20" s="98">
        <v>0</v>
      </c>
      <c r="I20" s="98">
        <v>4.1036000000000001</v>
      </c>
    </row>
    <row r="21" spans="1:9" ht="20.100000000000001" customHeight="1">
      <c r="A21" s="86" t="s">
        <v>47</v>
      </c>
      <c r="B21" s="86" t="s">
        <v>47</v>
      </c>
      <c r="C21" s="86" t="s">
        <v>695</v>
      </c>
      <c r="D21" s="86" t="s">
        <v>761</v>
      </c>
      <c r="E21" s="86" t="s">
        <v>69</v>
      </c>
      <c r="F21" s="86" t="s">
        <v>59</v>
      </c>
      <c r="G21" s="98">
        <v>64.12</v>
      </c>
      <c r="H21" s="98">
        <v>6.4000000000000001E-2</v>
      </c>
      <c r="I21" s="98">
        <v>4.1036000000000001</v>
      </c>
    </row>
    <row r="22" spans="1:9" ht="20.100000000000001" customHeight="1">
      <c r="A22" s="86" t="s">
        <v>712</v>
      </c>
      <c r="B22" s="86" t="s">
        <v>47</v>
      </c>
      <c r="C22" s="86" t="s">
        <v>47</v>
      </c>
      <c r="D22" s="86" t="s">
        <v>101</v>
      </c>
      <c r="E22" s="86" t="s">
        <v>102</v>
      </c>
      <c r="F22" s="86" t="s">
        <v>711</v>
      </c>
      <c r="G22" s="98">
        <v>0</v>
      </c>
      <c r="H22" s="98">
        <v>0</v>
      </c>
      <c r="I22" s="98">
        <v>0.54</v>
      </c>
    </row>
    <row r="23" spans="1:9" ht="20.100000000000001" customHeight="1">
      <c r="A23" s="86" t="s">
        <v>47</v>
      </c>
      <c r="B23" s="86" t="s">
        <v>685</v>
      </c>
      <c r="C23" s="86" t="s">
        <v>47</v>
      </c>
      <c r="D23" s="86" t="s">
        <v>684</v>
      </c>
      <c r="E23" s="86" t="s">
        <v>47</v>
      </c>
      <c r="F23" s="86" t="s">
        <v>47</v>
      </c>
      <c r="G23" s="98">
        <v>0</v>
      </c>
      <c r="H23" s="98">
        <v>0</v>
      </c>
      <c r="I23" s="98">
        <v>0.54</v>
      </c>
    </row>
    <row r="24" spans="1:9" ht="20.100000000000001" customHeight="1">
      <c r="A24" s="86" t="s">
        <v>47</v>
      </c>
      <c r="B24" s="86" t="s">
        <v>47</v>
      </c>
      <c r="C24" s="86" t="s">
        <v>678</v>
      </c>
      <c r="D24" s="86" t="s">
        <v>101</v>
      </c>
      <c r="E24" s="86" t="s">
        <v>102</v>
      </c>
      <c r="F24" s="86" t="s">
        <v>78</v>
      </c>
      <c r="G24" s="98">
        <v>5.4</v>
      </c>
      <c r="H24" s="98">
        <v>0.1</v>
      </c>
      <c r="I24" s="98">
        <v>0.54</v>
      </c>
    </row>
    <row r="25" spans="1:9" ht="20.100000000000001" customHeight="1">
      <c r="A25" s="86" t="s">
        <v>710</v>
      </c>
      <c r="B25" s="86" t="s">
        <v>47</v>
      </c>
      <c r="C25" s="86" t="s">
        <v>47</v>
      </c>
      <c r="D25" s="86" t="s">
        <v>221</v>
      </c>
      <c r="E25" s="86" t="s">
        <v>709</v>
      </c>
      <c r="F25" s="86" t="s">
        <v>129</v>
      </c>
      <c r="G25" s="98">
        <v>0</v>
      </c>
      <c r="H25" s="98">
        <v>0</v>
      </c>
      <c r="I25" s="98">
        <v>6.4100000000000004E-2</v>
      </c>
    </row>
    <row r="26" spans="1:9" ht="20.100000000000001" customHeight="1">
      <c r="A26" s="86" t="s">
        <v>47</v>
      </c>
      <c r="B26" s="86" t="s">
        <v>697</v>
      </c>
      <c r="C26" s="86" t="s">
        <v>47</v>
      </c>
      <c r="D26" s="86" t="s">
        <v>696</v>
      </c>
      <c r="E26" s="86" t="s">
        <v>47</v>
      </c>
      <c r="F26" s="86" t="s">
        <v>47</v>
      </c>
      <c r="G26" s="98">
        <v>0</v>
      </c>
      <c r="H26" s="98">
        <v>0</v>
      </c>
      <c r="I26" s="98">
        <v>6.4100000000000004E-2</v>
      </c>
    </row>
    <row r="27" spans="1:9" ht="20.100000000000001" customHeight="1">
      <c r="A27" s="86" t="s">
        <v>47</v>
      </c>
      <c r="B27" s="86" t="s">
        <v>47</v>
      </c>
      <c r="C27" s="86" t="s">
        <v>695</v>
      </c>
      <c r="D27" s="86" t="s">
        <v>761</v>
      </c>
      <c r="E27" s="86" t="s">
        <v>69</v>
      </c>
      <c r="F27" s="86" t="s">
        <v>59</v>
      </c>
      <c r="G27" s="98">
        <v>64.12</v>
      </c>
      <c r="H27" s="98">
        <v>1E-3</v>
      </c>
      <c r="I27" s="98">
        <v>6.4100000000000004E-2</v>
      </c>
    </row>
  </sheetData>
  <mergeCells count="1">
    <mergeCell ref="A1:I1"/>
  </mergeCells>
  <phoneticPr fontId="1" type="noConversion"/>
  <pageMargins left="0.78740157480314965" right="0" top="0.39370078740157483" bottom="0.39370078740157483" header="0" footer="0"/>
  <pageSetup paperSize="9" scale="92" fitToHeight="0" orientation="landscape" r:id="rId1"/>
  <rowBreaks count="1" manualBreakCount="1">
    <brk id="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SheetLayoutView="100" workbookViewId="0">
      <selection sqref="A1:F1"/>
    </sheetView>
  </sheetViews>
  <sheetFormatPr defaultRowHeight="16.5"/>
  <cols>
    <col min="1" max="1" customWidth="true" style="1" width="15.625" collapsed="true"/>
    <col min="2" max="3" customWidth="true" style="1" width="30.625" collapsed="true"/>
    <col min="4" max="4" customWidth="true" style="1" width="6.625" collapsed="true"/>
    <col min="5" max="5" customWidth="true" style="1" width="38.375" collapsed="true"/>
    <col min="6" max="6" customWidth="true" style="1" width="8.625" collapsed="true"/>
    <col min="7" max="16384" style="1" width="9.0" collapsed="true"/>
  </cols>
  <sheetData>
    <row r="1" spans="1:6" ht="30" customHeight="1">
      <c r="A1" s="139" t="s">
        <v>607</v>
      </c>
      <c r="B1" s="139"/>
      <c r="C1" s="139"/>
      <c r="D1" s="139"/>
      <c r="E1" s="139"/>
      <c r="F1" s="139"/>
    </row>
    <row r="2" spans="1:6" ht="20.100000000000001" customHeight="1">
      <c r="A2" s="1" t="s">
        <v>757</v>
      </c>
    </row>
    <row r="3" spans="1:6" ht="30" customHeight="1">
      <c r="A3" s="2" t="s">
        <v>606</v>
      </c>
      <c r="B3" s="2" t="s">
        <v>416</v>
      </c>
      <c r="C3" s="2" t="s">
        <v>417</v>
      </c>
      <c r="D3" s="2" t="s">
        <v>3</v>
      </c>
      <c r="E3" s="2" t="s">
        <v>605</v>
      </c>
      <c r="F3" s="2" t="s">
        <v>604</v>
      </c>
    </row>
    <row r="4" spans="1:6" ht="20.100000000000001" customHeight="1">
      <c r="A4" s="140" t="s">
        <v>756</v>
      </c>
      <c r="B4" s="140"/>
      <c r="C4" s="140"/>
      <c r="D4" s="140"/>
      <c r="E4" s="140"/>
      <c r="F4" s="140"/>
    </row>
    <row r="5" spans="1:6" ht="20.100000000000001" customHeight="1">
      <c r="A5" s="140" t="s">
        <v>603</v>
      </c>
      <c r="B5" s="140"/>
      <c r="C5" s="140"/>
      <c r="D5" s="140"/>
      <c r="E5" s="140"/>
      <c r="F5" s="140"/>
    </row>
    <row r="6" spans="1:6" ht="20.100000000000001" customHeight="1">
      <c r="A6" s="140" t="s">
        <v>755</v>
      </c>
      <c r="B6" s="140"/>
      <c r="C6" s="140"/>
      <c r="D6" s="140"/>
      <c r="E6" s="140"/>
      <c r="F6" s="140"/>
    </row>
    <row r="7" spans="1:6" ht="20.100000000000001" customHeight="1">
      <c r="A7" s="140" t="s">
        <v>754</v>
      </c>
      <c r="B7" s="140"/>
      <c r="C7" s="140"/>
      <c r="D7" s="140"/>
      <c r="E7" s="140"/>
      <c r="F7" s="140"/>
    </row>
    <row r="8" spans="1:6" ht="20.100000000000001" customHeight="1">
      <c r="A8" s="140" t="s">
        <v>753</v>
      </c>
      <c r="B8" s="140"/>
      <c r="C8" s="140"/>
      <c r="D8" s="140"/>
      <c r="E8" s="140"/>
      <c r="F8" s="140"/>
    </row>
    <row r="9" spans="1:6" ht="20.100000000000001" customHeight="1">
      <c r="A9" s="140" t="s">
        <v>602</v>
      </c>
      <c r="B9" s="140"/>
      <c r="C9" s="140"/>
      <c r="D9" s="140"/>
      <c r="E9" s="140"/>
      <c r="F9" s="140"/>
    </row>
    <row r="10" spans="1:6" ht="20.100000000000001" customHeight="1">
      <c r="A10" s="140" t="s">
        <v>601</v>
      </c>
      <c r="B10" s="140"/>
      <c r="C10" s="140"/>
      <c r="D10" s="140"/>
      <c r="E10" s="140"/>
      <c r="F10" s="140"/>
    </row>
    <row r="11" spans="1:6" ht="20.100000000000001" customHeight="1">
      <c r="A11" s="86" t="s">
        <v>47</v>
      </c>
      <c r="B11" s="86" t="s">
        <v>91</v>
      </c>
      <c r="C11" s="86" t="s">
        <v>92</v>
      </c>
      <c r="D11" s="86" t="s">
        <v>93</v>
      </c>
      <c r="E11" s="86" t="s">
        <v>598</v>
      </c>
      <c r="F11" s="91">
        <v>1</v>
      </c>
    </row>
    <row r="12" spans="1:6" ht="20.100000000000001" customHeight="1">
      <c r="A12" s="86" t="s">
        <v>47</v>
      </c>
      <c r="B12" s="86" t="s">
        <v>94</v>
      </c>
      <c r="C12" s="86" t="s">
        <v>95</v>
      </c>
      <c r="D12" s="86" t="s">
        <v>96</v>
      </c>
      <c r="E12" s="86" t="s">
        <v>598</v>
      </c>
      <c r="F12" s="91">
        <v>1</v>
      </c>
    </row>
    <row r="13" spans="1:6" ht="20.100000000000001" customHeight="1">
      <c r="A13" s="86" t="s">
        <v>47</v>
      </c>
      <c r="B13" s="86" t="s">
        <v>600</v>
      </c>
      <c r="C13" s="86" t="s">
        <v>599</v>
      </c>
      <c r="D13" s="86" t="s">
        <v>100</v>
      </c>
      <c r="E13" s="86" t="s">
        <v>598</v>
      </c>
      <c r="F13" s="91">
        <v>1</v>
      </c>
    </row>
    <row r="14" spans="1:6" ht="20.100000000000001" customHeight="1">
      <c r="A14" s="86" t="s">
        <v>47</v>
      </c>
      <c r="B14" s="86" t="s">
        <v>112</v>
      </c>
      <c r="C14" s="86" t="s">
        <v>113</v>
      </c>
      <c r="D14" s="86" t="s">
        <v>59</v>
      </c>
      <c r="E14" s="86" t="s">
        <v>752</v>
      </c>
      <c r="F14" s="91">
        <v>6.8040000000000003</v>
      </c>
    </row>
    <row r="15" spans="1:6" ht="20.100000000000001" customHeight="1">
      <c r="A15" s="86" t="s">
        <v>47</v>
      </c>
      <c r="B15" s="86" t="s">
        <v>115</v>
      </c>
      <c r="C15" s="86" t="s">
        <v>116</v>
      </c>
      <c r="D15" s="86" t="s">
        <v>59</v>
      </c>
      <c r="E15" s="86" t="s">
        <v>752</v>
      </c>
      <c r="F15" s="91">
        <v>6.8040000000000003</v>
      </c>
    </row>
    <row r="16" spans="1:6" ht="20.100000000000001" customHeight="1">
      <c r="A16" s="86" t="s">
        <v>47</v>
      </c>
      <c r="B16" s="86" t="s">
        <v>104</v>
      </c>
      <c r="C16" s="86" t="s">
        <v>105</v>
      </c>
      <c r="D16" s="86" t="s">
        <v>78</v>
      </c>
      <c r="E16" s="86" t="s">
        <v>751</v>
      </c>
      <c r="F16" s="91">
        <v>5.4</v>
      </c>
    </row>
    <row r="17" spans="1:6" ht="20.100000000000001" customHeight="1">
      <c r="A17" s="86" t="s">
        <v>47</v>
      </c>
      <c r="B17" s="86" t="s">
        <v>101</v>
      </c>
      <c r="C17" s="86" t="s">
        <v>102</v>
      </c>
      <c r="D17" s="86" t="s">
        <v>78</v>
      </c>
      <c r="E17" s="86" t="s">
        <v>751</v>
      </c>
      <c r="F17" s="91">
        <v>5.4</v>
      </c>
    </row>
    <row r="18" spans="1:6" ht="20.100000000000001" customHeight="1">
      <c r="A18" s="86" t="s">
        <v>47</v>
      </c>
      <c r="B18" s="86" t="s">
        <v>47</v>
      </c>
      <c r="C18" s="86" t="s">
        <v>47</v>
      </c>
      <c r="D18" s="86" t="s">
        <v>47</v>
      </c>
      <c r="E18" s="86" t="s">
        <v>47</v>
      </c>
      <c r="F18" s="91"/>
    </row>
    <row r="19" spans="1:6" ht="20.100000000000001" customHeight="1">
      <c r="A19" s="91"/>
      <c r="B19" s="91"/>
      <c r="C19" s="91"/>
      <c r="D19" s="91"/>
      <c r="E19" s="91"/>
      <c r="F19" s="91"/>
    </row>
    <row r="20" spans="1:6" ht="20.100000000000001" customHeight="1">
      <c r="A20" s="91"/>
      <c r="B20" s="91"/>
      <c r="C20" s="91"/>
      <c r="D20" s="91"/>
      <c r="E20" s="91"/>
      <c r="F20" s="91"/>
    </row>
  </sheetData>
  <mergeCells count="8">
    <mergeCell ref="A9:F9"/>
    <mergeCell ref="A10:F10"/>
    <mergeCell ref="A1:F1"/>
    <mergeCell ref="A4:F4"/>
    <mergeCell ref="A5:F5"/>
    <mergeCell ref="A6:F6"/>
    <mergeCell ref="A7:F7"/>
    <mergeCell ref="A8:F8"/>
  </mergeCells>
  <phoneticPr fontId="1" type="noConversion"/>
  <pageMargins left="0.78740157480314954" right="0" top="0.39370078740157477" bottom="0.39370078740157477" header="0" footer="0"/>
  <pageSetup paperSize="9" scale="9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view="pageBreakPreview" zoomScaleSheetLayoutView="100" workbookViewId="0">
      <selection sqref="A1:G1"/>
    </sheetView>
  </sheetViews>
  <sheetFormatPr defaultRowHeight="16.5"/>
  <cols>
    <col min="1" max="1" customWidth="true" style="87" width="31.625" collapsed="true"/>
    <col min="2" max="2" customWidth="true" style="87" width="8.625" collapsed="true"/>
    <col min="3" max="4" customWidth="true" style="87" width="30.625" collapsed="true"/>
    <col min="5" max="5" customWidth="true" style="87" width="6.625" collapsed="true"/>
    <col min="6" max="6" customWidth="true" style="87" width="39.25" collapsed="true"/>
    <col min="7" max="7" customWidth="true" style="87" width="8.625" collapsed="true"/>
    <col min="8" max="16384" style="87" width="9.0" collapsed="true"/>
  </cols>
  <sheetData>
    <row r="1" spans="1:7" ht="30" customHeight="1">
      <c r="A1" s="143" t="s">
        <v>650</v>
      </c>
      <c r="B1" s="143"/>
      <c r="C1" s="143"/>
      <c r="D1" s="143"/>
      <c r="E1" s="143"/>
      <c r="F1" s="143"/>
      <c r="G1" s="143"/>
    </row>
    <row r="2" spans="1:7" ht="20.100000000000001" customHeight="1">
      <c r="A2" s="87" t="s">
        <v>757</v>
      </c>
    </row>
    <row r="3" spans="1:7" ht="20.100000000000001" customHeight="1">
      <c r="A3" s="87" t="s">
        <v>649</v>
      </c>
    </row>
    <row r="4" spans="1:7" ht="30" customHeight="1">
      <c r="A4" s="88" t="s">
        <v>648</v>
      </c>
      <c r="B4" s="88" t="s">
        <v>606</v>
      </c>
      <c r="C4" s="88" t="s">
        <v>416</v>
      </c>
      <c r="D4" s="88" t="s">
        <v>417</v>
      </c>
      <c r="E4" s="88" t="s">
        <v>3</v>
      </c>
      <c r="F4" s="88" t="s">
        <v>605</v>
      </c>
      <c r="G4" s="88" t="s">
        <v>604</v>
      </c>
    </row>
    <row r="5" spans="1:7" ht="20.100000000000001" customHeight="1">
      <c r="A5" s="141" t="s">
        <v>647</v>
      </c>
      <c r="B5" s="141"/>
      <c r="C5" s="141"/>
      <c r="D5" s="141"/>
      <c r="E5" s="141"/>
      <c r="F5" s="141"/>
      <c r="G5" s="141"/>
    </row>
    <row r="6" spans="1:7" ht="20.100000000000001" customHeight="1">
      <c r="A6" s="141" t="s">
        <v>618</v>
      </c>
      <c r="B6" s="141"/>
      <c r="C6" s="141"/>
      <c r="D6" s="141"/>
      <c r="E6" s="141"/>
      <c r="F6" s="141"/>
      <c r="G6" s="141"/>
    </row>
    <row r="7" spans="1:7" ht="20.100000000000001" customHeight="1">
      <c r="A7" s="141" t="s">
        <v>617</v>
      </c>
      <c r="B7" s="141"/>
      <c r="C7" s="141"/>
      <c r="D7" s="141"/>
      <c r="E7" s="141"/>
      <c r="F7" s="141"/>
      <c r="G7" s="141"/>
    </row>
    <row r="8" spans="1:7" ht="20.100000000000001" customHeight="1">
      <c r="A8" s="141" t="s">
        <v>616</v>
      </c>
      <c r="B8" s="141"/>
      <c r="C8" s="141"/>
      <c r="D8" s="141"/>
      <c r="E8" s="141"/>
      <c r="F8" s="141"/>
      <c r="G8" s="141"/>
    </row>
    <row r="9" spans="1:7" ht="20.100000000000001" customHeight="1">
      <c r="A9" s="141" t="s">
        <v>615</v>
      </c>
      <c r="B9" s="141"/>
      <c r="C9" s="141"/>
      <c r="D9" s="141"/>
      <c r="E9" s="141"/>
      <c r="F9" s="141"/>
      <c r="G9" s="141"/>
    </row>
    <row r="10" spans="1:7" ht="20.100000000000001" customHeight="1">
      <c r="A10" s="141" t="s">
        <v>614</v>
      </c>
      <c r="B10" s="141"/>
      <c r="C10" s="141"/>
      <c r="D10" s="141"/>
      <c r="E10" s="141"/>
      <c r="F10" s="141"/>
      <c r="G10" s="141"/>
    </row>
    <row r="11" spans="1:7" ht="20.100000000000001" customHeight="1">
      <c r="A11" s="141" t="s">
        <v>613</v>
      </c>
      <c r="B11" s="141"/>
      <c r="C11" s="141"/>
      <c r="D11" s="141"/>
      <c r="E11" s="141"/>
      <c r="F11" s="141"/>
      <c r="G11" s="141"/>
    </row>
    <row r="12" spans="1:7" ht="20.100000000000001" customHeight="1">
      <c r="A12" s="141" t="s">
        <v>646</v>
      </c>
      <c r="B12" s="141"/>
      <c r="C12" s="141"/>
      <c r="D12" s="141"/>
      <c r="E12" s="141"/>
      <c r="F12" s="141"/>
      <c r="G12" s="141"/>
    </row>
    <row r="13" spans="1:7" ht="20.100000000000001" customHeight="1">
      <c r="A13" s="141" t="s">
        <v>611</v>
      </c>
      <c r="B13" s="141"/>
      <c r="C13" s="141"/>
      <c r="D13" s="141"/>
      <c r="E13" s="141"/>
      <c r="F13" s="141"/>
      <c r="G13" s="141"/>
    </row>
    <row r="14" spans="1:7" ht="20.100000000000001" customHeight="1">
      <c r="A14" s="141" t="s">
        <v>610</v>
      </c>
      <c r="B14" s="141"/>
      <c r="C14" s="141"/>
      <c r="D14" s="141"/>
      <c r="E14" s="141"/>
      <c r="F14" s="141"/>
      <c r="G14" s="141"/>
    </row>
    <row r="15" spans="1:7" ht="20.100000000000001" customHeight="1">
      <c r="A15" s="141" t="s">
        <v>609</v>
      </c>
      <c r="B15" s="141"/>
      <c r="C15" s="141"/>
      <c r="D15" s="141"/>
      <c r="E15" s="141"/>
      <c r="F15" s="141"/>
      <c r="G15" s="141"/>
    </row>
    <row r="16" spans="1:7" ht="20.100000000000001" customHeight="1">
      <c r="A16" s="90" t="s">
        <v>47</v>
      </c>
      <c r="B16" s="90" t="s">
        <v>768</v>
      </c>
      <c r="C16" s="90" t="s">
        <v>127</v>
      </c>
      <c r="D16" s="90" t="s">
        <v>128</v>
      </c>
      <c r="E16" s="90" t="s">
        <v>129</v>
      </c>
      <c r="F16" s="90" t="s">
        <v>645</v>
      </c>
      <c r="G16" s="89">
        <v>0.126</v>
      </c>
    </row>
    <row r="17" spans="1:7" ht="20.100000000000001" customHeight="1">
      <c r="A17" s="90" t="s">
        <v>47</v>
      </c>
      <c r="B17" s="90" t="s">
        <v>625</v>
      </c>
      <c r="C17" s="90" t="s">
        <v>137</v>
      </c>
      <c r="D17" s="90" t="s">
        <v>138</v>
      </c>
      <c r="E17" s="90" t="s">
        <v>59</v>
      </c>
      <c r="F17" s="90" t="s">
        <v>644</v>
      </c>
      <c r="G17" s="89">
        <v>63.66</v>
      </c>
    </row>
    <row r="18" spans="1:7" ht="20.100000000000001" customHeight="1">
      <c r="A18" s="90" t="s">
        <v>47</v>
      </c>
      <c r="B18" s="90" t="s">
        <v>627</v>
      </c>
      <c r="C18" s="90" t="s">
        <v>132</v>
      </c>
      <c r="D18" s="90" t="s">
        <v>133</v>
      </c>
      <c r="E18" s="90" t="s">
        <v>59</v>
      </c>
      <c r="F18" s="90" t="s">
        <v>644</v>
      </c>
      <c r="G18" s="89">
        <v>63.66</v>
      </c>
    </row>
    <row r="19" spans="1:7" ht="20.100000000000001" customHeight="1">
      <c r="A19" s="90" t="s">
        <v>47</v>
      </c>
      <c r="B19" s="90" t="s">
        <v>767</v>
      </c>
      <c r="C19" s="90" t="s">
        <v>135</v>
      </c>
      <c r="D19" s="90" t="s">
        <v>47</v>
      </c>
      <c r="E19" s="90" t="s">
        <v>59</v>
      </c>
      <c r="F19" s="90" t="s">
        <v>643</v>
      </c>
      <c r="G19" s="89">
        <v>1.89</v>
      </c>
    </row>
    <row r="20" spans="1:7" ht="20.100000000000001" customHeight="1">
      <c r="A20" s="90" t="s">
        <v>47</v>
      </c>
      <c r="B20" s="90" t="s">
        <v>766</v>
      </c>
      <c r="C20" s="90" t="s">
        <v>127</v>
      </c>
      <c r="D20" s="90" t="s">
        <v>128</v>
      </c>
      <c r="E20" s="90" t="s">
        <v>129</v>
      </c>
      <c r="F20" s="90" t="s">
        <v>642</v>
      </c>
      <c r="G20" s="89">
        <v>0.30599999999999999</v>
      </c>
    </row>
    <row r="21" spans="1:7" ht="20.100000000000001" customHeight="1">
      <c r="A21" s="90" t="s">
        <v>47</v>
      </c>
      <c r="B21" s="90" t="s">
        <v>47</v>
      </c>
      <c r="C21" s="90" t="s">
        <v>641</v>
      </c>
      <c r="D21" s="90" t="s">
        <v>640</v>
      </c>
      <c r="E21" s="90" t="s">
        <v>78</v>
      </c>
      <c r="F21" s="90" t="s">
        <v>639</v>
      </c>
      <c r="G21" s="89">
        <v>20.8</v>
      </c>
    </row>
    <row r="22" spans="1:7" ht="20.100000000000001" customHeight="1">
      <c r="A22" s="90" t="s">
        <v>47</v>
      </c>
      <c r="B22" s="90" t="s">
        <v>47</v>
      </c>
      <c r="C22" s="90" t="s">
        <v>155</v>
      </c>
      <c r="D22" s="90" t="s">
        <v>156</v>
      </c>
      <c r="E22" s="90" t="s">
        <v>145</v>
      </c>
      <c r="F22" s="90" t="s">
        <v>750</v>
      </c>
      <c r="G22" s="89">
        <v>0.99299999999999999</v>
      </c>
    </row>
    <row r="23" spans="1:7" ht="20.100000000000001" customHeight="1">
      <c r="A23" s="90" t="s">
        <v>47</v>
      </c>
      <c r="B23" s="90" t="s">
        <v>47</v>
      </c>
      <c r="C23" s="90" t="s">
        <v>157</v>
      </c>
      <c r="D23" s="90" t="s">
        <v>158</v>
      </c>
      <c r="E23" s="90" t="s">
        <v>145</v>
      </c>
      <c r="F23" s="90" t="s">
        <v>765</v>
      </c>
      <c r="G23" s="89">
        <v>0.91600000000000004</v>
      </c>
    </row>
    <row r="24" spans="1:7" ht="20.100000000000001" customHeight="1">
      <c r="A24" s="90" t="s">
        <v>47</v>
      </c>
      <c r="B24" s="90" t="s">
        <v>47</v>
      </c>
      <c r="C24" s="90" t="s">
        <v>159</v>
      </c>
      <c r="D24" s="90" t="s">
        <v>160</v>
      </c>
      <c r="E24" s="90" t="s">
        <v>145</v>
      </c>
      <c r="F24" s="90" t="s">
        <v>750</v>
      </c>
      <c r="G24" s="89">
        <v>0.99299999999999999</v>
      </c>
    </row>
    <row r="25" spans="1:7" ht="20.100000000000001" customHeight="1">
      <c r="A25" s="90" t="s">
        <v>47</v>
      </c>
      <c r="B25" s="90" t="s">
        <v>47</v>
      </c>
      <c r="C25" s="90" t="s">
        <v>159</v>
      </c>
      <c r="D25" s="90" t="s">
        <v>160</v>
      </c>
      <c r="E25" s="90" t="s">
        <v>145</v>
      </c>
      <c r="F25" s="90" t="s">
        <v>765</v>
      </c>
      <c r="G25" s="89">
        <v>0.91600000000000004</v>
      </c>
    </row>
    <row r="26" spans="1:7" ht="20.100000000000001" customHeight="1">
      <c r="A26" s="90" t="s">
        <v>47</v>
      </c>
      <c r="B26" s="90" t="s">
        <v>47</v>
      </c>
      <c r="C26" s="90" t="s">
        <v>143</v>
      </c>
      <c r="D26" s="90" t="s">
        <v>144</v>
      </c>
      <c r="E26" s="90" t="s">
        <v>145</v>
      </c>
      <c r="F26" s="90" t="s">
        <v>750</v>
      </c>
      <c r="G26" s="89">
        <v>0.99299999999999999</v>
      </c>
    </row>
    <row r="27" spans="1:7" ht="20.100000000000001" customHeight="1">
      <c r="A27" s="90" t="s">
        <v>47</v>
      </c>
      <c r="B27" s="90" t="s">
        <v>47</v>
      </c>
      <c r="C27" s="90" t="s">
        <v>143</v>
      </c>
      <c r="D27" s="90" t="s">
        <v>144</v>
      </c>
      <c r="E27" s="90" t="s">
        <v>145</v>
      </c>
      <c r="F27" s="90" t="s">
        <v>765</v>
      </c>
      <c r="G27" s="89">
        <v>0.91600000000000004</v>
      </c>
    </row>
    <row r="28" spans="1:7" ht="20.100000000000001" customHeight="1">
      <c r="A28" s="90" t="s">
        <v>47</v>
      </c>
      <c r="B28" s="90" t="s">
        <v>47</v>
      </c>
      <c r="C28" s="90" t="s">
        <v>47</v>
      </c>
      <c r="D28" s="90" t="s">
        <v>47</v>
      </c>
      <c r="E28" s="90" t="s">
        <v>47</v>
      </c>
      <c r="F28" s="90" t="s">
        <v>47</v>
      </c>
      <c r="G28" s="89"/>
    </row>
    <row r="29" spans="1:7" ht="20.100000000000001" customHeight="1">
      <c r="A29" s="141" t="s">
        <v>638</v>
      </c>
      <c r="B29" s="141"/>
      <c r="C29" s="141"/>
      <c r="D29" s="141"/>
      <c r="E29" s="141"/>
      <c r="F29" s="141"/>
      <c r="G29" s="141"/>
    </row>
    <row r="30" spans="1:7" ht="20.100000000000001" customHeight="1">
      <c r="A30" s="141" t="s">
        <v>637</v>
      </c>
      <c r="B30" s="141"/>
      <c r="C30" s="141"/>
      <c r="D30" s="141"/>
      <c r="E30" s="141"/>
      <c r="F30" s="141"/>
      <c r="G30" s="141"/>
    </row>
    <row r="31" spans="1:7" ht="20.100000000000001" customHeight="1">
      <c r="A31" s="141" t="s">
        <v>617</v>
      </c>
      <c r="B31" s="141"/>
      <c r="C31" s="141"/>
      <c r="D31" s="141"/>
      <c r="E31" s="141"/>
      <c r="F31" s="141"/>
      <c r="G31" s="141"/>
    </row>
    <row r="32" spans="1:7" ht="20.100000000000001" customHeight="1">
      <c r="A32" s="141" t="s">
        <v>616</v>
      </c>
      <c r="B32" s="141"/>
      <c r="C32" s="141"/>
      <c r="D32" s="141"/>
      <c r="E32" s="141"/>
      <c r="F32" s="141"/>
      <c r="G32" s="141"/>
    </row>
    <row r="33" spans="1:7" ht="20.100000000000001" customHeight="1">
      <c r="A33" s="141" t="s">
        <v>636</v>
      </c>
      <c r="B33" s="141"/>
      <c r="C33" s="141"/>
      <c r="D33" s="141"/>
      <c r="E33" s="141"/>
      <c r="F33" s="141"/>
      <c r="G33" s="141"/>
    </row>
    <row r="34" spans="1:7" ht="20.100000000000001" customHeight="1">
      <c r="A34" s="141" t="s">
        <v>614</v>
      </c>
      <c r="B34" s="141"/>
      <c r="C34" s="141"/>
      <c r="D34" s="141"/>
      <c r="E34" s="141"/>
      <c r="F34" s="141"/>
      <c r="G34" s="141"/>
    </row>
    <row r="35" spans="1:7" ht="20.100000000000001" customHeight="1">
      <c r="A35" s="141" t="s">
        <v>613</v>
      </c>
      <c r="B35" s="141"/>
      <c r="C35" s="141"/>
      <c r="D35" s="141"/>
      <c r="E35" s="141"/>
      <c r="F35" s="141"/>
      <c r="G35" s="141"/>
    </row>
    <row r="36" spans="1:7" ht="20.100000000000001" customHeight="1">
      <c r="A36" s="141" t="s">
        <v>628</v>
      </c>
      <c r="B36" s="141"/>
      <c r="C36" s="141"/>
      <c r="D36" s="141"/>
      <c r="E36" s="141"/>
      <c r="F36" s="141"/>
      <c r="G36" s="141"/>
    </row>
    <row r="37" spans="1:7" ht="20.100000000000001" customHeight="1">
      <c r="A37" s="141" t="s">
        <v>611</v>
      </c>
      <c r="B37" s="141"/>
      <c r="C37" s="141"/>
      <c r="D37" s="141"/>
      <c r="E37" s="141"/>
      <c r="F37" s="141"/>
      <c r="G37" s="141"/>
    </row>
    <row r="38" spans="1:7" ht="20.100000000000001" customHeight="1">
      <c r="A38" s="141" t="s">
        <v>610</v>
      </c>
      <c r="B38" s="141"/>
      <c r="C38" s="141"/>
      <c r="D38" s="141"/>
      <c r="E38" s="141"/>
      <c r="F38" s="141"/>
      <c r="G38" s="141"/>
    </row>
    <row r="39" spans="1:7" ht="20.100000000000001" customHeight="1">
      <c r="A39" s="141" t="s">
        <v>609</v>
      </c>
      <c r="B39" s="141"/>
      <c r="C39" s="141"/>
      <c r="D39" s="141"/>
      <c r="E39" s="141"/>
      <c r="F39" s="141"/>
      <c r="G39" s="141"/>
    </row>
    <row r="40" spans="1:7" ht="20.100000000000001" customHeight="1">
      <c r="A40" s="142" t="s">
        <v>47</v>
      </c>
      <c r="B40" s="90" t="s">
        <v>627</v>
      </c>
      <c r="C40" s="90" t="s">
        <v>68</v>
      </c>
      <c r="D40" s="90" t="s">
        <v>763</v>
      </c>
      <c r="E40" s="90" t="s">
        <v>59</v>
      </c>
      <c r="F40" s="90" t="s">
        <v>635</v>
      </c>
      <c r="G40" s="89">
        <v>10.119999999999999</v>
      </c>
    </row>
    <row r="41" spans="1:7" ht="20.100000000000001" customHeight="1">
      <c r="A41" s="141"/>
      <c r="B41" s="90" t="s">
        <v>627</v>
      </c>
      <c r="C41" s="90" t="s">
        <v>68</v>
      </c>
      <c r="D41" s="90" t="s">
        <v>762</v>
      </c>
      <c r="E41" s="90" t="s">
        <v>59</v>
      </c>
      <c r="F41" s="90" t="s">
        <v>635</v>
      </c>
      <c r="G41" s="89">
        <v>10.119999999999999</v>
      </c>
    </row>
    <row r="42" spans="1:7" ht="20.100000000000001" customHeight="1">
      <c r="A42" s="141"/>
      <c r="B42" s="90" t="s">
        <v>627</v>
      </c>
      <c r="C42" s="90" t="s">
        <v>761</v>
      </c>
      <c r="D42" s="90" t="s">
        <v>69</v>
      </c>
      <c r="E42" s="90" t="s">
        <v>59</v>
      </c>
      <c r="F42" s="90" t="s">
        <v>635</v>
      </c>
      <c r="G42" s="89">
        <v>10.119999999999999</v>
      </c>
    </row>
    <row r="43" spans="1:7" ht="20.100000000000001" customHeight="1">
      <c r="A43" s="141"/>
      <c r="B43" s="90" t="s">
        <v>626</v>
      </c>
      <c r="C43" s="90" t="s">
        <v>109</v>
      </c>
      <c r="D43" s="90" t="s">
        <v>110</v>
      </c>
      <c r="E43" s="90" t="s">
        <v>59</v>
      </c>
      <c r="F43" s="90" t="s">
        <v>634</v>
      </c>
      <c r="G43" s="89">
        <v>28.19</v>
      </c>
    </row>
    <row r="44" spans="1:7" ht="20.100000000000001" customHeight="1">
      <c r="A44" s="141"/>
      <c r="B44" s="90" t="s">
        <v>625</v>
      </c>
      <c r="C44" s="90" t="s">
        <v>73</v>
      </c>
      <c r="D44" s="90" t="s">
        <v>758</v>
      </c>
      <c r="E44" s="90" t="s">
        <v>59</v>
      </c>
      <c r="F44" s="90" t="s">
        <v>633</v>
      </c>
      <c r="G44" s="89">
        <v>9.66</v>
      </c>
    </row>
    <row r="45" spans="1:7" ht="20.100000000000001" customHeight="1">
      <c r="A45" s="141"/>
      <c r="B45" s="90" t="s">
        <v>625</v>
      </c>
      <c r="C45" s="90" t="s">
        <v>73</v>
      </c>
      <c r="D45" s="90" t="s">
        <v>759</v>
      </c>
      <c r="E45" s="90" t="s">
        <v>59</v>
      </c>
      <c r="F45" s="90" t="s">
        <v>633</v>
      </c>
      <c r="G45" s="89">
        <v>9.66</v>
      </c>
    </row>
    <row r="46" spans="1:7" ht="20.100000000000001" customHeight="1">
      <c r="A46" s="141"/>
      <c r="B46" s="90" t="s">
        <v>625</v>
      </c>
      <c r="C46" s="90" t="s">
        <v>74</v>
      </c>
      <c r="D46" s="90" t="s">
        <v>47</v>
      </c>
      <c r="E46" s="90" t="s">
        <v>59</v>
      </c>
      <c r="F46" s="90" t="s">
        <v>633</v>
      </c>
      <c r="G46" s="89">
        <v>9.66</v>
      </c>
    </row>
    <row r="47" spans="1:7" ht="20.100000000000001" customHeight="1">
      <c r="A47" s="141"/>
      <c r="B47" s="90" t="s">
        <v>623</v>
      </c>
      <c r="C47" s="90" t="s">
        <v>76</v>
      </c>
      <c r="D47" s="90" t="s">
        <v>77</v>
      </c>
      <c r="E47" s="90" t="s">
        <v>78</v>
      </c>
      <c r="F47" s="90" t="s">
        <v>632</v>
      </c>
      <c r="G47" s="89">
        <v>13</v>
      </c>
    </row>
    <row r="48" spans="1:7" ht="20.100000000000001" customHeight="1">
      <c r="A48" s="141"/>
      <c r="B48" s="90" t="s">
        <v>47</v>
      </c>
      <c r="C48" s="90" t="s">
        <v>47</v>
      </c>
      <c r="D48" s="90" t="s">
        <v>47</v>
      </c>
      <c r="E48" s="90" t="s">
        <v>47</v>
      </c>
      <c r="F48" s="90" t="s">
        <v>47</v>
      </c>
      <c r="G48" s="89"/>
    </row>
    <row r="49" spans="1:7" ht="20.100000000000001" customHeight="1">
      <c r="A49" s="141"/>
      <c r="B49" s="89"/>
      <c r="C49" s="89"/>
      <c r="D49" s="89"/>
      <c r="E49" s="89"/>
      <c r="F49" s="89"/>
      <c r="G49" s="89"/>
    </row>
    <row r="50" spans="1:7" ht="20.100000000000001" customHeight="1">
      <c r="A50" s="141" t="s">
        <v>631</v>
      </c>
      <c r="B50" s="141"/>
      <c r="C50" s="141"/>
      <c r="D50" s="141"/>
      <c r="E50" s="141"/>
      <c r="F50" s="141"/>
      <c r="G50" s="141"/>
    </row>
    <row r="51" spans="1:7" ht="20.100000000000001" customHeight="1">
      <c r="A51" s="141" t="s">
        <v>630</v>
      </c>
      <c r="B51" s="141"/>
      <c r="C51" s="141"/>
      <c r="D51" s="141"/>
      <c r="E51" s="141"/>
      <c r="F51" s="141"/>
      <c r="G51" s="141"/>
    </row>
    <row r="52" spans="1:7" ht="20.100000000000001" customHeight="1">
      <c r="A52" s="141" t="s">
        <v>617</v>
      </c>
      <c r="B52" s="141"/>
      <c r="C52" s="141"/>
      <c r="D52" s="141"/>
      <c r="E52" s="141"/>
      <c r="F52" s="141"/>
      <c r="G52" s="141"/>
    </row>
    <row r="53" spans="1:7" ht="20.100000000000001" customHeight="1">
      <c r="A53" s="141" t="s">
        <v>616</v>
      </c>
      <c r="B53" s="141"/>
      <c r="C53" s="141"/>
      <c r="D53" s="141"/>
      <c r="E53" s="141"/>
      <c r="F53" s="141"/>
      <c r="G53" s="141"/>
    </row>
    <row r="54" spans="1:7" ht="20.100000000000001" customHeight="1">
      <c r="A54" s="141" t="s">
        <v>629</v>
      </c>
      <c r="B54" s="141"/>
      <c r="C54" s="141"/>
      <c r="D54" s="141"/>
      <c r="E54" s="141"/>
      <c r="F54" s="141"/>
      <c r="G54" s="141"/>
    </row>
    <row r="55" spans="1:7" ht="20.100000000000001" customHeight="1">
      <c r="A55" s="141" t="s">
        <v>614</v>
      </c>
      <c r="B55" s="141"/>
      <c r="C55" s="141"/>
      <c r="D55" s="141"/>
      <c r="E55" s="141"/>
      <c r="F55" s="141"/>
      <c r="G55" s="141"/>
    </row>
    <row r="56" spans="1:7" ht="20.100000000000001" customHeight="1">
      <c r="A56" s="141" t="s">
        <v>613</v>
      </c>
      <c r="B56" s="141"/>
      <c r="C56" s="141"/>
      <c r="D56" s="141"/>
      <c r="E56" s="141"/>
      <c r="F56" s="141"/>
      <c r="G56" s="141"/>
    </row>
    <row r="57" spans="1:7" ht="20.100000000000001" customHeight="1">
      <c r="A57" s="141" t="s">
        <v>628</v>
      </c>
      <c r="B57" s="141"/>
      <c r="C57" s="141"/>
      <c r="D57" s="141"/>
      <c r="E57" s="141"/>
      <c r="F57" s="141"/>
      <c r="G57" s="141"/>
    </row>
    <row r="58" spans="1:7" ht="20.100000000000001" customHeight="1">
      <c r="A58" s="141" t="s">
        <v>611</v>
      </c>
      <c r="B58" s="141"/>
      <c r="C58" s="141"/>
      <c r="D58" s="141"/>
      <c r="E58" s="141"/>
      <c r="F58" s="141"/>
      <c r="G58" s="141"/>
    </row>
    <row r="59" spans="1:7" ht="20.100000000000001" customHeight="1">
      <c r="A59" s="141" t="s">
        <v>610</v>
      </c>
      <c r="B59" s="141"/>
      <c r="C59" s="141"/>
      <c r="D59" s="141"/>
      <c r="E59" s="141"/>
      <c r="F59" s="141"/>
      <c r="G59" s="141"/>
    </row>
    <row r="60" spans="1:7" ht="20.100000000000001" customHeight="1">
      <c r="A60" s="141" t="s">
        <v>764</v>
      </c>
      <c r="B60" s="141"/>
      <c r="C60" s="141"/>
      <c r="D60" s="141"/>
      <c r="E60" s="141"/>
      <c r="F60" s="141"/>
      <c r="G60" s="141"/>
    </row>
    <row r="61" spans="1:7" ht="20.100000000000001" customHeight="1">
      <c r="A61" s="142" t="s">
        <v>47</v>
      </c>
      <c r="B61" s="90" t="s">
        <v>627</v>
      </c>
      <c r="C61" s="90" t="s">
        <v>68</v>
      </c>
      <c r="D61" s="90" t="s">
        <v>763</v>
      </c>
      <c r="E61" s="90" t="s">
        <v>59</v>
      </c>
      <c r="F61" s="90" t="s">
        <v>624</v>
      </c>
      <c r="G61" s="89">
        <v>54</v>
      </c>
    </row>
    <row r="62" spans="1:7" ht="20.100000000000001" customHeight="1">
      <c r="A62" s="141"/>
      <c r="B62" s="90" t="s">
        <v>627</v>
      </c>
      <c r="C62" s="90" t="s">
        <v>68</v>
      </c>
      <c r="D62" s="90" t="s">
        <v>762</v>
      </c>
      <c r="E62" s="90" t="s">
        <v>59</v>
      </c>
      <c r="F62" s="90" t="s">
        <v>624</v>
      </c>
      <c r="G62" s="89">
        <v>54</v>
      </c>
    </row>
    <row r="63" spans="1:7" ht="20.100000000000001" customHeight="1">
      <c r="A63" s="141"/>
      <c r="B63" s="90" t="s">
        <v>627</v>
      </c>
      <c r="C63" s="90" t="s">
        <v>761</v>
      </c>
      <c r="D63" s="90" t="s">
        <v>69</v>
      </c>
      <c r="E63" s="90" t="s">
        <v>59</v>
      </c>
      <c r="F63" s="90" t="s">
        <v>624</v>
      </c>
      <c r="G63" s="89">
        <v>54</v>
      </c>
    </row>
    <row r="64" spans="1:7" ht="20.100000000000001" customHeight="1">
      <c r="A64" s="141"/>
      <c r="B64" s="90" t="s">
        <v>626</v>
      </c>
      <c r="C64" s="90" t="s">
        <v>109</v>
      </c>
      <c r="D64" s="90" t="s">
        <v>110</v>
      </c>
      <c r="E64" s="90" t="s">
        <v>59</v>
      </c>
      <c r="F64" s="90" t="s">
        <v>760</v>
      </c>
      <c r="G64" s="89">
        <v>57.26</v>
      </c>
    </row>
    <row r="65" spans="1:7" ht="20.100000000000001" customHeight="1">
      <c r="A65" s="141"/>
      <c r="B65" s="90" t="s">
        <v>625</v>
      </c>
      <c r="C65" s="90" t="s">
        <v>73</v>
      </c>
      <c r="D65" s="90" t="s">
        <v>759</v>
      </c>
      <c r="E65" s="90" t="s">
        <v>59</v>
      </c>
      <c r="F65" s="90" t="s">
        <v>624</v>
      </c>
      <c r="G65" s="89">
        <v>54</v>
      </c>
    </row>
    <row r="66" spans="1:7" ht="20.100000000000001" customHeight="1">
      <c r="A66" s="141"/>
      <c r="B66" s="90" t="s">
        <v>625</v>
      </c>
      <c r="C66" s="90" t="s">
        <v>73</v>
      </c>
      <c r="D66" s="90" t="s">
        <v>758</v>
      </c>
      <c r="E66" s="90" t="s">
        <v>59</v>
      </c>
      <c r="F66" s="90" t="s">
        <v>624</v>
      </c>
      <c r="G66" s="89">
        <v>54</v>
      </c>
    </row>
    <row r="67" spans="1:7" ht="20.100000000000001" customHeight="1">
      <c r="A67" s="141"/>
      <c r="B67" s="90" t="s">
        <v>625</v>
      </c>
      <c r="C67" s="90" t="s">
        <v>74</v>
      </c>
      <c r="D67" s="90" t="s">
        <v>47</v>
      </c>
      <c r="E67" s="90" t="s">
        <v>59</v>
      </c>
      <c r="F67" s="90" t="s">
        <v>624</v>
      </c>
      <c r="G67" s="89">
        <v>54</v>
      </c>
    </row>
    <row r="68" spans="1:7" ht="20.100000000000001" customHeight="1">
      <c r="A68" s="141"/>
      <c r="B68" s="90" t="s">
        <v>623</v>
      </c>
      <c r="C68" s="90" t="s">
        <v>76</v>
      </c>
      <c r="D68" s="90" t="s">
        <v>77</v>
      </c>
      <c r="E68" s="90" t="s">
        <v>78</v>
      </c>
      <c r="F68" s="90" t="s">
        <v>622</v>
      </c>
      <c r="G68" s="89">
        <v>30</v>
      </c>
    </row>
    <row r="69" spans="1:7" ht="20.100000000000001" customHeight="1">
      <c r="A69" s="141"/>
      <c r="B69" s="90" t="s">
        <v>47</v>
      </c>
      <c r="C69" s="90" t="s">
        <v>80</v>
      </c>
      <c r="D69" s="90" t="s">
        <v>81</v>
      </c>
      <c r="E69" s="90" t="s">
        <v>78</v>
      </c>
      <c r="F69" s="90" t="s">
        <v>621</v>
      </c>
      <c r="G69" s="89">
        <v>4.5</v>
      </c>
    </row>
    <row r="70" spans="1:7" ht="20.100000000000001" customHeight="1">
      <c r="A70" s="141"/>
      <c r="B70" s="90" t="s">
        <v>47</v>
      </c>
      <c r="C70" s="90" t="s">
        <v>620</v>
      </c>
      <c r="D70" s="90" t="s">
        <v>83</v>
      </c>
      <c r="E70" s="90" t="s">
        <v>78</v>
      </c>
      <c r="F70" s="90" t="s">
        <v>619</v>
      </c>
      <c r="G70" s="89">
        <v>6</v>
      </c>
    </row>
    <row r="71" spans="1:7" ht="20.100000000000001" customHeight="1">
      <c r="A71" s="90" t="s">
        <v>47</v>
      </c>
      <c r="B71" s="90" t="s">
        <v>47</v>
      </c>
      <c r="C71" s="90" t="s">
        <v>47</v>
      </c>
      <c r="D71" s="90" t="s">
        <v>47</v>
      </c>
      <c r="E71" s="90" t="s">
        <v>47</v>
      </c>
      <c r="F71" s="90" t="s">
        <v>47</v>
      </c>
      <c r="G71" s="89"/>
    </row>
    <row r="72" spans="1:7" ht="20.100000000000001" customHeight="1">
      <c r="A72" s="100"/>
      <c r="B72" s="100"/>
      <c r="C72" s="100"/>
      <c r="D72" s="100"/>
      <c r="E72" s="100"/>
      <c r="F72" s="100"/>
      <c r="G72" s="99"/>
    </row>
    <row r="73" spans="1:7" ht="20.100000000000001" customHeight="1">
      <c r="A73" s="100"/>
      <c r="B73" s="100"/>
      <c r="C73" s="100"/>
      <c r="D73" s="100"/>
      <c r="E73" s="100"/>
      <c r="F73" s="100"/>
      <c r="G73" s="99"/>
    </row>
    <row r="74" spans="1:7" ht="20.100000000000001" customHeight="1">
      <c r="A74" s="100"/>
      <c r="B74" s="100"/>
      <c r="C74" s="100"/>
      <c r="D74" s="100"/>
      <c r="E74" s="100"/>
      <c r="F74" s="100"/>
      <c r="G74" s="99"/>
    </row>
    <row r="75" spans="1:7" ht="20.100000000000001" customHeight="1">
      <c r="A75" s="100"/>
      <c r="B75" s="100"/>
      <c r="C75" s="100"/>
      <c r="D75" s="100"/>
      <c r="E75" s="100"/>
      <c r="F75" s="100"/>
      <c r="G75" s="99"/>
    </row>
    <row r="76" spans="1:7" ht="20.100000000000001" customHeight="1">
      <c r="A76" s="100"/>
      <c r="B76" s="100"/>
      <c r="C76" s="100"/>
      <c r="D76" s="100"/>
      <c r="E76" s="100"/>
      <c r="F76" s="100"/>
      <c r="G76" s="99"/>
    </row>
    <row r="77" spans="1:7" ht="20.100000000000001" customHeight="1">
      <c r="A77" s="100"/>
      <c r="B77" s="100"/>
      <c r="C77" s="100"/>
      <c r="D77" s="100"/>
      <c r="E77" s="100"/>
      <c r="F77" s="100"/>
      <c r="G77" s="99"/>
    </row>
    <row r="78" spans="1:7" ht="20.100000000000001" customHeight="1">
      <c r="A78" s="100"/>
      <c r="B78" s="100"/>
      <c r="C78" s="100"/>
      <c r="D78" s="100"/>
      <c r="E78" s="100"/>
      <c r="F78" s="100"/>
      <c r="G78" s="99"/>
    </row>
    <row r="79" spans="1:7" ht="20.100000000000001" customHeight="1">
      <c r="A79" s="100"/>
      <c r="B79" s="100"/>
      <c r="C79" s="100"/>
      <c r="D79" s="100"/>
      <c r="E79" s="100"/>
      <c r="F79" s="100"/>
      <c r="G79" s="99"/>
    </row>
    <row r="80" spans="1:7" ht="20.100000000000001" customHeight="1">
      <c r="A80" s="100"/>
      <c r="B80" s="100"/>
      <c r="C80" s="100"/>
      <c r="D80" s="100"/>
      <c r="E80" s="100"/>
      <c r="F80" s="100"/>
      <c r="G80" s="99"/>
    </row>
    <row r="81" spans="1:7" ht="20.100000000000001" customHeight="1">
      <c r="A81" s="100"/>
      <c r="B81" s="100"/>
      <c r="C81" s="100"/>
      <c r="D81" s="100"/>
      <c r="E81" s="100"/>
      <c r="F81" s="100"/>
      <c r="G81" s="99"/>
    </row>
    <row r="82" spans="1:7" ht="20.100000000000001" customHeight="1">
      <c r="A82" s="100"/>
      <c r="B82" s="100"/>
      <c r="C82" s="100"/>
      <c r="D82" s="100"/>
      <c r="E82" s="100"/>
      <c r="F82" s="100"/>
      <c r="G82" s="99"/>
    </row>
    <row r="83" spans="1:7" ht="20.100000000000001" customHeight="1">
      <c r="A83" s="100"/>
      <c r="B83" s="100"/>
      <c r="C83" s="100"/>
      <c r="D83" s="100"/>
      <c r="E83" s="100"/>
      <c r="F83" s="100"/>
      <c r="G83" s="99"/>
    </row>
    <row r="84" spans="1:7" ht="20.100000000000001" customHeight="1">
      <c r="A84" s="100"/>
      <c r="B84" s="100"/>
      <c r="C84" s="100"/>
      <c r="D84" s="100"/>
      <c r="E84" s="100"/>
      <c r="F84" s="100"/>
      <c r="G84" s="99"/>
    </row>
    <row r="85" spans="1:7" ht="20.100000000000001" customHeight="1">
      <c r="A85" s="100"/>
      <c r="B85" s="100"/>
      <c r="C85" s="100"/>
      <c r="D85" s="100"/>
      <c r="E85" s="100"/>
      <c r="F85" s="100"/>
      <c r="G85" s="99"/>
    </row>
    <row r="86" spans="1:7" ht="20.100000000000001" customHeight="1">
      <c r="A86" s="100"/>
      <c r="B86" s="100"/>
      <c r="C86" s="100"/>
      <c r="D86" s="100"/>
      <c r="E86" s="100"/>
      <c r="F86" s="100"/>
      <c r="G86" s="99"/>
    </row>
    <row r="87" spans="1:7" ht="20.100000000000001" customHeight="1">
      <c r="A87" s="100"/>
      <c r="B87" s="100"/>
      <c r="C87" s="100"/>
      <c r="D87" s="100"/>
      <c r="E87" s="100"/>
      <c r="F87" s="100"/>
      <c r="G87" s="99"/>
    </row>
    <row r="88" spans="1:7" ht="20.100000000000001" customHeight="1">
      <c r="A88" s="100"/>
      <c r="B88" s="100"/>
      <c r="C88" s="100"/>
      <c r="D88" s="100"/>
      <c r="E88" s="100"/>
      <c r="F88" s="100"/>
      <c r="G88" s="99"/>
    </row>
    <row r="89" spans="1:7" ht="20.100000000000001" customHeight="1">
      <c r="A89" s="140" t="s">
        <v>1168</v>
      </c>
      <c r="B89" s="140"/>
      <c r="C89" s="140"/>
      <c r="D89" s="140"/>
      <c r="E89" s="140"/>
      <c r="F89" s="140"/>
      <c r="G89" s="140"/>
    </row>
    <row r="90" spans="1:7" ht="20.100000000000001" customHeight="1">
      <c r="A90" s="140" t="s">
        <v>618</v>
      </c>
      <c r="B90" s="140"/>
      <c r="C90" s="140"/>
      <c r="D90" s="140"/>
      <c r="E90" s="140"/>
      <c r="F90" s="140"/>
      <c r="G90" s="140"/>
    </row>
    <row r="91" spans="1:7" ht="20.100000000000001" customHeight="1">
      <c r="A91" s="140" t="s">
        <v>617</v>
      </c>
      <c r="B91" s="140"/>
      <c r="C91" s="140"/>
      <c r="D91" s="140"/>
      <c r="E91" s="140"/>
      <c r="F91" s="140"/>
      <c r="G91" s="140"/>
    </row>
    <row r="92" spans="1:7" ht="20.100000000000001" customHeight="1">
      <c r="A92" s="140" t="s">
        <v>616</v>
      </c>
      <c r="B92" s="140"/>
      <c r="C92" s="140"/>
      <c r="D92" s="140"/>
      <c r="E92" s="140"/>
      <c r="F92" s="140"/>
      <c r="G92" s="140"/>
    </row>
    <row r="93" spans="1:7" ht="20.100000000000001" customHeight="1">
      <c r="A93" s="140" t="s">
        <v>615</v>
      </c>
      <c r="B93" s="140"/>
      <c r="C93" s="140"/>
      <c r="D93" s="140"/>
      <c r="E93" s="140"/>
      <c r="F93" s="140"/>
      <c r="G93" s="140"/>
    </row>
    <row r="94" spans="1:7" ht="20.100000000000001" customHeight="1">
      <c r="A94" s="140" t="s">
        <v>614</v>
      </c>
      <c r="B94" s="140"/>
      <c r="C94" s="140"/>
      <c r="D94" s="140"/>
      <c r="E94" s="140"/>
      <c r="F94" s="140"/>
      <c r="G94" s="140"/>
    </row>
    <row r="95" spans="1:7" ht="20.100000000000001" customHeight="1">
      <c r="A95" s="140" t="s">
        <v>613</v>
      </c>
      <c r="B95" s="140"/>
      <c r="C95" s="140"/>
      <c r="D95" s="140"/>
      <c r="E95" s="140"/>
      <c r="F95" s="140"/>
      <c r="G95" s="140"/>
    </row>
    <row r="96" spans="1:7" ht="20.100000000000001" customHeight="1">
      <c r="A96" s="140" t="s">
        <v>612</v>
      </c>
      <c r="B96" s="140"/>
      <c r="C96" s="140"/>
      <c r="D96" s="140"/>
      <c r="E96" s="140"/>
      <c r="F96" s="140"/>
      <c r="G96" s="140"/>
    </row>
    <row r="97" spans="1:7" ht="20.100000000000001" customHeight="1">
      <c r="A97" s="140" t="s">
        <v>611</v>
      </c>
      <c r="B97" s="140"/>
      <c r="C97" s="140"/>
      <c r="D97" s="140"/>
      <c r="E97" s="140"/>
      <c r="F97" s="140"/>
      <c r="G97" s="140"/>
    </row>
    <row r="98" spans="1:7" ht="20.100000000000001" customHeight="1">
      <c r="A98" s="140" t="s">
        <v>610</v>
      </c>
      <c r="B98" s="140"/>
      <c r="C98" s="140"/>
      <c r="D98" s="140"/>
      <c r="E98" s="140"/>
      <c r="F98" s="140"/>
      <c r="G98" s="140"/>
    </row>
    <row r="99" spans="1:7" ht="20.100000000000001" customHeight="1">
      <c r="A99" s="140" t="s">
        <v>609</v>
      </c>
      <c r="B99" s="140"/>
      <c r="C99" s="140"/>
      <c r="D99" s="140"/>
      <c r="E99" s="140"/>
      <c r="F99" s="140"/>
      <c r="G99" s="140"/>
    </row>
    <row r="100" spans="1:7" ht="20.100000000000001" customHeight="1">
      <c r="A100" s="86" t="s">
        <v>47</v>
      </c>
      <c r="B100" s="86" t="s">
        <v>47</v>
      </c>
      <c r="C100" s="86" t="s">
        <v>1169</v>
      </c>
      <c r="D100" s="86" t="s">
        <v>47</v>
      </c>
      <c r="E100" s="86" t="s">
        <v>47</v>
      </c>
      <c r="F100" s="86" t="s">
        <v>1170</v>
      </c>
      <c r="G100" s="98">
        <v>0</v>
      </c>
    </row>
    <row r="101" spans="1:7" ht="20.100000000000001" customHeight="1">
      <c r="A101" s="86" t="s">
        <v>47</v>
      </c>
      <c r="B101" s="86" t="s">
        <v>626</v>
      </c>
      <c r="C101" s="86" t="s">
        <v>1171</v>
      </c>
      <c r="D101" s="86" t="s">
        <v>1172</v>
      </c>
      <c r="E101" s="86" t="s">
        <v>59</v>
      </c>
      <c r="F101" s="86" t="s">
        <v>1173</v>
      </c>
      <c r="G101" s="98">
        <v>101.1</v>
      </c>
    </row>
    <row r="102" spans="1:7" ht="20.100000000000001" customHeight="1">
      <c r="A102" s="86" t="s">
        <v>47</v>
      </c>
      <c r="B102" s="86" t="s">
        <v>626</v>
      </c>
      <c r="C102" s="86" t="s">
        <v>1171</v>
      </c>
      <c r="D102" s="86" t="s">
        <v>1172</v>
      </c>
      <c r="E102" s="86" t="s">
        <v>59</v>
      </c>
      <c r="F102" s="86" t="s">
        <v>1174</v>
      </c>
      <c r="G102" s="98">
        <v>-45.78</v>
      </c>
    </row>
    <row r="103" spans="1:7" ht="20.100000000000001" customHeight="1">
      <c r="A103" s="86" t="s">
        <v>47</v>
      </c>
      <c r="B103" s="86" t="s">
        <v>626</v>
      </c>
      <c r="C103" s="86" t="s">
        <v>1171</v>
      </c>
      <c r="D103" s="86" t="s">
        <v>1172</v>
      </c>
      <c r="E103" s="86" t="s">
        <v>59</v>
      </c>
      <c r="F103" s="86" t="s">
        <v>1173</v>
      </c>
      <c r="G103" s="114">
        <v>101.1</v>
      </c>
    </row>
    <row r="104" spans="1:7" ht="20.100000000000001" customHeight="1">
      <c r="A104" s="98"/>
      <c r="B104" s="98"/>
      <c r="C104" s="98"/>
      <c r="D104" s="98"/>
      <c r="E104" s="98"/>
      <c r="F104" s="98"/>
      <c r="G104" s="117"/>
    </row>
    <row r="105" spans="1:7" ht="20.100000000000001" customHeight="1">
      <c r="A105" s="98"/>
      <c r="B105" s="98"/>
      <c r="C105" s="98"/>
      <c r="D105" s="98"/>
      <c r="E105" s="98"/>
      <c r="F105" s="98"/>
      <c r="G105" s="98"/>
    </row>
    <row r="106" spans="1:7" ht="20.100000000000001" customHeight="1">
      <c r="A106" s="98"/>
      <c r="B106" s="98"/>
      <c r="C106" s="98"/>
      <c r="D106" s="98"/>
      <c r="E106" s="98"/>
      <c r="F106" s="98"/>
      <c r="G106" s="98"/>
    </row>
    <row r="107" spans="1:7" ht="20.100000000000001" customHeight="1">
      <c r="A107" s="98"/>
      <c r="B107" s="98"/>
      <c r="C107" s="98"/>
      <c r="D107" s="98"/>
      <c r="E107" s="98"/>
      <c r="F107" s="98"/>
      <c r="G107" s="98"/>
    </row>
    <row r="108" spans="1:7" ht="20.100000000000001" customHeight="1">
      <c r="A108" s="98"/>
      <c r="B108" s="98"/>
      <c r="C108" s="98"/>
      <c r="D108" s="98"/>
      <c r="E108" s="98"/>
      <c r="F108" s="98"/>
      <c r="G108" s="98"/>
    </row>
    <row r="109" spans="1:7" ht="20.100000000000001" customHeight="1">
      <c r="A109" s="98"/>
      <c r="B109" s="98"/>
      <c r="C109" s="98"/>
      <c r="D109" s="98"/>
      <c r="E109" s="98"/>
      <c r="F109" s="98"/>
      <c r="G109" s="98"/>
    </row>
    <row r="110" spans="1:7" ht="20.100000000000001" customHeight="1">
      <c r="A110" s="140" t="s">
        <v>1175</v>
      </c>
      <c r="B110" s="140"/>
      <c r="C110" s="140"/>
      <c r="D110" s="140"/>
      <c r="E110" s="140"/>
      <c r="F110" s="140"/>
      <c r="G110" s="140"/>
    </row>
    <row r="111" spans="1:7" ht="20.100000000000001" customHeight="1">
      <c r="A111" s="140" t="s">
        <v>618</v>
      </c>
      <c r="B111" s="140"/>
      <c r="C111" s="140"/>
      <c r="D111" s="140"/>
      <c r="E111" s="140"/>
      <c r="F111" s="140"/>
      <c r="G111" s="140"/>
    </row>
    <row r="112" spans="1:7" ht="20.100000000000001" customHeight="1">
      <c r="A112" s="140" t="s">
        <v>617</v>
      </c>
      <c r="B112" s="140"/>
      <c r="C112" s="140"/>
      <c r="D112" s="140"/>
      <c r="E112" s="140"/>
      <c r="F112" s="140"/>
      <c r="G112" s="140"/>
    </row>
    <row r="113" spans="1:7" ht="20.100000000000001" customHeight="1">
      <c r="A113" s="140" t="s">
        <v>616</v>
      </c>
      <c r="B113" s="140"/>
      <c r="C113" s="140"/>
      <c r="D113" s="140"/>
      <c r="E113" s="140"/>
      <c r="F113" s="140"/>
      <c r="G113" s="140"/>
    </row>
    <row r="114" spans="1:7" ht="20.100000000000001" customHeight="1">
      <c r="A114" s="140" t="s">
        <v>615</v>
      </c>
      <c r="B114" s="140"/>
      <c r="C114" s="140"/>
      <c r="D114" s="140"/>
      <c r="E114" s="140"/>
      <c r="F114" s="140"/>
      <c r="G114" s="140"/>
    </row>
    <row r="115" spans="1:7" ht="20.100000000000001" customHeight="1">
      <c r="A115" s="140" t="s">
        <v>614</v>
      </c>
      <c r="B115" s="140"/>
      <c r="C115" s="140"/>
      <c r="D115" s="140"/>
      <c r="E115" s="140"/>
      <c r="F115" s="140"/>
      <c r="G115" s="140"/>
    </row>
    <row r="116" spans="1:7" ht="20.100000000000001" customHeight="1">
      <c r="A116" s="140" t="s">
        <v>613</v>
      </c>
      <c r="B116" s="140"/>
      <c r="C116" s="140"/>
      <c r="D116" s="140"/>
      <c r="E116" s="140"/>
      <c r="F116" s="140"/>
      <c r="G116" s="140"/>
    </row>
    <row r="117" spans="1:7" ht="20.100000000000001" customHeight="1">
      <c r="A117" s="140" t="s">
        <v>612</v>
      </c>
      <c r="B117" s="140"/>
      <c r="C117" s="140"/>
      <c r="D117" s="140"/>
      <c r="E117" s="140"/>
      <c r="F117" s="140"/>
      <c r="G117" s="140"/>
    </row>
    <row r="118" spans="1:7" ht="20.100000000000001" customHeight="1">
      <c r="A118" s="140" t="s">
        <v>611</v>
      </c>
      <c r="B118" s="140"/>
      <c r="C118" s="140"/>
      <c r="D118" s="140"/>
      <c r="E118" s="140"/>
      <c r="F118" s="140"/>
      <c r="G118" s="140"/>
    </row>
    <row r="119" spans="1:7" ht="20.100000000000001" customHeight="1">
      <c r="A119" s="140" t="s">
        <v>610</v>
      </c>
      <c r="B119" s="140"/>
      <c r="C119" s="140"/>
      <c r="D119" s="140"/>
      <c r="E119" s="140"/>
      <c r="F119" s="140"/>
      <c r="G119" s="140"/>
    </row>
    <row r="120" spans="1:7" ht="20.100000000000001" customHeight="1">
      <c r="A120" s="140" t="s">
        <v>609</v>
      </c>
      <c r="B120" s="140"/>
      <c r="C120" s="140"/>
      <c r="D120" s="140"/>
      <c r="E120" s="140"/>
      <c r="F120" s="140"/>
      <c r="G120" s="140"/>
    </row>
    <row r="121" spans="1:7" ht="20.100000000000001" customHeight="1">
      <c r="A121" s="86" t="s">
        <v>47</v>
      </c>
      <c r="B121" s="86" t="s">
        <v>47</v>
      </c>
      <c r="C121" s="86" t="s">
        <v>51</v>
      </c>
      <c r="D121" s="86" t="s">
        <v>52</v>
      </c>
      <c r="E121" s="86" t="s">
        <v>53</v>
      </c>
      <c r="F121" s="86" t="s">
        <v>598</v>
      </c>
      <c r="G121" s="98">
        <v>1</v>
      </c>
    </row>
    <row r="122" spans="1:7" ht="20.100000000000001" customHeight="1">
      <c r="A122" s="86" t="s">
        <v>47</v>
      </c>
      <c r="B122" s="86" t="s">
        <v>47</v>
      </c>
      <c r="C122" s="86" t="s">
        <v>1176</v>
      </c>
      <c r="D122" s="86" t="s">
        <v>1177</v>
      </c>
      <c r="E122" s="86" t="s">
        <v>59</v>
      </c>
      <c r="F122" s="86" t="s">
        <v>1178</v>
      </c>
      <c r="G122" s="98">
        <v>98</v>
      </c>
    </row>
    <row r="123" spans="1:7" ht="20.100000000000001" customHeight="1">
      <c r="A123" s="86" t="s">
        <v>47</v>
      </c>
      <c r="B123" s="86" t="s">
        <v>47</v>
      </c>
      <c r="C123" s="86" t="s">
        <v>61</v>
      </c>
      <c r="D123" s="86" t="s">
        <v>62</v>
      </c>
      <c r="E123" s="86" t="s">
        <v>59</v>
      </c>
      <c r="F123" s="86" t="s">
        <v>608</v>
      </c>
      <c r="G123" s="98">
        <v>63.66</v>
      </c>
    </row>
    <row r="124" spans="1:7" ht="20.100000000000001" customHeight="1">
      <c r="A124" s="86" t="s">
        <v>47</v>
      </c>
      <c r="B124" s="86" t="s">
        <v>47</v>
      </c>
      <c r="C124" s="86" t="s">
        <v>57</v>
      </c>
      <c r="D124" s="86" t="s">
        <v>58</v>
      </c>
      <c r="E124" s="86" t="s">
        <v>59</v>
      </c>
      <c r="F124" s="86" t="s">
        <v>1233</v>
      </c>
      <c r="G124" s="98">
        <f>63.66+(3.3+6+4.5+6)*2</f>
        <v>103.25999999999999</v>
      </c>
    </row>
    <row r="125" spans="1:7" ht="20.100000000000001" customHeight="1">
      <c r="A125" s="86" t="s">
        <v>47</v>
      </c>
      <c r="B125" s="86" t="s">
        <v>47</v>
      </c>
      <c r="C125" s="86" t="s">
        <v>47</v>
      </c>
      <c r="D125" s="86" t="s">
        <v>47</v>
      </c>
      <c r="E125" s="86" t="s">
        <v>47</v>
      </c>
      <c r="F125" s="86" t="s">
        <v>47</v>
      </c>
      <c r="G125" s="98"/>
    </row>
    <row r="126" spans="1:7" ht="20.100000000000001" customHeight="1">
      <c r="A126" s="98"/>
      <c r="B126" s="98"/>
      <c r="C126" s="98"/>
      <c r="D126" s="98"/>
      <c r="E126" s="98"/>
      <c r="F126" s="98"/>
      <c r="G126" s="98"/>
    </row>
    <row r="127" spans="1:7" ht="20.100000000000001" customHeight="1">
      <c r="A127" s="98"/>
      <c r="B127" s="98"/>
      <c r="C127" s="98"/>
      <c r="D127" s="98"/>
      <c r="E127" s="98"/>
      <c r="F127" s="98"/>
      <c r="G127" s="98"/>
    </row>
    <row r="128" spans="1:7" ht="20.100000000000001" customHeight="1">
      <c r="A128" s="98"/>
      <c r="B128" s="98"/>
      <c r="C128" s="98"/>
      <c r="D128" s="98"/>
      <c r="E128" s="98"/>
      <c r="F128" s="98"/>
      <c r="G128" s="98"/>
    </row>
    <row r="129" spans="1:7" ht="20.100000000000001" customHeight="1">
      <c r="A129" s="98"/>
      <c r="B129" s="98"/>
      <c r="C129" s="98"/>
      <c r="D129" s="98"/>
      <c r="E129" s="98"/>
      <c r="F129" s="98"/>
      <c r="G129" s="98"/>
    </row>
    <row r="130" spans="1:7" ht="20.100000000000001" customHeight="1">
      <c r="A130" s="98"/>
      <c r="B130" s="98"/>
      <c r="C130" s="98"/>
      <c r="D130" s="98"/>
      <c r="E130" s="98"/>
      <c r="F130" s="98"/>
      <c r="G130" s="98"/>
    </row>
  </sheetData>
  <mergeCells count="58">
    <mergeCell ref="A117:G117"/>
    <mergeCell ref="A118:G118"/>
    <mergeCell ref="A119:G119"/>
    <mergeCell ref="A120:G120"/>
    <mergeCell ref="A112:G112"/>
    <mergeCell ref="A113:G113"/>
    <mergeCell ref="A114:G114"/>
    <mergeCell ref="A116:G116"/>
    <mergeCell ref="A15:G15"/>
    <mergeCell ref="A1:G1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40:A49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110:G110"/>
    <mergeCell ref="A111:G111"/>
    <mergeCell ref="A61:A70"/>
    <mergeCell ref="A115:G115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</mergeCells>
  <phoneticPr fontId="1" type="noConversion"/>
  <pageMargins left="0.78740157480314965" right="0" top="0.39370078740157483" bottom="0.39370078740157483" header="0" footer="0"/>
  <pageSetup paperSize="9" scale="80" fitToHeight="0" orientation="landscape" r:id="rId1"/>
  <rowBreaks count="1" manualBreakCount="1"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B1:M24"/>
  <sheetViews>
    <sheetView view="pageBreakPreview" zoomScaleSheetLayoutView="100" workbookViewId="0">
      <selection activeCell="A2" sqref="A2"/>
    </sheetView>
  </sheetViews>
  <sheetFormatPr defaultColWidth="9" defaultRowHeight="17.25"/>
  <cols>
    <col min="1" max="1" customWidth="true" style="24" width="2.0" collapsed="true"/>
    <col min="2" max="2" customWidth="true" style="24" width="5.875" collapsed="true"/>
    <col min="3" max="3" customWidth="true" style="24" width="19.375" collapsed="true"/>
    <col min="4" max="4" customWidth="true" style="24" width="5.5" collapsed="true"/>
    <col min="5" max="5" customWidth="true" style="24" width="20.0" collapsed="true"/>
    <col min="6" max="6" customWidth="true" style="24" width="5.875" collapsed="true"/>
    <col min="7" max="7" customWidth="true" style="24" width="18.875" collapsed="true"/>
    <col min="8" max="8" customWidth="true" style="24" width="5.875" collapsed="true"/>
    <col min="9" max="9" customWidth="true" style="24" width="20.25" collapsed="true"/>
    <col min="10" max="10" customWidth="true" style="24" width="4.625" collapsed="true"/>
    <col min="11" max="11" customWidth="true" style="24" width="22.0" collapsed="true"/>
    <col min="12" max="12" customWidth="true" style="24" width="6.125" collapsed="true"/>
    <col min="13" max="13" customWidth="true" style="24" width="5.125" collapsed="true"/>
    <col min="14" max="16384" style="24" width="9.0" collapsed="true"/>
  </cols>
  <sheetData>
    <row r="1" spans="2:13" ht="54.75" customHeight="1">
      <c r="B1" s="22" t="s">
        <v>725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>
      <c r="B2" s="25"/>
      <c r="C2" s="26"/>
      <c r="D2" s="26"/>
      <c r="E2" s="26"/>
      <c r="F2" s="26"/>
      <c r="G2" s="26"/>
      <c r="H2" s="26"/>
      <c r="I2" s="26"/>
      <c r="J2" s="27"/>
      <c r="K2" s="27"/>
      <c r="L2" s="27"/>
      <c r="M2" s="28"/>
    </row>
    <row r="3" spans="2:13">
      <c r="B3" s="29" t="s">
        <v>726</v>
      </c>
      <c r="C3" s="30"/>
      <c r="D3" s="30" t="s">
        <v>727</v>
      </c>
      <c r="E3" s="30"/>
      <c r="F3" s="30" t="s">
        <v>728</v>
      </c>
      <c r="G3" s="30"/>
      <c r="H3" s="30" t="s">
        <v>729</v>
      </c>
      <c r="I3" s="31"/>
      <c r="J3" s="32"/>
      <c r="K3" s="32"/>
      <c r="L3" s="32"/>
      <c r="M3" s="33"/>
    </row>
    <row r="4" spans="2:13">
      <c r="B4" s="29"/>
      <c r="C4" s="30"/>
      <c r="D4" s="30"/>
      <c r="E4" s="30"/>
      <c r="F4" s="30" t="s">
        <v>730</v>
      </c>
      <c r="G4" s="30"/>
      <c r="H4" s="30" t="s">
        <v>731</v>
      </c>
      <c r="I4" s="31"/>
      <c r="J4" s="34" t="s">
        <v>1266</v>
      </c>
      <c r="K4" s="34"/>
      <c r="L4" s="34"/>
      <c r="M4" s="35"/>
    </row>
    <row r="5" spans="2:13">
      <c r="B5" s="29" t="s">
        <v>193</v>
      </c>
      <c r="C5" s="30"/>
      <c r="D5" s="30" t="s">
        <v>732</v>
      </c>
      <c r="E5" s="30"/>
      <c r="F5" s="30" t="s">
        <v>733</v>
      </c>
      <c r="G5" s="30"/>
      <c r="H5" s="30" t="s">
        <v>734</v>
      </c>
      <c r="I5" s="31"/>
      <c r="J5" s="32"/>
      <c r="K5" s="32"/>
      <c r="L5" s="32"/>
      <c r="M5" s="33"/>
    </row>
    <row r="6" spans="2:13">
      <c r="B6" s="36"/>
      <c r="C6" s="37"/>
      <c r="D6" s="37"/>
      <c r="E6" s="37"/>
      <c r="F6" s="37"/>
      <c r="G6" s="37"/>
      <c r="H6" s="37"/>
      <c r="I6" s="37"/>
      <c r="J6" s="38"/>
      <c r="K6" s="38"/>
      <c r="L6" s="38"/>
      <c r="M6" s="39"/>
    </row>
    <row r="7" spans="2:13">
      <c r="B7" s="40"/>
      <c r="C7" s="32"/>
      <c r="D7" s="32"/>
      <c r="E7" s="32"/>
      <c r="F7" s="32"/>
      <c r="G7" s="32"/>
      <c r="H7" s="32"/>
      <c r="I7" s="32"/>
      <c r="J7" s="32"/>
      <c r="K7" s="32"/>
      <c r="L7" s="41"/>
      <c r="M7" s="42"/>
    </row>
    <row r="8" spans="2:13" s="44" customFormat="1" ht="20.25">
      <c r="B8" s="43"/>
      <c r="D8" s="45" t="s">
        <v>735</v>
      </c>
      <c r="E8" s="46"/>
      <c r="F8" s="46"/>
      <c r="G8" s="46"/>
      <c r="H8" s="46"/>
      <c r="I8" s="46"/>
      <c r="J8" s="46"/>
      <c r="K8" s="46"/>
      <c r="L8" s="47"/>
      <c r="M8" s="48"/>
    </row>
    <row r="9" spans="2:13" s="44" customFormat="1" ht="20.25">
      <c r="B9" s="43"/>
      <c r="D9" s="45"/>
      <c r="E9" s="46"/>
      <c r="F9" s="46"/>
      <c r="G9" s="46"/>
      <c r="H9" s="46"/>
      <c r="I9" s="46"/>
      <c r="J9" s="46"/>
      <c r="K9" s="46"/>
      <c r="L9" s="47"/>
      <c r="M9" s="48"/>
    </row>
    <row r="10" spans="2:13" ht="44.25" customHeight="1">
      <c r="B10" s="49" t="s">
        <v>1267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 ht="13.5" customHeight="1">
      <c r="B11" s="40"/>
      <c r="C11" s="32"/>
      <c r="D11" s="52"/>
      <c r="E11" s="52"/>
      <c r="F11" s="52"/>
      <c r="G11" s="52"/>
      <c r="H11" s="53"/>
      <c r="I11" s="53"/>
      <c r="J11" s="53"/>
      <c r="K11" s="52"/>
      <c r="L11" s="32"/>
      <c r="M11" s="33"/>
    </row>
    <row r="12" spans="2:13" s="56" customFormat="1" ht="33" customHeight="1">
      <c r="B12" s="54"/>
      <c r="C12" s="55"/>
      <c r="E12" s="57" t="s">
        <v>736</v>
      </c>
      <c r="F12" s="55" t="s">
        <v>749</v>
      </c>
      <c r="H12" s="58"/>
      <c r="I12" s="58"/>
      <c r="J12" s="58"/>
      <c r="K12" s="58"/>
      <c r="L12" s="55"/>
      <c r="M12" s="59"/>
    </row>
    <row r="13" spans="2:13" s="56" customFormat="1" ht="11.25" customHeight="1">
      <c r="B13" s="54"/>
      <c r="C13" s="55"/>
      <c r="D13" s="55"/>
      <c r="F13" s="55"/>
      <c r="H13" s="55"/>
      <c r="I13" s="55"/>
      <c r="J13" s="55"/>
      <c r="K13" s="55"/>
      <c r="L13" s="55"/>
      <c r="M13" s="59"/>
    </row>
    <row r="14" spans="2:13" s="56" customFormat="1" ht="32.25" customHeight="1">
      <c r="B14" s="54"/>
      <c r="C14" s="55"/>
      <c r="E14" s="57" t="s">
        <v>737</v>
      </c>
      <c r="F14" s="55" t="s">
        <v>738</v>
      </c>
      <c r="G14" s="121" t="str">
        <f>NUMBERSTRING(K14,1)&amp;"원정"</f>
        <v>삼천육백오십만원정</v>
      </c>
      <c r="H14" s="121"/>
      <c r="I14" s="121"/>
      <c r="J14" s="45" t="s">
        <v>739</v>
      </c>
      <c r="K14" s="60">
        <f>+원가계산서!E29</f>
        <v>36500000</v>
      </c>
      <c r="L14" s="55" t="s">
        <v>740</v>
      </c>
      <c r="M14" s="59"/>
    </row>
    <row r="15" spans="2:13" s="56" customFormat="1" ht="11.25" customHeight="1">
      <c r="B15" s="54"/>
      <c r="C15" s="55"/>
      <c r="E15" s="61"/>
      <c r="F15" s="62"/>
      <c r="G15" s="63" t="s">
        <v>741</v>
      </c>
      <c r="H15" s="64"/>
      <c r="I15" s="64"/>
      <c r="J15" s="64"/>
      <c r="K15" s="64"/>
      <c r="L15" s="65"/>
      <c r="M15" s="66"/>
    </row>
    <row r="16" spans="2:13" s="56" customFormat="1" ht="24.75" customHeight="1">
      <c r="B16" s="54"/>
      <c r="C16" s="55"/>
      <c r="E16" s="57" t="s">
        <v>742</v>
      </c>
      <c r="F16" s="67"/>
      <c r="G16" s="55"/>
      <c r="H16" s="55"/>
      <c r="I16" s="55"/>
      <c r="J16" s="55"/>
      <c r="K16" s="68" t="s">
        <v>741</v>
      </c>
      <c r="L16" s="55"/>
      <c r="M16" s="59"/>
    </row>
    <row r="17" spans="2:13" s="44" customFormat="1" ht="11.25" customHeight="1">
      <c r="B17" s="43"/>
      <c r="C17" s="46"/>
      <c r="D17" s="46"/>
      <c r="E17" s="69"/>
      <c r="F17" s="70"/>
      <c r="G17" s="71"/>
      <c r="H17" s="71"/>
      <c r="I17" s="71"/>
      <c r="J17" s="71"/>
      <c r="K17" s="71"/>
      <c r="L17" s="72"/>
      <c r="M17" s="73"/>
    </row>
    <row r="18" spans="2:13" s="79" customFormat="1" ht="29.25" customHeight="1">
      <c r="B18" s="74"/>
      <c r="C18" s="75"/>
      <c r="D18" s="75"/>
      <c r="E18" s="119" t="s">
        <v>743</v>
      </c>
      <c r="F18" s="119"/>
      <c r="G18" s="120">
        <f>+원가계산서!E28</f>
        <v>36500000</v>
      </c>
      <c r="H18" s="120"/>
      <c r="I18" s="71"/>
      <c r="J18" s="76"/>
      <c r="K18" s="63" t="s">
        <v>741</v>
      </c>
      <c r="L18" s="77"/>
      <c r="M18" s="78"/>
    </row>
    <row r="19" spans="2:13" s="79" customFormat="1" ht="9" customHeight="1">
      <c r="B19" s="74"/>
      <c r="C19" s="75"/>
      <c r="D19" s="75"/>
      <c r="E19" s="80"/>
      <c r="F19" s="81"/>
      <c r="G19" s="82"/>
      <c r="H19" s="83"/>
      <c r="I19" s="71"/>
      <c r="J19" s="76"/>
      <c r="K19" s="76"/>
      <c r="L19" s="77"/>
      <c r="M19" s="78"/>
    </row>
    <row r="20" spans="2:13" s="79" customFormat="1" ht="29.25" customHeight="1">
      <c r="B20" s="74"/>
      <c r="C20" s="75"/>
      <c r="D20" s="75"/>
      <c r="E20" s="119" t="s">
        <v>744</v>
      </c>
      <c r="F20" s="119"/>
      <c r="G20" s="120">
        <f>+원가계산서!E26</f>
        <v>33181819</v>
      </c>
      <c r="H20" s="120"/>
      <c r="I20" s="71"/>
      <c r="J20" s="76"/>
      <c r="K20" s="63"/>
      <c r="L20" s="77"/>
      <c r="M20" s="78"/>
    </row>
    <row r="21" spans="2:13" s="79" customFormat="1" ht="9.75" customHeight="1">
      <c r="B21" s="74"/>
      <c r="C21" s="75"/>
      <c r="D21" s="75"/>
      <c r="E21" s="80"/>
      <c r="F21" s="81"/>
      <c r="G21" s="82"/>
      <c r="H21" s="83"/>
      <c r="I21" s="71"/>
      <c r="J21" s="76"/>
      <c r="K21" s="76"/>
      <c r="L21" s="77"/>
      <c r="M21" s="78"/>
    </row>
    <row r="22" spans="2:13" s="79" customFormat="1" ht="29.25" customHeight="1">
      <c r="B22" s="74"/>
      <c r="C22" s="75"/>
      <c r="D22" s="75"/>
      <c r="E22" s="119" t="s">
        <v>745</v>
      </c>
      <c r="F22" s="119"/>
      <c r="G22" s="120">
        <f>+원가계산서!E27</f>
        <v>3318181</v>
      </c>
      <c r="H22" s="120"/>
      <c r="I22" s="71"/>
      <c r="J22" s="76"/>
      <c r="K22" s="63"/>
      <c r="L22" s="77"/>
      <c r="M22" s="78"/>
    </row>
    <row r="23" spans="2:13" s="79" customFormat="1" ht="9.75" customHeight="1">
      <c r="B23" s="74"/>
      <c r="C23" s="75"/>
      <c r="D23" s="75"/>
      <c r="E23" s="80"/>
      <c r="F23" s="81"/>
      <c r="G23" s="82"/>
      <c r="H23" s="83"/>
      <c r="I23" s="71"/>
      <c r="J23" s="76"/>
      <c r="K23" s="76"/>
      <c r="L23" s="77"/>
      <c r="M23" s="78"/>
    </row>
    <row r="24" spans="2:13" ht="9" customHeight="1">
      <c r="B24" s="84"/>
      <c r="C24" s="38"/>
      <c r="D24" s="38"/>
      <c r="E24" s="38"/>
      <c r="F24" s="38"/>
      <c r="G24" s="85"/>
      <c r="H24" s="38"/>
      <c r="I24" s="38"/>
      <c r="J24" s="38"/>
      <c r="K24" s="38"/>
      <c r="L24" s="38"/>
      <c r="M24" s="39"/>
    </row>
  </sheetData>
  <mergeCells count="7">
    <mergeCell ref="E22:F22"/>
    <mergeCell ref="G22:H22"/>
    <mergeCell ref="G14:I14"/>
    <mergeCell ref="E18:F18"/>
    <mergeCell ref="G18:H18"/>
    <mergeCell ref="E20:F20"/>
    <mergeCell ref="G20:H20"/>
  </mergeCells>
  <phoneticPr fontId="1" type="noConversion"/>
  <printOptions horizontalCentered="1" verticalCentered="1" gridLinesSet="0"/>
  <pageMargins left="0.74803149606299213" right="0.23622047244094491" top="0.62992125984251968" bottom="0.27559055118110237" header="0.51181102362204722" footer="0.19685039370078741"/>
  <pageSetup paperSize="9" scale="85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topLeftCell="B1" zoomScaleSheetLayoutView="10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F10" sqref="F10"/>
    </sheetView>
  </sheetViews>
  <sheetFormatPr defaultRowHeight="16.5"/>
  <cols>
    <col min="1" max="1" customWidth="true" hidden="true" style="1" width="0.0" collapsed="true"/>
    <col min="2" max="3" customWidth="true" style="1" width="4.625" collapsed="true"/>
    <col min="4" max="4" customWidth="true" style="1" width="35.625" collapsed="true"/>
    <col min="5" max="5" customWidth="true" style="1" width="25.625" collapsed="true"/>
    <col min="6" max="6" customWidth="true" style="1" width="51.625" collapsed="true"/>
    <col min="7" max="7" customWidth="true" style="1" width="30.625" collapsed="true"/>
    <col min="8" max="16384" style="1" width="9.0" collapsed="true"/>
  </cols>
  <sheetData>
    <row r="1" spans="1:7" ht="24" customHeight="1">
      <c r="B1" s="122" t="s">
        <v>533</v>
      </c>
      <c r="C1" s="122"/>
      <c r="D1" s="122"/>
      <c r="E1" s="122"/>
      <c r="F1" s="122"/>
      <c r="G1" s="122"/>
    </row>
    <row r="2" spans="1:7" ht="21.95" customHeight="1">
      <c r="B2" s="123" t="s">
        <v>1265</v>
      </c>
      <c r="C2" s="123"/>
      <c r="D2" s="123"/>
      <c r="E2" s="123"/>
      <c r="F2" s="124" t="s">
        <v>1143</v>
      </c>
      <c r="G2" s="124"/>
    </row>
    <row r="3" spans="1:7" ht="21.95" customHeight="1">
      <c r="B3" s="125" t="s">
        <v>534</v>
      </c>
      <c r="C3" s="125"/>
      <c r="D3" s="125"/>
      <c r="E3" s="14" t="s">
        <v>535</v>
      </c>
      <c r="F3" s="14" t="s">
        <v>536</v>
      </c>
      <c r="G3" s="14" t="s">
        <v>168</v>
      </c>
    </row>
    <row r="4" spans="1:7" ht="21.95" customHeight="1">
      <c r="A4" s="15" t="s">
        <v>541</v>
      </c>
      <c r="B4" s="126" t="s">
        <v>537</v>
      </c>
      <c r="C4" s="126" t="s">
        <v>538</v>
      </c>
      <c r="D4" s="17" t="s">
        <v>542</v>
      </c>
      <c r="E4" s="16">
        <f>+공종별내역서!F15</f>
        <v>13739551</v>
      </c>
      <c r="F4" s="3" t="s">
        <v>47</v>
      </c>
      <c r="G4" s="3" t="s">
        <v>47</v>
      </c>
    </row>
    <row r="5" spans="1:7" ht="21.95" customHeight="1">
      <c r="A5" s="15" t="s">
        <v>543</v>
      </c>
      <c r="B5" s="126"/>
      <c r="C5" s="126"/>
      <c r="D5" s="17" t="s">
        <v>544</v>
      </c>
      <c r="E5" s="16">
        <v>0</v>
      </c>
      <c r="F5" s="3" t="s">
        <v>47</v>
      </c>
      <c r="G5" s="3" t="s">
        <v>47</v>
      </c>
    </row>
    <row r="6" spans="1:7" ht="21.95" customHeight="1">
      <c r="A6" s="15" t="s">
        <v>545</v>
      </c>
      <c r="B6" s="126"/>
      <c r="C6" s="126"/>
      <c r="D6" s="17" t="s">
        <v>546</v>
      </c>
      <c r="E6" s="16">
        <v>0</v>
      </c>
      <c r="F6" s="3" t="s">
        <v>47</v>
      </c>
      <c r="G6" s="3" t="s">
        <v>47</v>
      </c>
    </row>
    <row r="7" spans="1:7" ht="21.95" customHeight="1">
      <c r="A7" s="15" t="s">
        <v>547</v>
      </c>
      <c r="B7" s="126"/>
      <c r="C7" s="126"/>
      <c r="D7" s="17" t="s">
        <v>548</v>
      </c>
      <c r="E7" s="16">
        <f>TRUNC(E4+E5-E6, 0)</f>
        <v>13739551</v>
      </c>
      <c r="F7" s="3" t="s">
        <v>47</v>
      </c>
      <c r="G7" s="3" t="s">
        <v>47</v>
      </c>
    </row>
    <row r="8" spans="1:7" ht="21.95" customHeight="1">
      <c r="A8" s="15" t="s">
        <v>549</v>
      </c>
      <c r="B8" s="126"/>
      <c r="C8" s="126" t="s">
        <v>539</v>
      </c>
      <c r="D8" s="17" t="s">
        <v>550</v>
      </c>
      <c r="E8" s="16">
        <f>+공종별내역서!H15</f>
        <v>10183480</v>
      </c>
      <c r="F8" s="3" t="s">
        <v>47</v>
      </c>
      <c r="G8" s="3" t="s">
        <v>47</v>
      </c>
    </row>
    <row r="9" spans="1:7" ht="21.95" customHeight="1">
      <c r="A9" s="15" t="s">
        <v>551</v>
      </c>
      <c r="B9" s="126"/>
      <c r="C9" s="126"/>
      <c r="D9" s="17" t="s">
        <v>552</v>
      </c>
      <c r="E9" s="16">
        <f>TRUNC(E8*0.08, 0)</f>
        <v>814678</v>
      </c>
      <c r="F9" s="3" t="s">
        <v>553</v>
      </c>
      <c r="G9" s="3" t="s">
        <v>47</v>
      </c>
    </row>
    <row r="10" spans="1:7" ht="21.95" customHeight="1">
      <c r="A10" s="15" t="s">
        <v>554</v>
      </c>
      <c r="B10" s="126"/>
      <c r="C10" s="126"/>
      <c r="D10" s="17" t="s">
        <v>548</v>
      </c>
      <c r="E10" s="16">
        <f>TRUNC(E8+E9, 0)</f>
        <v>10998158</v>
      </c>
      <c r="F10" s="3" t="s">
        <v>47</v>
      </c>
      <c r="G10" s="3" t="s">
        <v>47</v>
      </c>
    </row>
    <row r="11" spans="1:7" ht="21.95" customHeight="1">
      <c r="A11" s="15" t="s">
        <v>555</v>
      </c>
      <c r="B11" s="126"/>
      <c r="C11" s="126" t="s">
        <v>540</v>
      </c>
      <c r="D11" s="17" t="s">
        <v>556</v>
      </c>
      <c r="E11" s="16">
        <f>+공종별내역서!J15</f>
        <v>1103004</v>
      </c>
      <c r="F11" s="3" t="s">
        <v>47</v>
      </c>
      <c r="G11" s="3" t="s">
        <v>47</v>
      </c>
    </row>
    <row r="12" spans="1:7" ht="21.95" customHeight="1">
      <c r="A12" s="15" t="s">
        <v>557</v>
      </c>
      <c r="B12" s="126"/>
      <c r="C12" s="126"/>
      <c r="D12" s="17" t="s">
        <v>558</v>
      </c>
      <c r="E12" s="16">
        <f>TRUNC(E10*0.0375, 0)</f>
        <v>412430</v>
      </c>
      <c r="F12" s="3" t="s">
        <v>559</v>
      </c>
      <c r="G12" s="3" t="s">
        <v>47</v>
      </c>
    </row>
    <row r="13" spans="1:7" ht="21.95" customHeight="1">
      <c r="A13" s="15" t="s">
        <v>560</v>
      </c>
      <c r="B13" s="126"/>
      <c r="C13" s="126"/>
      <c r="D13" s="17" t="s">
        <v>561</v>
      </c>
      <c r="E13" s="16">
        <f>TRUNC(E10*0.0087, 0)</f>
        <v>95683</v>
      </c>
      <c r="F13" s="3" t="s">
        <v>562</v>
      </c>
      <c r="G13" s="3" t="s">
        <v>47</v>
      </c>
    </row>
    <row r="14" spans="1:7" ht="21.95" customHeight="1">
      <c r="A14" s="15" t="s">
        <v>563</v>
      </c>
      <c r="B14" s="126"/>
      <c r="C14" s="126"/>
      <c r="D14" s="17" t="s">
        <v>564</v>
      </c>
      <c r="E14" s="16">
        <f>TRUNC(E8*0.0323, 0)</f>
        <v>328926</v>
      </c>
      <c r="F14" s="3" t="s">
        <v>565</v>
      </c>
      <c r="G14" s="3" t="s">
        <v>47</v>
      </c>
    </row>
    <row r="15" spans="1:7" ht="21.95" customHeight="1">
      <c r="A15" s="15" t="s">
        <v>566</v>
      </c>
      <c r="B15" s="126"/>
      <c r="C15" s="126"/>
      <c r="D15" s="17" t="s">
        <v>567</v>
      </c>
      <c r="E15" s="16">
        <f>TRUNC(E8*0.045, 0)</f>
        <v>458256</v>
      </c>
      <c r="F15" s="3" t="s">
        <v>568</v>
      </c>
      <c r="G15" s="3" t="s">
        <v>47</v>
      </c>
    </row>
    <row r="16" spans="1:7" ht="21.95" customHeight="1">
      <c r="A16" s="15" t="s">
        <v>569</v>
      </c>
      <c r="B16" s="126"/>
      <c r="C16" s="126"/>
      <c r="D16" s="17" t="s">
        <v>570</v>
      </c>
      <c r="E16" s="16">
        <f>TRUNC(E14*0.0851, 0)</f>
        <v>27991</v>
      </c>
      <c r="F16" s="3" t="s">
        <v>571</v>
      </c>
      <c r="G16" s="3" t="s">
        <v>47</v>
      </c>
    </row>
    <row r="17" spans="1:7" ht="21.95" customHeight="1">
      <c r="A17" s="15" t="s">
        <v>779</v>
      </c>
      <c r="B17" s="126"/>
      <c r="C17" s="126"/>
      <c r="D17" s="17" t="s">
        <v>778</v>
      </c>
      <c r="E17" s="16">
        <f>TRUNC(E8*0.023, 0)</f>
        <v>234220</v>
      </c>
      <c r="F17" s="3" t="s">
        <v>777</v>
      </c>
      <c r="G17" s="3" t="s">
        <v>47</v>
      </c>
    </row>
    <row r="18" spans="1:7" ht="21.95" customHeight="1">
      <c r="A18" s="15" t="s">
        <v>572</v>
      </c>
      <c r="B18" s="126"/>
      <c r="C18" s="126"/>
      <c r="D18" s="17" t="s">
        <v>573</v>
      </c>
      <c r="E18" s="16">
        <f>TRUNC((E7+E8+(0/1.1))*0.0293, 0)</f>
        <v>700944</v>
      </c>
      <c r="F18" s="3" t="s">
        <v>574</v>
      </c>
      <c r="G18" s="3" t="s">
        <v>47</v>
      </c>
    </row>
    <row r="19" spans="1:7" ht="21.95" customHeight="1">
      <c r="A19" s="15" t="s">
        <v>575</v>
      </c>
      <c r="B19" s="126"/>
      <c r="C19" s="126"/>
      <c r="D19" s="17" t="s">
        <v>576</v>
      </c>
      <c r="E19" s="16">
        <f>TRUNC((E7+E8+E11)*0.003, 0)</f>
        <v>75078</v>
      </c>
      <c r="F19" s="3" t="s">
        <v>577</v>
      </c>
      <c r="G19" s="3" t="s">
        <v>47</v>
      </c>
    </row>
    <row r="20" spans="1:7" ht="21.95" customHeight="1">
      <c r="A20" s="15" t="s">
        <v>578</v>
      </c>
      <c r="B20" s="126"/>
      <c r="C20" s="126"/>
      <c r="D20" s="17" t="s">
        <v>579</v>
      </c>
      <c r="E20" s="16">
        <f>TRUNC((E7+E10)*0.056, 0)</f>
        <v>1385311</v>
      </c>
      <c r="F20" s="3" t="s">
        <v>1251</v>
      </c>
      <c r="G20" s="3" t="s">
        <v>47</v>
      </c>
    </row>
    <row r="21" spans="1:7" ht="21.95" customHeight="1">
      <c r="A21" s="15" t="s">
        <v>580</v>
      </c>
      <c r="B21" s="126"/>
      <c r="C21" s="126"/>
      <c r="D21" s="96" t="s">
        <v>1194</v>
      </c>
      <c r="E21" s="16">
        <f>TRUNC(E11+E12+E13+E14+E15+E17+E18+E16+E20+E19, 0)</f>
        <v>4821843</v>
      </c>
      <c r="F21" s="3" t="s">
        <v>47</v>
      </c>
      <c r="G21" s="3" t="s">
        <v>47</v>
      </c>
    </row>
    <row r="22" spans="1:7" ht="21.95" customHeight="1">
      <c r="A22" s="15" t="s">
        <v>581</v>
      </c>
      <c r="B22" s="127" t="s">
        <v>582</v>
      </c>
      <c r="C22" s="127"/>
      <c r="D22" s="127"/>
      <c r="E22" s="16">
        <f>TRUNC(E7+E10+E21, 0)</f>
        <v>29559552</v>
      </c>
      <c r="F22" s="3" t="s">
        <v>47</v>
      </c>
      <c r="G22" s="3" t="s">
        <v>47</v>
      </c>
    </row>
    <row r="23" spans="1:7" ht="21.95" customHeight="1">
      <c r="A23" s="15" t="s">
        <v>583</v>
      </c>
      <c r="B23" s="127" t="s">
        <v>584</v>
      </c>
      <c r="C23" s="127"/>
      <c r="D23" s="127"/>
      <c r="E23" s="16">
        <f>TRUNC(E22*0.06, 0)</f>
        <v>1773573</v>
      </c>
      <c r="F23" s="3" t="s">
        <v>585</v>
      </c>
      <c r="G23" s="3" t="s">
        <v>47</v>
      </c>
    </row>
    <row r="24" spans="1:7" ht="21.95" customHeight="1">
      <c r="A24" s="15" t="s">
        <v>586</v>
      </c>
      <c r="B24" s="127" t="s">
        <v>587</v>
      </c>
      <c r="C24" s="127"/>
      <c r="D24" s="127"/>
      <c r="E24" s="16">
        <f>TRUNC((E10+E21+E23)*0.1, 0)-G24</f>
        <v>1742497</v>
      </c>
      <c r="F24" s="3" t="s">
        <v>1232</v>
      </c>
      <c r="G24" s="107">
        <f>18546/1.1</f>
        <v>16860</v>
      </c>
    </row>
    <row r="25" spans="1:7" ht="21.95" customHeight="1">
      <c r="A25" s="15" t="s">
        <v>588</v>
      </c>
      <c r="B25" s="127" t="s">
        <v>776</v>
      </c>
      <c r="C25" s="127"/>
      <c r="D25" s="127"/>
      <c r="E25" s="16">
        <f>+공종별내역서!L17</f>
        <v>106197</v>
      </c>
      <c r="F25" s="3" t="s">
        <v>47</v>
      </c>
      <c r="G25" s="3" t="s">
        <v>47</v>
      </c>
    </row>
    <row r="26" spans="1:7" ht="21.95" customHeight="1">
      <c r="A26" s="15" t="s">
        <v>589</v>
      </c>
      <c r="B26" s="127" t="s">
        <v>590</v>
      </c>
      <c r="C26" s="127"/>
      <c r="D26" s="127"/>
      <c r="E26" s="16">
        <f>TRUNC(E22+E23+E24+E25, 0)</f>
        <v>33181819</v>
      </c>
      <c r="F26" s="3" t="s">
        <v>47</v>
      </c>
      <c r="G26" s="3" t="s">
        <v>47</v>
      </c>
    </row>
    <row r="27" spans="1:7" ht="21.95" customHeight="1">
      <c r="A27" s="15" t="s">
        <v>591</v>
      </c>
      <c r="B27" s="127" t="s">
        <v>592</v>
      </c>
      <c r="C27" s="127"/>
      <c r="D27" s="127"/>
      <c r="E27" s="16">
        <f>TRUNC(E26*0.1, 0)</f>
        <v>3318181</v>
      </c>
      <c r="F27" s="3" t="s">
        <v>593</v>
      </c>
      <c r="G27" s="3" t="s">
        <v>47</v>
      </c>
    </row>
    <row r="28" spans="1:7" ht="21.95" customHeight="1">
      <c r="A28" s="15" t="s">
        <v>594</v>
      </c>
      <c r="B28" s="127" t="s">
        <v>595</v>
      </c>
      <c r="C28" s="127"/>
      <c r="D28" s="127"/>
      <c r="E28" s="16">
        <f>TRUNC(E26+E27, 0)</f>
        <v>36500000</v>
      </c>
      <c r="F28" s="3" t="s">
        <v>47</v>
      </c>
      <c r="G28" s="3" t="s">
        <v>47</v>
      </c>
    </row>
    <row r="29" spans="1:7" ht="21.95" customHeight="1">
      <c r="A29" s="15" t="s">
        <v>596</v>
      </c>
      <c r="B29" s="127" t="s">
        <v>597</v>
      </c>
      <c r="C29" s="127"/>
      <c r="D29" s="127"/>
      <c r="E29" s="16">
        <f>TRUNC(E28+0, 0)</f>
        <v>36500000</v>
      </c>
      <c r="F29" s="3" t="s">
        <v>47</v>
      </c>
      <c r="G29" s="3" t="s">
        <v>47</v>
      </c>
    </row>
    <row r="33" spans="5:5">
      <c r="E33" s="110"/>
    </row>
    <row r="35" spans="5:5">
      <c r="E35" s="111"/>
    </row>
  </sheetData>
  <mergeCells count="16">
    <mergeCell ref="B28:D28"/>
    <mergeCell ref="B29:D29"/>
    <mergeCell ref="B22:D22"/>
    <mergeCell ref="B23:D23"/>
    <mergeCell ref="B24:D24"/>
    <mergeCell ref="B25:D25"/>
    <mergeCell ref="B26:D26"/>
    <mergeCell ref="B27:D27"/>
    <mergeCell ref="B1:G1"/>
    <mergeCell ref="B2:E2"/>
    <mergeCell ref="F2:G2"/>
    <mergeCell ref="B3:D3"/>
    <mergeCell ref="B4:B21"/>
    <mergeCell ref="C4:C7"/>
    <mergeCell ref="C8:C10"/>
    <mergeCell ref="C11:C21"/>
  </mergeCells>
  <phoneticPr fontId="1" type="noConversion"/>
  <pageMargins left="0.78740157480314954" right="0" top="0.39370078740157477" bottom="0.39370078740157477" header="0" footer="0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3"/>
  <sheetViews>
    <sheetView view="pageBreakPreview" zoomScale="65" zoomScaleSheetLayoutView="65" workbookViewId="0">
      <pane xSplit="4" ySplit="3" topLeftCell="E145" activePane="bottomRight" state="frozen"/>
      <selection pane="topRight" activeCell="E1" sqref="E1"/>
      <selection pane="bottomLeft" activeCell="A4" sqref="A4"/>
      <selection pane="bottomRight" activeCell="BC161" sqref="BC161"/>
    </sheetView>
  </sheetViews>
  <sheetFormatPr defaultRowHeight="20.25"/>
  <cols>
    <col min="1" max="2" customWidth="true" style="4" width="31.75" collapsed="true"/>
    <col min="3" max="3" customWidth="true" style="4" width="6.125" collapsed="true"/>
    <col min="4" max="4" customWidth="true" style="4" width="9.75" collapsed="true"/>
    <col min="5" max="12" customWidth="true" style="4" width="14.625" collapsed="true"/>
    <col min="13" max="13" customWidth="true" style="4" width="12.625" collapsed="true"/>
    <col min="14" max="43" customWidth="true" hidden="true" style="4" width="2.625" collapsed="true"/>
    <col min="44" max="44" customWidth="true" hidden="true" style="4" width="10.625" collapsed="true"/>
    <col min="45" max="46" customWidth="true" hidden="true" style="4" width="1.625" collapsed="true"/>
    <col min="47" max="47" customWidth="true" hidden="true" style="4" width="24.625" collapsed="true"/>
    <col min="48" max="48" customWidth="true" hidden="true" style="4" width="10.625" collapsed="true"/>
    <col min="49" max="50" style="4" width="9.0" collapsed="true"/>
    <col min="51" max="51" customWidth="true" style="4" width="17.5" collapsed="true"/>
    <col min="52" max="16384" style="4" width="9.0" collapsed="true"/>
  </cols>
  <sheetData>
    <row r="1" spans="1:48" ht="30" customHeight="1">
      <c r="A1" s="128" t="s">
        <v>781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48" ht="30" customHeight="1">
      <c r="A2" s="129" t="s">
        <v>1</v>
      </c>
      <c r="B2" s="129" t="s">
        <v>2</v>
      </c>
      <c r="C2" s="129" t="s">
        <v>3</v>
      </c>
      <c r="D2" s="129" t="s">
        <v>4</v>
      </c>
      <c r="E2" s="129" t="s">
        <v>5</v>
      </c>
      <c r="F2" s="129"/>
      <c r="G2" s="129" t="s">
        <v>8</v>
      </c>
      <c r="H2" s="129"/>
      <c r="I2" s="129" t="s">
        <v>9</v>
      </c>
      <c r="J2" s="129"/>
      <c r="K2" s="129" t="s">
        <v>10</v>
      </c>
      <c r="L2" s="129"/>
      <c r="M2" s="129" t="s">
        <v>11</v>
      </c>
      <c r="N2" s="130" t="s">
        <v>16</v>
      </c>
      <c r="O2" s="130" t="s">
        <v>13</v>
      </c>
      <c r="P2" s="130" t="s">
        <v>17</v>
      </c>
      <c r="Q2" s="130" t="s">
        <v>12</v>
      </c>
      <c r="R2" s="130" t="s">
        <v>18</v>
      </c>
      <c r="S2" s="130" t="s">
        <v>19</v>
      </c>
      <c r="T2" s="130" t="s">
        <v>20</v>
      </c>
      <c r="U2" s="130" t="s">
        <v>21</v>
      </c>
      <c r="V2" s="130" t="s">
        <v>22</v>
      </c>
      <c r="W2" s="130" t="s">
        <v>23</v>
      </c>
      <c r="X2" s="130" t="s">
        <v>24</v>
      </c>
      <c r="Y2" s="130" t="s">
        <v>25</v>
      </c>
      <c r="Z2" s="130" t="s">
        <v>26</v>
      </c>
      <c r="AA2" s="130" t="s">
        <v>27</v>
      </c>
      <c r="AB2" s="130" t="s">
        <v>28</v>
      </c>
      <c r="AC2" s="130" t="s">
        <v>29</v>
      </c>
      <c r="AD2" s="130" t="s">
        <v>30</v>
      </c>
      <c r="AE2" s="130" t="s">
        <v>31</v>
      </c>
      <c r="AF2" s="130" t="s">
        <v>32</v>
      </c>
      <c r="AG2" s="130" t="s">
        <v>33</v>
      </c>
      <c r="AH2" s="130" t="s">
        <v>34</v>
      </c>
      <c r="AI2" s="130" t="s">
        <v>35</v>
      </c>
      <c r="AJ2" s="130" t="s">
        <v>36</v>
      </c>
      <c r="AK2" s="130" t="s">
        <v>37</v>
      </c>
      <c r="AL2" s="130" t="s">
        <v>38</v>
      </c>
      <c r="AM2" s="130" t="s">
        <v>39</v>
      </c>
      <c r="AN2" s="130" t="s">
        <v>40</v>
      </c>
      <c r="AO2" s="130" t="s">
        <v>41</v>
      </c>
      <c r="AP2" s="130" t="s">
        <v>42</v>
      </c>
      <c r="AQ2" s="130" t="s">
        <v>43</v>
      </c>
      <c r="AR2" s="130" t="s">
        <v>44</v>
      </c>
      <c r="AS2" s="130" t="s">
        <v>14</v>
      </c>
      <c r="AT2" s="130" t="s">
        <v>15</v>
      </c>
      <c r="AU2" s="130" t="s">
        <v>45</v>
      </c>
      <c r="AV2" s="130" t="s">
        <v>46</v>
      </c>
    </row>
    <row r="3" spans="1:48" ht="30" customHeight="1">
      <c r="A3" s="129"/>
      <c r="B3" s="129"/>
      <c r="C3" s="129"/>
      <c r="D3" s="129"/>
      <c r="E3" s="9" t="s">
        <v>6</v>
      </c>
      <c r="F3" s="9" t="s">
        <v>7</v>
      </c>
      <c r="G3" s="9" t="s">
        <v>6</v>
      </c>
      <c r="H3" s="9" t="s">
        <v>7</v>
      </c>
      <c r="I3" s="9" t="s">
        <v>6</v>
      </c>
      <c r="J3" s="9" t="s">
        <v>7</v>
      </c>
      <c r="K3" s="9" t="s">
        <v>6</v>
      </c>
      <c r="L3" s="9" t="s">
        <v>7</v>
      </c>
      <c r="M3" s="12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</row>
    <row r="4" spans="1:48" ht="30" customHeight="1">
      <c r="A4" s="131" t="s">
        <v>780</v>
      </c>
      <c r="B4" s="132"/>
      <c r="C4" s="5" t="s">
        <v>47</v>
      </c>
      <c r="D4" s="92"/>
      <c r="E4" s="8"/>
      <c r="F4" s="8"/>
      <c r="G4" s="8"/>
      <c r="H4" s="8"/>
      <c r="I4" s="8"/>
      <c r="J4" s="8"/>
      <c r="K4" s="8"/>
      <c r="L4" s="8"/>
      <c r="M4" s="5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6"/>
      <c r="AU4" s="7"/>
      <c r="AV4" s="6"/>
    </row>
    <row r="5" spans="1:48" ht="30" customHeight="1">
      <c r="A5" s="5" t="s">
        <v>48</v>
      </c>
      <c r="B5" s="5" t="s">
        <v>47</v>
      </c>
      <c r="C5" s="5" t="s">
        <v>47</v>
      </c>
      <c r="D5" s="92"/>
      <c r="E5" s="8"/>
      <c r="F5" s="8"/>
      <c r="G5" s="8"/>
      <c r="H5" s="8"/>
      <c r="I5" s="8"/>
      <c r="J5" s="8"/>
      <c r="K5" s="8"/>
      <c r="L5" s="8"/>
      <c r="M5" s="5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7"/>
      <c r="AT5" s="6"/>
      <c r="AU5" s="7"/>
      <c r="AV5" s="6"/>
    </row>
    <row r="6" spans="1:48" ht="30" customHeight="1">
      <c r="A6" s="5" t="s">
        <v>49</v>
      </c>
      <c r="B6" s="5" t="s">
        <v>47</v>
      </c>
      <c r="C6" s="5" t="s">
        <v>47</v>
      </c>
      <c r="D6" s="92">
        <v>1</v>
      </c>
      <c r="E6" s="8">
        <f>공종별내역서!F53</f>
        <v>55606</v>
      </c>
      <c r="F6" s="8">
        <f t="shared" ref="F6:F13" si="0">E6*D6</f>
        <v>55606</v>
      </c>
      <c r="G6" s="8">
        <f>공종별내역서!H53</f>
        <v>629051</v>
      </c>
      <c r="H6" s="8">
        <f t="shared" ref="H6:H13" si="1">G6*D6</f>
        <v>629051</v>
      </c>
      <c r="I6" s="8">
        <f>공종별내역서!J53</f>
        <v>0</v>
      </c>
      <c r="J6" s="8">
        <f t="shared" ref="J6:J13" si="2">I6*D6</f>
        <v>0</v>
      </c>
      <c r="K6" s="8">
        <f t="shared" ref="K6:L13" si="3">E6+G6+I6</f>
        <v>684657</v>
      </c>
      <c r="L6" s="8">
        <f t="shared" si="3"/>
        <v>684657</v>
      </c>
      <c r="M6" s="5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7"/>
      <c r="AS6" s="7"/>
      <c r="AT6" s="6"/>
      <c r="AU6" s="7"/>
      <c r="AV6" s="6"/>
    </row>
    <row r="7" spans="1:48" ht="30" customHeight="1">
      <c r="A7" s="5" t="s">
        <v>66</v>
      </c>
      <c r="B7" s="5" t="s">
        <v>47</v>
      </c>
      <c r="C7" s="5" t="s">
        <v>47</v>
      </c>
      <c r="D7" s="92">
        <v>1</v>
      </c>
      <c r="E7" s="8">
        <f>공종별내역서!F78</f>
        <v>3383769</v>
      </c>
      <c r="F7" s="8">
        <f t="shared" si="0"/>
        <v>3383769</v>
      </c>
      <c r="G7" s="8">
        <f>공종별내역서!H78</f>
        <v>2184148</v>
      </c>
      <c r="H7" s="8">
        <f t="shared" si="1"/>
        <v>2184148</v>
      </c>
      <c r="I7" s="8">
        <f>공종별내역서!J78</f>
        <v>37878</v>
      </c>
      <c r="J7" s="8">
        <f t="shared" si="2"/>
        <v>37878</v>
      </c>
      <c r="K7" s="8">
        <f t="shared" si="3"/>
        <v>5605795</v>
      </c>
      <c r="L7" s="8">
        <f t="shared" si="3"/>
        <v>5605795</v>
      </c>
      <c r="M7" s="5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7"/>
      <c r="AS7" s="7"/>
      <c r="AT7" s="6"/>
      <c r="AU7" s="7"/>
      <c r="AV7" s="6"/>
    </row>
    <row r="8" spans="1:48" ht="30" customHeight="1">
      <c r="A8" s="5" t="s">
        <v>71</v>
      </c>
      <c r="B8" s="5" t="s">
        <v>47</v>
      </c>
      <c r="C8" s="5" t="s">
        <v>47</v>
      </c>
      <c r="D8" s="92">
        <v>1</v>
      </c>
      <c r="E8" s="8">
        <f>공종별내역서!F103</f>
        <v>555535</v>
      </c>
      <c r="F8" s="8">
        <f t="shared" si="0"/>
        <v>555535</v>
      </c>
      <c r="G8" s="8">
        <f>공종별내역서!H103</f>
        <v>1338070</v>
      </c>
      <c r="H8" s="8">
        <f t="shared" si="1"/>
        <v>1338070</v>
      </c>
      <c r="I8" s="8">
        <f>공종별내역서!J103</f>
        <v>43754</v>
      </c>
      <c r="J8" s="8">
        <f t="shared" si="2"/>
        <v>43754</v>
      </c>
      <c r="K8" s="8">
        <f t="shared" si="3"/>
        <v>1937359</v>
      </c>
      <c r="L8" s="8">
        <f t="shared" si="3"/>
        <v>1937359</v>
      </c>
      <c r="M8" s="5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7"/>
      <c r="AS8" s="7"/>
      <c r="AT8" s="6"/>
      <c r="AU8" s="7"/>
      <c r="AV8" s="6"/>
    </row>
    <row r="9" spans="1:48" ht="30" customHeight="1">
      <c r="A9" s="5" t="s">
        <v>85</v>
      </c>
      <c r="B9" s="5" t="s">
        <v>47</v>
      </c>
      <c r="C9" s="5" t="s">
        <v>47</v>
      </c>
      <c r="D9" s="92">
        <v>1</v>
      </c>
      <c r="E9" s="8">
        <f>공종별내역서!F128</f>
        <v>390051</v>
      </c>
      <c r="F9" s="8">
        <f t="shared" si="0"/>
        <v>390051</v>
      </c>
      <c r="G9" s="8">
        <f>공종별내역서!H128</f>
        <v>152046</v>
      </c>
      <c r="H9" s="8">
        <f t="shared" si="1"/>
        <v>152046</v>
      </c>
      <c r="I9" s="8">
        <f>공종별내역서!J128</f>
        <v>2183</v>
      </c>
      <c r="J9" s="8">
        <f t="shared" si="2"/>
        <v>2183</v>
      </c>
      <c r="K9" s="8">
        <f t="shared" si="3"/>
        <v>544280</v>
      </c>
      <c r="L9" s="8">
        <f t="shared" si="3"/>
        <v>544280</v>
      </c>
      <c r="M9" s="5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7"/>
      <c r="AS9" s="7"/>
      <c r="AT9" s="6"/>
      <c r="AU9" s="7"/>
      <c r="AV9" s="6"/>
    </row>
    <row r="10" spans="1:48" ht="30" customHeight="1">
      <c r="A10" s="5" t="s">
        <v>107</v>
      </c>
      <c r="B10" s="5" t="s">
        <v>47</v>
      </c>
      <c r="C10" s="5" t="s">
        <v>47</v>
      </c>
      <c r="D10" s="92">
        <v>1</v>
      </c>
      <c r="E10" s="8">
        <f>공종별내역서!F153</f>
        <v>298042</v>
      </c>
      <c r="F10" s="8">
        <f t="shared" si="0"/>
        <v>298042</v>
      </c>
      <c r="G10" s="8">
        <f>공종별내역서!H153</f>
        <v>2088619</v>
      </c>
      <c r="H10" s="8">
        <f t="shared" si="1"/>
        <v>2088619</v>
      </c>
      <c r="I10" s="8">
        <f>공종별내역서!J153</f>
        <v>1015614</v>
      </c>
      <c r="J10" s="8">
        <f t="shared" si="2"/>
        <v>1015614</v>
      </c>
      <c r="K10" s="8">
        <f t="shared" si="3"/>
        <v>3402275</v>
      </c>
      <c r="L10" s="8">
        <f t="shared" si="3"/>
        <v>3402275</v>
      </c>
      <c r="M10" s="5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7"/>
      <c r="AS10" s="7"/>
      <c r="AT10" s="6"/>
      <c r="AU10" s="7"/>
      <c r="AV10" s="6"/>
    </row>
    <row r="11" spans="1:48" ht="30" customHeight="1">
      <c r="A11" s="5" t="s">
        <v>118</v>
      </c>
      <c r="B11" s="5" t="s">
        <v>47</v>
      </c>
      <c r="C11" s="5" t="s">
        <v>47</v>
      </c>
      <c r="D11" s="92">
        <v>1</v>
      </c>
      <c r="E11" s="8">
        <f>공종별내역서!F178</f>
        <v>8580000</v>
      </c>
      <c r="F11" s="8">
        <f t="shared" si="0"/>
        <v>8580000</v>
      </c>
      <c r="G11" s="8">
        <f>공종별내역서!H178</f>
        <v>3000000</v>
      </c>
      <c r="H11" s="8">
        <f t="shared" si="1"/>
        <v>3000000</v>
      </c>
      <c r="I11" s="8">
        <f>공종별내역서!J178</f>
        <v>0</v>
      </c>
      <c r="J11" s="8">
        <f t="shared" si="2"/>
        <v>0</v>
      </c>
      <c r="K11" s="8">
        <f t="shared" si="3"/>
        <v>11580000</v>
      </c>
      <c r="L11" s="8">
        <f t="shared" si="3"/>
        <v>11580000</v>
      </c>
      <c r="M11" s="5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7"/>
      <c r="AS11" s="7"/>
      <c r="AT11" s="6"/>
      <c r="AU11" s="7"/>
      <c r="AV11" s="6"/>
    </row>
    <row r="12" spans="1:48" ht="30" customHeight="1">
      <c r="A12" s="5" t="s">
        <v>125</v>
      </c>
      <c r="B12" s="5" t="s">
        <v>47</v>
      </c>
      <c r="C12" s="5" t="s">
        <v>47</v>
      </c>
      <c r="D12" s="92">
        <v>1</v>
      </c>
      <c r="E12" s="8">
        <f>공종별내역서!F203</f>
        <v>16548</v>
      </c>
      <c r="F12" s="8">
        <f t="shared" si="0"/>
        <v>16548</v>
      </c>
      <c r="G12" s="8">
        <f>공종별내역서!H203</f>
        <v>791546</v>
      </c>
      <c r="H12" s="8">
        <f t="shared" si="1"/>
        <v>791546</v>
      </c>
      <c r="I12" s="8">
        <f>공종별내역서!J203</f>
        <v>3575</v>
      </c>
      <c r="J12" s="8">
        <f t="shared" si="2"/>
        <v>3575</v>
      </c>
      <c r="K12" s="8">
        <f t="shared" si="3"/>
        <v>811669</v>
      </c>
      <c r="L12" s="8">
        <f t="shared" si="3"/>
        <v>811669</v>
      </c>
      <c r="M12" s="5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7"/>
      <c r="AS12" s="7"/>
      <c r="AT12" s="6"/>
      <c r="AU12" s="7"/>
      <c r="AV12" s="6"/>
    </row>
    <row r="13" spans="1:48" ht="30" customHeight="1">
      <c r="A13" s="5" t="s">
        <v>146</v>
      </c>
      <c r="B13" s="5" t="s">
        <v>47</v>
      </c>
      <c r="C13" s="5" t="s">
        <v>47</v>
      </c>
      <c r="D13" s="92">
        <v>1</v>
      </c>
      <c r="E13" s="8">
        <f>공종별내역서!F228</f>
        <v>460000</v>
      </c>
      <c r="F13" s="8">
        <f t="shared" si="0"/>
        <v>460000</v>
      </c>
      <c r="G13" s="8">
        <f>공종별내역서!H228</f>
        <v>0</v>
      </c>
      <c r="H13" s="8">
        <f t="shared" si="1"/>
        <v>0</v>
      </c>
      <c r="I13" s="8">
        <f>공종별내역서!J228</f>
        <v>0</v>
      </c>
      <c r="J13" s="8">
        <f t="shared" si="2"/>
        <v>0</v>
      </c>
      <c r="K13" s="8">
        <f t="shared" si="3"/>
        <v>460000</v>
      </c>
      <c r="L13" s="8">
        <f t="shared" si="3"/>
        <v>460000</v>
      </c>
      <c r="M13" s="5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7"/>
      <c r="AS13" s="7"/>
      <c r="AT13" s="6"/>
      <c r="AU13" s="7"/>
      <c r="AV13" s="6"/>
    </row>
    <row r="14" spans="1:48" ht="30" customHeight="1">
      <c r="A14" s="5"/>
      <c r="B14" s="5"/>
      <c r="C14" s="5"/>
      <c r="D14" s="92"/>
      <c r="E14" s="8"/>
      <c r="F14" s="8"/>
      <c r="G14" s="8"/>
      <c r="H14" s="8"/>
      <c r="I14" s="8"/>
      <c r="J14" s="8"/>
      <c r="K14" s="8"/>
      <c r="L14" s="8"/>
      <c r="M14" s="5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7"/>
      <c r="AS14" s="7"/>
      <c r="AT14" s="6"/>
      <c r="AU14" s="7"/>
      <c r="AV14" s="6"/>
    </row>
    <row r="15" spans="1:48" s="13" customFormat="1" ht="30" customHeight="1">
      <c r="A15" s="10" t="s">
        <v>64</v>
      </c>
      <c r="B15" s="11"/>
      <c r="C15" s="11"/>
      <c r="D15" s="11"/>
      <c r="E15" s="11"/>
      <c r="F15" s="12">
        <f>SUM(F6:F14)</f>
        <v>13739551</v>
      </c>
      <c r="G15" s="11"/>
      <c r="H15" s="12">
        <f t="shared" ref="H15" si="4">SUM(H6:H14)</f>
        <v>10183480</v>
      </c>
      <c r="I15" s="11"/>
      <c r="J15" s="12">
        <f t="shared" ref="J15" si="5">SUM(J6:J14)</f>
        <v>1103004</v>
      </c>
      <c r="K15" s="11"/>
      <c r="L15" s="12">
        <f t="shared" ref="L15" si="6">SUM(L6:L14)</f>
        <v>25026035</v>
      </c>
      <c r="M15" s="11"/>
      <c r="N15" s="13" t="s">
        <v>65</v>
      </c>
    </row>
    <row r="16" spans="1:48" ht="30" customHeight="1">
      <c r="A16" s="5"/>
      <c r="B16" s="5"/>
      <c r="C16" s="5"/>
      <c r="D16" s="92"/>
      <c r="E16" s="8"/>
      <c r="F16" s="8"/>
      <c r="G16" s="8"/>
      <c r="H16" s="8"/>
      <c r="I16" s="8"/>
      <c r="J16" s="8"/>
      <c r="K16" s="8"/>
      <c r="L16" s="8"/>
      <c r="M16" s="5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7"/>
      <c r="AS16" s="7"/>
      <c r="AT16" s="6"/>
      <c r="AU16" s="7"/>
      <c r="AV16" s="6"/>
    </row>
    <row r="17" spans="1:48" ht="30" customHeight="1">
      <c r="A17" s="5" t="s">
        <v>153</v>
      </c>
      <c r="B17" s="5" t="s">
        <v>47</v>
      </c>
      <c r="C17" s="5" t="s">
        <v>47</v>
      </c>
      <c r="D17" s="92">
        <v>1</v>
      </c>
      <c r="E17" s="8">
        <f>공종별내역서!F253</f>
        <v>0</v>
      </c>
      <c r="F17" s="8">
        <f>E17*D17</f>
        <v>0</v>
      </c>
      <c r="G17" s="8">
        <f>공종별내역서!H253</f>
        <v>0</v>
      </c>
      <c r="H17" s="8">
        <f>G17*D17</f>
        <v>0</v>
      </c>
      <c r="I17" s="8">
        <f>공종별내역서!J253</f>
        <v>106197</v>
      </c>
      <c r="J17" s="8">
        <f>I17*D17</f>
        <v>106197</v>
      </c>
      <c r="K17" s="8">
        <f>E17+G17+I17</f>
        <v>106197</v>
      </c>
      <c r="L17" s="8">
        <f>F17+H17+J17</f>
        <v>106197</v>
      </c>
      <c r="M17" s="5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7"/>
      <c r="AS17" s="7"/>
      <c r="AT17" s="6"/>
      <c r="AU17" s="7"/>
      <c r="AV17" s="6"/>
    </row>
    <row r="18" spans="1:48" ht="30" customHeight="1">
      <c r="A18" s="5"/>
      <c r="B18" s="5"/>
      <c r="C18" s="5"/>
      <c r="D18" s="92"/>
      <c r="E18" s="8"/>
      <c r="F18" s="8"/>
      <c r="G18" s="8"/>
      <c r="H18" s="8"/>
      <c r="I18" s="8"/>
      <c r="J18" s="8"/>
      <c r="K18" s="8"/>
      <c r="L18" s="8"/>
      <c r="M18" s="5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7"/>
      <c r="AS18" s="7"/>
      <c r="AT18" s="6"/>
      <c r="AU18" s="7"/>
      <c r="AV18" s="6"/>
    </row>
    <row r="19" spans="1:48" ht="30" customHeight="1">
      <c r="A19" s="5"/>
      <c r="B19" s="5"/>
      <c r="C19" s="5"/>
      <c r="D19" s="92"/>
      <c r="E19" s="8"/>
      <c r="F19" s="8"/>
      <c r="G19" s="8"/>
      <c r="H19" s="8"/>
      <c r="I19" s="8"/>
      <c r="J19" s="8"/>
      <c r="K19" s="8"/>
      <c r="L19" s="8"/>
      <c r="M19" s="5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7"/>
      <c r="AS19" s="7"/>
      <c r="AT19" s="6"/>
      <c r="AU19" s="7"/>
      <c r="AV19" s="6"/>
    </row>
    <row r="20" spans="1:48" ht="30" customHeight="1">
      <c r="A20" s="5"/>
      <c r="B20" s="5"/>
      <c r="C20" s="5"/>
      <c r="D20" s="92"/>
      <c r="E20" s="8"/>
      <c r="F20" s="8"/>
      <c r="G20" s="8"/>
      <c r="H20" s="8"/>
      <c r="I20" s="8"/>
      <c r="J20" s="8"/>
      <c r="K20" s="8"/>
      <c r="L20" s="8"/>
      <c r="M20" s="5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7"/>
      <c r="AS20" s="7"/>
      <c r="AT20" s="6"/>
      <c r="AU20" s="7"/>
      <c r="AV20" s="6"/>
    </row>
    <row r="21" spans="1:48" ht="30" customHeight="1">
      <c r="A21" s="5"/>
      <c r="B21" s="5"/>
      <c r="C21" s="5"/>
      <c r="D21" s="92"/>
      <c r="E21" s="8"/>
      <c r="F21" s="8"/>
      <c r="G21" s="8"/>
      <c r="H21" s="8"/>
      <c r="I21" s="8"/>
      <c r="J21" s="8"/>
      <c r="K21" s="8"/>
      <c r="L21" s="8"/>
      <c r="M21" s="5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7"/>
      <c r="AS21" s="7"/>
      <c r="AT21" s="6"/>
      <c r="AU21" s="7"/>
      <c r="AV21" s="6"/>
    </row>
    <row r="22" spans="1:48" ht="30" customHeight="1">
      <c r="A22" s="5"/>
      <c r="B22" s="5"/>
      <c r="C22" s="5"/>
      <c r="D22" s="92"/>
      <c r="E22" s="8"/>
      <c r="F22" s="8"/>
      <c r="G22" s="8"/>
      <c r="H22" s="8"/>
      <c r="I22" s="8"/>
      <c r="J22" s="8"/>
      <c r="K22" s="8"/>
      <c r="L22" s="8"/>
      <c r="M22" s="5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7"/>
      <c r="AS22" s="7"/>
      <c r="AT22" s="6"/>
      <c r="AU22" s="7"/>
      <c r="AV22" s="6"/>
    </row>
    <row r="23" spans="1:48" ht="30" customHeight="1">
      <c r="A23" s="5"/>
      <c r="B23" s="5"/>
      <c r="C23" s="5"/>
      <c r="D23" s="92"/>
      <c r="E23" s="8"/>
      <c r="F23" s="8"/>
      <c r="G23" s="8"/>
      <c r="H23" s="8"/>
      <c r="I23" s="8"/>
      <c r="J23" s="8"/>
      <c r="K23" s="8"/>
      <c r="L23" s="8"/>
      <c r="M23" s="5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7"/>
      <c r="AS23" s="7"/>
      <c r="AT23" s="6"/>
      <c r="AU23" s="7"/>
      <c r="AV23" s="6"/>
    </row>
    <row r="24" spans="1:48" ht="30" customHeight="1">
      <c r="A24" s="5"/>
      <c r="B24" s="5"/>
      <c r="C24" s="5"/>
      <c r="D24" s="92"/>
      <c r="E24" s="8"/>
      <c r="F24" s="8"/>
      <c r="G24" s="8"/>
      <c r="H24" s="8"/>
      <c r="I24" s="8"/>
      <c r="J24" s="8"/>
      <c r="K24" s="8"/>
      <c r="L24" s="8"/>
      <c r="M24" s="5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7"/>
      <c r="AS24" s="7"/>
      <c r="AT24" s="6"/>
      <c r="AU24" s="7"/>
      <c r="AV24" s="6"/>
    </row>
    <row r="25" spans="1:48" ht="30" customHeight="1">
      <c r="A25" s="5"/>
      <c r="B25" s="5"/>
      <c r="C25" s="5"/>
      <c r="D25" s="92"/>
      <c r="E25" s="8"/>
      <c r="F25" s="8"/>
      <c r="G25" s="8"/>
      <c r="H25" s="8"/>
      <c r="I25" s="8"/>
      <c r="J25" s="8"/>
      <c r="K25" s="8"/>
      <c r="L25" s="8"/>
      <c r="M25" s="5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7"/>
      <c r="AS25" s="7"/>
      <c r="AT25" s="6"/>
      <c r="AU25" s="7"/>
      <c r="AV25" s="6"/>
    </row>
    <row r="26" spans="1:48" ht="30" customHeight="1">
      <c r="A26" s="5"/>
      <c r="B26" s="5"/>
      <c r="C26" s="5"/>
      <c r="D26" s="92"/>
      <c r="E26" s="8"/>
      <c r="F26" s="8"/>
      <c r="G26" s="8"/>
      <c r="H26" s="8"/>
      <c r="I26" s="8"/>
      <c r="J26" s="8"/>
      <c r="K26" s="8"/>
      <c r="L26" s="8"/>
      <c r="M26" s="5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7"/>
      <c r="AS26" s="7"/>
      <c r="AT26" s="6"/>
      <c r="AU26" s="7"/>
      <c r="AV26" s="6"/>
    </row>
    <row r="27" spans="1:48" ht="30" customHeight="1">
      <c r="A27" s="5"/>
      <c r="B27" s="5"/>
      <c r="C27" s="5"/>
      <c r="D27" s="92"/>
      <c r="E27" s="8"/>
      <c r="F27" s="8"/>
      <c r="G27" s="8"/>
      <c r="H27" s="8"/>
      <c r="I27" s="8"/>
      <c r="J27" s="8"/>
      <c r="K27" s="8"/>
      <c r="L27" s="8"/>
      <c r="M27" s="5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7"/>
      <c r="AS27" s="7"/>
      <c r="AT27" s="6"/>
      <c r="AU27" s="7"/>
      <c r="AV27" s="6"/>
    </row>
    <row r="28" spans="1:48" ht="30" customHeight="1">
      <c r="A28" s="5"/>
      <c r="B28" s="5"/>
      <c r="C28" s="5"/>
      <c r="D28" s="92"/>
      <c r="E28" s="8"/>
      <c r="F28" s="8"/>
      <c r="G28" s="8"/>
      <c r="H28" s="8"/>
      <c r="I28" s="8"/>
      <c r="J28" s="8"/>
      <c r="K28" s="8"/>
      <c r="L28" s="8"/>
      <c r="M28" s="5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7"/>
      <c r="AS28" s="7"/>
      <c r="AT28" s="6"/>
      <c r="AU28" s="7"/>
      <c r="AV28" s="6"/>
    </row>
    <row r="29" spans="1:48" ht="30" customHeight="1">
      <c r="A29" s="5" t="s">
        <v>49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6"/>
      <c r="O29" s="6"/>
      <c r="P29" s="6"/>
      <c r="Q29" s="7" t="s">
        <v>50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30" customHeight="1">
      <c r="A30" s="5" t="s">
        <v>51</v>
      </c>
      <c r="B30" s="5" t="s">
        <v>52</v>
      </c>
      <c r="C30" s="5" t="s">
        <v>53</v>
      </c>
      <c r="D30" s="92">
        <v>1</v>
      </c>
      <c r="E30" s="8">
        <f>TRUNC(일위대가목록!E4,0)</f>
        <v>21718</v>
      </c>
      <c r="F30" s="8">
        <f>TRUNC(E30*D30, 0)</f>
        <v>21718</v>
      </c>
      <c r="G30" s="8">
        <f>TRUNC(일위대가목록!F4,0)</f>
        <v>75352</v>
      </c>
      <c r="H30" s="8">
        <f>TRUNC(G30*D30, 0)</f>
        <v>75352</v>
      </c>
      <c r="I30" s="8">
        <f>TRUNC(일위대가목록!G4,0)</f>
        <v>0</v>
      </c>
      <c r="J30" s="8">
        <f>TRUNC(I30*D30, 0)</f>
        <v>0</v>
      </c>
      <c r="K30" s="8">
        <f t="shared" ref="K30:L32" si="7">TRUNC(E30+G30+I30, 0)</f>
        <v>97070</v>
      </c>
      <c r="L30" s="8">
        <f t="shared" si="7"/>
        <v>97070</v>
      </c>
      <c r="M30" s="5" t="s">
        <v>54</v>
      </c>
      <c r="N30" s="7" t="s">
        <v>847</v>
      </c>
      <c r="O30" s="7" t="s">
        <v>47</v>
      </c>
      <c r="P30" s="7" t="s">
        <v>47</v>
      </c>
      <c r="Q30" s="7" t="s">
        <v>50</v>
      </c>
      <c r="R30" s="7" t="s">
        <v>55</v>
      </c>
      <c r="S30" s="7" t="s">
        <v>56</v>
      </c>
      <c r="T30" s="7" t="s">
        <v>56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7" t="s">
        <v>47</v>
      </c>
      <c r="AS30" s="7" t="s">
        <v>47</v>
      </c>
      <c r="AT30" s="6"/>
      <c r="AU30" s="7" t="s">
        <v>846</v>
      </c>
      <c r="AV30" s="6">
        <v>4</v>
      </c>
    </row>
    <row r="31" spans="1:48" ht="30" customHeight="1">
      <c r="A31" s="5" t="s">
        <v>57</v>
      </c>
      <c r="B31" s="5" t="s">
        <v>58</v>
      </c>
      <c r="C31" s="5" t="s">
        <v>59</v>
      </c>
      <c r="D31" s="92">
        <v>103.26</v>
      </c>
      <c r="E31" s="8">
        <f>TRUNC(일위대가목록!E5,0)</f>
        <v>0</v>
      </c>
      <c r="F31" s="8">
        <f>TRUNC(E31*D31, 0)</f>
        <v>0</v>
      </c>
      <c r="G31" s="8">
        <f>TRUNC(일위대가목록!F5,0)</f>
        <v>4559</v>
      </c>
      <c r="H31" s="8">
        <f>TRUNC(G31*D31, 0)</f>
        <v>470762</v>
      </c>
      <c r="I31" s="8">
        <f>TRUNC(일위대가목록!G5,0)</f>
        <v>0</v>
      </c>
      <c r="J31" s="8">
        <f>TRUNC(I31*D31, 0)</f>
        <v>0</v>
      </c>
      <c r="K31" s="8">
        <f t="shared" si="7"/>
        <v>4559</v>
      </c>
      <c r="L31" s="8">
        <f t="shared" si="7"/>
        <v>470762</v>
      </c>
      <c r="M31" s="5" t="s">
        <v>60</v>
      </c>
      <c r="N31" s="7" t="s">
        <v>845</v>
      </c>
      <c r="O31" s="7" t="s">
        <v>47</v>
      </c>
      <c r="P31" s="7" t="s">
        <v>47</v>
      </c>
      <c r="Q31" s="7" t="s">
        <v>50</v>
      </c>
      <c r="R31" s="7" t="s">
        <v>55</v>
      </c>
      <c r="S31" s="7" t="s">
        <v>56</v>
      </c>
      <c r="T31" s="7" t="s">
        <v>56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7" t="s">
        <v>47</v>
      </c>
      <c r="AS31" s="7" t="s">
        <v>47</v>
      </c>
      <c r="AT31" s="6"/>
      <c r="AU31" s="7" t="s">
        <v>844</v>
      </c>
      <c r="AV31" s="6">
        <v>5</v>
      </c>
    </row>
    <row r="32" spans="1:48" ht="30" customHeight="1">
      <c r="A32" s="5" t="s">
        <v>1205</v>
      </c>
      <c r="B32" s="5" t="s">
        <v>62</v>
      </c>
      <c r="C32" s="5" t="s">
        <v>59</v>
      </c>
      <c r="D32" s="92">
        <v>63.7</v>
      </c>
      <c r="E32" s="8">
        <f>TRUNC(일위대가목록!E6,0)</f>
        <v>532</v>
      </c>
      <c r="F32" s="8">
        <f>TRUNC(E32*D32, 0)</f>
        <v>33888</v>
      </c>
      <c r="G32" s="8">
        <f>TRUNC(일위대가목록!F6,0)</f>
        <v>1302</v>
      </c>
      <c r="H32" s="8">
        <f>TRUNC(G32*D32, 0)</f>
        <v>82937</v>
      </c>
      <c r="I32" s="8">
        <f>TRUNC(일위대가목록!G6,0)</f>
        <v>0</v>
      </c>
      <c r="J32" s="8">
        <f>TRUNC(I32*D32, 0)</f>
        <v>0</v>
      </c>
      <c r="K32" s="8">
        <f t="shared" si="7"/>
        <v>1834</v>
      </c>
      <c r="L32" s="8">
        <f t="shared" si="7"/>
        <v>116825</v>
      </c>
      <c r="M32" s="5" t="s">
        <v>63</v>
      </c>
      <c r="N32" s="7" t="s">
        <v>843</v>
      </c>
      <c r="O32" s="7" t="s">
        <v>47</v>
      </c>
      <c r="P32" s="7" t="s">
        <v>47</v>
      </c>
      <c r="Q32" s="7" t="s">
        <v>50</v>
      </c>
      <c r="R32" s="7" t="s">
        <v>55</v>
      </c>
      <c r="S32" s="7" t="s">
        <v>56</v>
      </c>
      <c r="T32" s="7" t="s">
        <v>56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7" t="s">
        <v>47</v>
      </c>
      <c r="AS32" s="7" t="s">
        <v>47</v>
      </c>
      <c r="AT32" s="6"/>
      <c r="AU32" s="7" t="s">
        <v>842</v>
      </c>
      <c r="AV32" s="6">
        <v>6</v>
      </c>
    </row>
    <row r="33" spans="1:13" ht="30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30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30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30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30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30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30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30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30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30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30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30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30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30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30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30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48" ht="30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48" ht="30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48" ht="30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48" ht="30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48" ht="30" customHeight="1">
      <c r="A53" s="5" t="s">
        <v>64</v>
      </c>
      <c r="B53" s="92"/>
      <c r="C53" s="92"/>
      <c r="D53" s="92"/>
      <c r="E53" s="92"/>
      <c r="F53" s="8">
        <f>SUM(F30:F52)</f>
        <v>55606</v>
      </c>
      <c r="G53" s="92"/>
      <c r="H53" s="8">
        <f>SUM(H30:H52)</f>
        <v>629051</v>
      </c>
      <c r="I53" s="92"/>
      <c r="J53" s="8">
        <f>SUM(J30:J52)</f>
        <v>0</v>
      </c>
      <c r="K53" s="92"/>
      <c r="L53" s="8">
        <f>SUM(L30:L52)</f>
        <v>684657</v>
      </c>
      <c r="M53" s="92"/>
      <c r="N53" s="4" t="s">
        <v>65</v>
      </c>
    </row>
    <row r="54" spans="1:48" ht="30" customHeight="1">
      <c r="A54" s="5" t="s">
        <v>66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"/>
      <c r="O54" s="6"/>
      <c r="P54" s="6"/>
      <c r="Q54" s="7" t="s">
        <v>67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30" customHeight="1">
      <c r="A55" s="5" t="s">
        <v>68</v>
      </c>
      <c r="B55" s="5" t="s">
        <v>1144</v>
      </c>
      <c r="C55" s="5" t="s">
        <v>59</v>
      </c>
      <c r="D55" s="92">
        <v>66.040000000000006</v>
      </c>
      <c r="E55" s="8">
        <f>TRUNC(단가대비표!O28,0)</f>
        <v>51000</v>
      </c>
      <c r="F55" s="8">
        <f>TRUNC(E55*D55, 0)</f>
        <v>3368040</v>
      </c>
      <c r="G55" s="8">
        <f>TRUNC(단가대비표!P28,0)</f>
        <v>0</v>
      </c>
      <c r="H55" s="8">
        <f>TRUNC(G55*D55, 0)</f>
        <v>0</v>
      </c>
      <c r="I55" s="8">
        <f>TRUNC(단가대비표!S28,0)</f>
        <v>0</v>
      </c>
      <c r="J55" s="8">
        <f>TRUNC(I55*D55, 0)</f>
        <v>0</v>
      </c>
      <c r="K55" s="8">
        <f>TRUNC(E55+G55+I55, 0)</f>
        <v>51000</v>
      </c>
      <c r="L55" s="8">
        <f>TRUNC(F55+H55+J55, 0)</f>
        <v>3368040</v>
      </c>
      <c r="M55" s="5" t="s">
        <v>47</v>
      </c>
      <c r="N55" s="7" t="s">
        <v>841</v>
      </c>
      <c r="O55" s="7" t="s">
        <v>47</v>
      </c>
      <c r="P55" s="7" t="s">
        <v>47</v>
      </c>
      <c r="Q55" s="7" t="s">
        <v>67</v>
      </c>
      <c r="R55" s="7" t="s">
        <v>56</v>
      </c>
      <c r="S55" s="7" t="s">
        <v>56</v>
      </c>
      <c r="T55" s="7" t="s">
        <v>55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7" t="s">
        <v>47</v>
      </c>
      <c r="AS55" s="7" t="s">
        <v>47</v>
      </c>
      <c r="AT55" s="6"/>
      <c r="AU55" s="7" t="s">
        <v>840</v>
      </c>
      <c r="AV55" s="6">
        <v>10</v>
      </c>
    </row>
    <row r="56" spans="1:48" ht="30" customHeight="1">
      <c r="A56" s="5" t="s">
        <v>1207</v>
      </c>
      <c r="B56" s="5" t="s">
        <v>1206</v>
      </c>
      <c r="C56" s="5" t="s">
        <v>59</v>
      </c>
      <c r="D56" s="92">
        <v>64.2</v>
      </c>
      <c r="E56" s="8">
        <f>TRUNC(일위대가목록!E7,0)</f>
        <v>245</v>
      </c>
      <c r="F56" s="8">
        <f>TRUNC(E56*D56, 0)</f>
        <v>15729</v>
      </c>
      <c r="G56" s="8">
        <f>TRUNC(일위대가목록!F7,0)</f>
        <v>34021</v>
      </c>
      <c r="H56" s="8">
        <f>TRUNC(G56*D56, 0)</f>
        <v>2184148</v>
      </c>
      <c r="I56" s="8">
        <f>TRUNC(일위대가목록!G7,0)</f>
        <v>590</v>
      </c>
      <c r="J56" s="8">
        <f>TRUNC(I56*D56, 0)</f>
        <v>37878</v>
      </c>
      <c r="K56" s="8">
        <f>TRUNC(E56+G56+I56, 0)</f>
        <v>34856</v>
      </c>
      <c r="L56" s="8">
        <f>TRUNC(F56+H56+J56, 0)</f>
        <v>2237755</v>
      </c>
      <c r="M56" s="5" t="s">
        <v>70</v>
      </c>
      <c r="N56" s="7" t="s">
        <v>839</v>
      </c>
      <c r="O56" s="7" t="s">
        <v>47</v>
      </c>
      <c r="P56" s="7" t="s">
        <v>47</v>
      </c>
      <c r="Q56" s="7" t="s">
        <v>67</v>
      </c>
      <c r="R56" s="7" t="s">
        <v>55</v>
      </c>
      <c r="S56" s="7" t="s">
        <v>56</v>
      </c>
      <c r="T56" s="7" t="s">
        <v>56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7" t="s">
        <v>47</v>
      </c>
      <c r="AS56" s="7" t="s">
        <v>47</v>
      </c>
      <c r="AT56" s="6"/>
      <c r="AU56" s="7" t="s">
        <v>838</v>
      </c>
      <c r="AV56" s="6">
        <v>11</v>
      </c>
    </row>
    <row r="57" spans="1:48" ht="30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48" ht="30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48" ht="30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48" ht="30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48" ht="30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48" ht="30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48" ht="30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48" ht="30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48" ht="30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48" ht="30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48" ht="30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48" ht="30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48" ht="30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48" ht="30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48" ht="30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48" ht="30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48" ht="30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48" ht="30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48" ht="30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48" ht="30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48" ht="30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48" ht="30" customHeight="1">
      <c r="A78" s="5" t="s">
        <v>64</v>
      </c>
      <c r="B78" s="92"/>
      <c r="C78" s="92"/>
      <c r="D78" s="92"/>
      <c r="E78" s="92"/>
      <c r="F78" s="8">
        <f>SUM(F55:F77)</f>
        <v>3383769</v>
      </c>
      <c r="G78" s="92"/>
      <c r="H78" s="8">
        <f>SUM(H55:H77)</f>
        <v>2184148</v>
      </c>
      <c r="I78" s="92"/>
      <c r="J78" s="8">
        <f>SUM(J55:J77)</f>
        <v>37878</v>
      </c>
      <c r="K78" s="92"/>
      <c r="L78" s="8">
        <f>SUM(L55:L77)</f>
        <v>5605795</v>
      </c>
      <c r="M78" s="92"/>
      <c r="N78" s="4" t="s">
        <v>65</v>
      </c>
    </row>
    <row r="79" spans="1:48" ht="30" customHeight="1">
      <c r="A79" s="5" t="s">
        <v>71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6"/>
      <c r="O79" s="6"/>
      <c r="P79" s="6"/>
      <c r="Q79" s="7" t="s">
        <v>72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30" customHeight="1">
      <c r="A80" s="5" t="s">
        <v>73</v>
      </c>
      <c r="B80" s="5" t="s">
        <v>1208</v>
      </c>
      <c r="C80" s="5" t="s">
        <v>59</v>
      </c>
      <c r="D80" s="92">
        <v>66.84</v>
      </c>
      <c r="E80" s="8">
        <f>TRUNC(단가대비표!O29,0)</f>
        <v>4000</v>
      </c>
      <c r="F80" s="8">
        <f>TRUNC(E80*D80, 0)</f>
        <v>267360</v>
      </c>
      <c r="G80" s="8">
        <f>TRUNC(단가대비표!P29,0)</f>
        <v>0</v>
      </c>
      <c r="H80" s="8">
        <f>TRUNC(G80*D80, 0)</f>
        <v>0</v>
      </c>
      <c r="I80" s="8">
        <f>TRUNC(단가대비표!S29,0)</f>
        <v>0</v>
      </c>
      <c r="J80" s="8">
        <f>TRUNC(I80*D80, 0)</f>
        <v>0</v>
      </c>
      <c r="K80" s="8">
        <f t="shared" ref="K80:L84" si="8">TRUNC(E80+G80+I80, 0)</f>
        <v>4000</v>
      </c>
      <c r="L80" s="8">
        <f t="shared" si="8"/>
        <v>267360</v>
      </c>
      <c r="M80" s="5" t="s">
        <v>47</v>
      </c>
      <c r="N80" s="7" t="s">
        <v>837</v>
      </c>
      <c r="O80" s="7" t="s">
        <v>47</v>
      </c>
      <c r="P80" s="7" t="s">
        <v>47</v>
      </c>
      <c r="Q80" s="7" t="s">
        <v>72</v>
      </c>
      <c r="R80" s="7" t="s">
        <v>56</v>
      </c>
      <c r="S80" s="7" t="s">
        <v>56</v>
      </c>
      <c r="T80" s="7" t="s">
        <v>55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7" t="s">
        <v>47</v>
      </c>
      <c r="AS80" s="7" t="s">
        <v>47</v>
      </c>
      <c r="AT80" s="6"/>
      <c r="AU80" s="7" t="s">
        <v>836</v>
      </c>
      <c r="AV80" s="6">
        <v>13</v>
      </c>
    </row>
    <row r="81" spans="1:48" ht="30" customHeight="1">
      <c r="A81" s="5" t="s">
        <v>74</v>
      </c>
      <c r="B81" s="5" t="s">
        <v>47</v>
      </c>
      <c r="C81" s="5" t="s">
        <v>59</v>
      </c>
      <c r="D81" s="92">
        <v>63.7</v>
      </c>
      <c r="E81" s="8">
        <f>TRUNC(일위대가목록!E8,0)</f>
        <v>0</v>
      </c>
      <c r="F81" s="8">
        <f>TRUNC(E81*D81, 0)</f>
        <v>0</v>
      </c>
      <c r="G81" s="8">
        <f>TRUNC(일위대가목록!F8,0)</f>
        <v>10917</v>
      </c>
      <c r="H81" s="8">
        <f>TRUNC(G81*D81, 0)</f>
        <v>695412</v>
      </c>
      <c r="I81" s="8">
        <f>TRUNC(일위대가목록!G8,0)</f>
        <v>327</v>
      </c>
      <c r="J81" s="8">
        <f>TRUNC(I81*D81, 0)</f>
        <v>20829</v>
      </c>
      <c r="K81" s="8">
        <f t="shared" si="8"/>
        <v>11244</v>
      </c>
      <c r="L81" s="8">
        <f t="shared" si="8"/>
        <v>716241</v>
      </c>
      <c r="M81" s="5" t="s">
        <v>75</v>
      </c>
      <c r="N81" s="7" t="s">
        <v>835</v>
      </c>
      <c r="O81" s="7" t="s">
        <v>47</v>
      </c>
      <c r="P81" s="7" t="s">
        <v>47</v>
      </c>
      <c r="Q81" s="7" t="s">
        <v>72</v>
      </c>
      <c r="R81" s="7" t="s">
        <v>55</v>
      </c>
      <c r="S81" s="7" t="s">
        <v>56</v>
      </c>
      <c r="T81" s="7" t="s">
        <v>56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7" t="s">
        <v>47</v>
      </c>
      <c r="AS81" s="7" t="s">
        <v>47</v>
      </c>
      <c r="AT81" s="6"/>
      <c r="AU81" s="7" t="s">
        <v>834</v>
      </c>
      <c r="AV81" s="6">
        <v>21</v>
      </c>
    </row>
    <row r="82" spans="1:48" ht="30" customHeight="1">
      <c r="A82" s="5" t="s">
        <v>76</v>
      </c>
      <c r="B82" s="5" t="s">
        <v>77</v>
      </c>
      <c r="C82" s="5" t="s">
        <v>78</v>
      </c>
      <c r="D82" s="92">
        <v>43</v>
      </c>
      <c r="E82" s="8">
        <f>TRUNC(일위대가목록!E9,0)</f>
        <v>1674</v>
      </c>
      <c r="F82" s="8">
        <f>TRUNC(E82*D82, 0)</f>
        <v>71982</v>
      </c>
      <c r="G82" s="8">
        <f>TRUNC(일위대가목록!F9,0)</f>
        <v>6730</v>
      </c>
      <c r="H82" s="8">
        <f>TRUNC(G82*D82, 0)</f>
        <v>289390</v>
      </c>
      <c r="I82" s="8">
        <f>TRUNC(일위대가목록!G9,0)</f>
        <v>269</v>
      </c>
      <c r="J82" s="8">
        <f>TRUNC(I82*D82, 0)</f>
        <v>11567</v>
      </c>
      <c r="K82" s="8">
        <f t="shared" si="8"/>
        <v>8673</v>
      </c>
      <c r="L82" s="8">
        <f t="shared" si="8"/>
        <v>372939</v>
      </c>
      <c r="M82" s="5" t="s">
        <v>79</v>
      </c>
      <c r="N82" s="7" t="s">
        <v>833</v>
      </c>
      <c r="O82" s="7" t="s">
        <v>47</v>
      </c>
      <c r="P82" s="7" t="s">
        <v>47</v>
      </c>
      <c r="Q82" s="7" t="s">
        <v>72</v>
      </c>
      <c r="R82" s="7" t="s">
        <v>55</v>
      </c>
      <c r="S82" s="7" t="s">
        <v>56</v>
      </c>
      <c r="T82" s="7" t="s">
        <v>56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7" t="s">
        <v>47</v>
      </c>
      <c r="AS82" s="7" t="s">
        <v>47</v>
      </c>
      <c r="AT82" s="6"/>
      <c r="AU82" s="7" t="s">
        <v>832</v>
      </c>
      <c r="AV82" s="6">
        <v>22</v>
      </c>
    </row>
    <row r="83" spans="1:48" ht="30" customHeight="1">
      <c r="A83" s="5" t="s">
        <v>80</v>
      </c>
      <c r="B83" s="5" t="s">
        <v>81</v>
      </c>
      <c r="C83" s="5" t="s">
        <v>78</v>
      </c>
      <c r="D83" s="92">
        <v>4.5</v>
      </c>
      <c r="E83" s="8">
        <f>TRUNC(단가대비표!O64,0)</f>
        <v>11919</v>
      </c>
      <c r="F83" s="8">
        <f>TRUNC(E83*D83, 0)</f>
        <v>53635</v>
      </c>
      <c r="G83" s="8">
        <f>TRUNC(단가대비표!P64,0)</f>
        <v>0</v>
      </c>
      <c r="H83" s="8">
        <f>TRUNC(G83*D83, 0)</f>
        <v>0</v>
      </c>
      <c r="I83" s="8">
        <f>TRUNC(단가대비표!S64,0)</f>
        <v>0</v>
      </c>
      <c r="J83" s="8">
        <f>TRUNC(I83*D83, 0)</f>
        <v>0</v>
      </c>
      <c r="K83" s="8">
        <f t="shared" si="8"/>
        <v>11919</v>
      </c>
      <c r="L83" s="8">
        <f t="shared" si="8"/>
        <v>53635</v>
      </c>
      <c r="M83" s="5" t="s">
        <v>47</v>
      </c>
      <c r="N83" s="7" t="s">
        <v>831</v>
      </c>
      <c r="O83" s="7" t="s">
        <v>47</v>
      </c>
      <c r="P83" s="7" t="s">
        <v>47</v>
      </c>
      <c r="Q83" s="7" t="s">
        <v>72</v>
      </c>
      <c r="R83" s="7" t="s">
        <v>56</v>
      </c>
      <c r="S83" s="7" t="s">
        <v>56</v>
      </c>
      <c r="T83" s="7" t="s">
        <v>55</v>
      </c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7" t="s">
        <v>47</v>
      </c>
      <c r="AS83" s="7" t="s">
        <v>47</v>
      </c>
      <c r="AT83" s="6"/>
      <c r="AU83" s="7" t="s">
        <v>830</v>
      </c>
      <c r="AV83" s="6">
        <v>19</v>
      </c>
    </row>
    <row r="84" spans="1:48" ht="30" customHeight="1">
      <c r="A84" s="5" t="s">
        <v>620</v>
      </c>
      <c r="B84" s="5" t="s">
        <v>83</v>
      </c>
      <c r="C84" s="5" t="s">
        <v>78</v>
      </c>
      <c r="D84" s="92">
        <v>6</v>
      </c>
      <c r="E84" s="8">
        <f>TRUNC(일위대가목록!E10,0)</f>
        <v>27093</v>
      </c>
      <c r="F84" s="8">
        <f>TRUNC(E84*D84, 0)</f>
        <v>162558</v>
      </c>
      <c r="G84" s="8">
        <f>TRUNC(일위대가목록!F10,0)</f>
        <v>58878</v>
      </c>
      <c r="H84" s="8">
        <f>TRUNC(G84*D84, 0)</f>
        <v>353268</v>
      </c>
      <c r="I84" s="8">
        <f>TRUNC(일위대가목록!G10,0)</f>
        <v>1893</v>
      </c>
      <c r="J84" s="8">
        <f>TRUNC(I84*D84, 0)</f>
        <v>11358</v>
      </c>
      <c r="K84" s="8">
        <f t="shared" si="8"/>
        <v>87864</v>
      </c>
      <c r="L84" s="8">
        <f t="shared" si="8"/>
        <v>527184</v>
      </c>
      <c r="M84" s="5" t="s">
        <v>84</v>
      </c>
      <c r="N84" s="7" t="s">
        <v>829</v>
      </c>
      <c r="O84" s="7" t="s">
        <v>47</v>
      </c>
      <c r="P84" s="7" t="s">
        <v>47</v>
      </c>
      <c r="Q84" s="7" t="s">
        <v>72</v>
      </c>
      <c r="R84" s="7" t="s">
        <v>55</v>
      </c>
      <c r="S84" s="7" t="s">
        <v>56</v>
      </c>
      <c r="T84" s="7" t="s">
        <v>56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7" t="s">
        <v>47</v>
      </c>
      <c r="AS84" s="7" t="s">
        <v>47</v>
      </c>
      <c r="AT84" s="6"/>
      <c r="AU84" s="7" t="s">
        <v>828</v>
      </c>
      <c r="AV84" s="6">
        <v>20</v>
      </c>
    </row>
    <row r="85" spans="1:48" ht="30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48" ht="30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48" ht="30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48" ht="30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48" ht="30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48" ht="30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48" ht="30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48" ht="30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48" ht="30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48" ht="30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48" ht="30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48" ht="30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48" ht="30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48" ht="30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48" ht="30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48" ht="30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48" ht="30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48" ht="30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48" ht="30" customHeight="1">
      <c r="A103" s="5" t="s">
        <v>64</v>
      </c>
      <c r="B103" s="92"/>
      <c r="C103" s="92"/>
      <c r="D103" s="92"/>
      <c r="E103" s="92"/>
      <c r="F103" s="8">
        <f>SUM(F80:F102)</f>
        <v>555535</v>
      </c>
      <c r="G103" s="92"/>
      <c r="H103" s="8">
        <f>SUM(H80:H102)</f>
        <v>1338070</v>
      </c>
      <c r="I103" s="92"/>
      <c r="J103" s="8">
        <f>SUM(J80:J102)</f>
        <v>43754</v>
      </c>
      <c r="K103" s="92"/>
      <c r="L103" s="8">
        <f>SUM(L80:L102)</f>
        <v>1937359</v>
      </c>
      <c r="M103" s="92"/>
      <c r="N103" s="4" t="s">
        <v>65</v>
      </c>
    </row>
    <row r="104" spans="1:48" ht="30" customHeight="1">
      <c r="A104" s="5" t="s">
        <v>85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6"/>
      <c r="O104" s="6"/>
      <c r="P104" s="6"/>
      <c r="Q104" s="7" t="s">
        <v>86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30" customHeight="1">
      <c r="A105" s="5" t="s">
        <v>680</v>
      </c>
      <c r="B105" s="5" t="s">
        <v>769</v>
      </c>
      <c r="C105" s="5" t="s">
        <v>89</v>
      </c>
      <c r="D105" s="92">
        <v>1</v>
      </c>
      <c r="E105" s="8">
        <f>TRUNC(일위대가목록!E11,0)</f>
        <v>369000</v>
      </c>
      <c r="F105" s="8">
        <f t="shared" ref="F105:F110" si="9">TRUNC(E105*D105, 0)</f>
        <v>369000</v>
      </c>
      <c r="G105" s="8">
        <f>TRUNC(일위대가목록!F11,0)</f>
        <v>107011</v>
      </c>
      <c r="H105" s="8">
        <f t="shared" ref="H105:H110" si="10">TRUNC(G105*D105, 0)</f>
        <v>107011</v>
      </c>
      <c r="I105" s="8">
        <f>TRUNC(일위대가목록!G11,0)</f>
        <v>2140</v>
      </c>
      <c r="J105" s="8">
        <f t="shared" ref="J105:J110" si="11">TRUNC(I105*D105, 0)</f>
        <v>2140</v>
      </c>
      <c r="K105" s="8">
        <f t="shared" ref="K105:L110" si="12">TRUNC(E105+G105+I105, 0)</f>
        <v>478151</v>
      </c>
      <c r="L105" s="8">
        <f t="shared" si="12"/>
        <v>478151</v>
      </c>
      <c r="M105" s="5" t="s">
        <v>90</v>
      </c>
      <c r="N105" s="7" t="s">
        <v>827</v>
      </c>
      <c r="O105" s="7" t="s">
        <v>47</v>
      </c>
      <c r="P105" s="7" t="s">
        <v>47</v>
      </c>
      <c r="Q105" s="7" t="s">
        <v>86</v>
      </c>
      <c r="R105" s="7" t="s">
        <v>55</v>
      </c>
      <c r="S105" s="7" t="s">
        <v>56</v>
      </c>
      <c r="T105" s="7" t="s">
        <v>56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7" t="s">
        <v>47</v>
      </c>
      <c r="AS105" s="7" t="s">
        <v>47</v>
      </c>
      <c r="AT105" s="6"/>
      <c r="AU105" s="7" t="s">
        <v>826</v>
      </c>
      <c r="AV105" s="6">
        <v>26</v>
      </c>
    </row>
    <row r="106" spans="1:48" ht="30" customHeight="1">
      <c r="A106" s="5" t="s">
        <v>91</v>
      </c>
      <c r="B106" s="5" t="s">
        <v>1145</v>
      </c>
      <c r="C106" s="5" t="s">
        <v>93</v>
      </c>
      <c r="D106" s="92">
        <v>1</v>
      </c>
      <c r="E106" s="8">
        <f>TRUNC(단가대비표!O42,0)</f>
        <v>15000</v>
      </c>
      <c r="F106" s="8">
        <f t="shared" si="9"/>
        <v>15000</v>
      </c>
      <c r="G106" s="8">
        <f>TRUNC(단가대비표!P42,0)</f>
        <v>0</v>
      </c>
      <c r="H106" s="8">
        <f t="shared" si="10"/>
        <v>0</v>
      </c>
      <c r="I106" s="8">
        <f>TRUNC(단가대비표!S42,0)</f>
        <v>0</v>
      </c>
      <c r="J106" s="8">
        <f t="shared" si="11"/>
        <v>0</v>
      </c>
      <c r="K106" s="8">
        <f t="shared" si="12"/>
        <v>15000</v>
      </c>
      <c r="L106" s="8">
        <f t="shared" si="12"/>
        <v>15000</v>
      </c>
      <c r="M106" s="5" t="s">
        <v>47</v>
      </c>
      <c r="N106" s="7" t="s">
        <v>825</v>
      </c>
      <c r="O106" s="7" t="s">
        <v>47</v>
      </c>
      <c r="P106" s="7" t="s">
        <v>47</v>
      </c>
      <c r="Q106" s="7" t="s">
        <v>86</v>
      </c>
      <c r="R106" s="7" t="s">
        <v>56</v>
      </c>
      <c r="S106" s="7" t="s">
        <v>56</v>
      </c>
      <c r="T106" s="7" t="s">
        <v>55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7" t="s">
        <v>47</v>
      </c>
      <c r="AS106" s="7" t="s">
        <v>47</v>
      </c>
      <c r="AT106" s="6"/>
      <c r="AU106" s="7" t="s">
        <v>824</v>
      </c>
      <c r="AV106" s="6">
        <v>25</v>
      </c>
    </row>
    <row r="107" spans="1:48" ht="30" customHeight="1">
      <c r="A107" s="5" t="s">
        <v>94</v>
      </c>
      <c r="B107" s="5" t="s">
        <v>95</v>
      </c>
      <c r="C107" s="5" t="s">
        <v>96</v>
      </c>
      <c r="D107" s="92">
        <v>1</v>
      </c>
      <c r="E107" s="8">
        <f>TRUNC(일위대가목록!E12,0)</f>
        <v>0</v>
      </c>
      <c r="F107" s="8">
        <f t="shared" si="9"/>
        <v>0</v>
      </c>
      <c r="G107" s="8">
        <f>TRUNC(일위대가목록!F12,0)</f>
        <v>2155</v>
      </c>
      <c r="H107" s="8">
        <f t="shared" si="10"/>
        <v>2155</v>
      </c>
      <c r="I107" s="8">
        <f>TRUNC(일위대가목록!G12,0)</f>
        <v>43</v>
      </c>
      <c r="J107" s="8">
        <f t="shared" si="11"/>
        <v>43</v>
      </c>
      <c r="K107" s="8">
        <f t="shared" si="12"/>
        <v>2198</v>
      </c>
      <c r="L107" s="8">
        <f t="shared" si="12"/>
        <v>2198</v>
      </c>
      <c r="M107" s="5" t="s">
        <v>97</v>
      </c>
      <c r="N107" s="7" t="s">
        <v>823</v>
      </c>
      <c r="O107" s="7" t="s">
        <v>47</v>
      </c>
      <c r="P107" s="7" t="s">
        <v>47</v>
      </c>
      <c r="Q107" s="7" t="s">
        <v>86</v>
      </c>
      <c r="R107" s="7" t="s">
        <v>55</v>
      </c>
      <c r="S107" s="7" t="s">
        <v>56</v>
      </c>
      <c r="T107" s="7" t="s">
        <v>56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7" t="s">
        <v>47</v>
      </c>
      <c r="AS107" s="7" t="s">
        <v>47</v>
      </c>
      <c r="AT107" s="6"/>
      <c r="AU107" s="7" t="s">
        <v>822</v>
      </c>
      <c r="AV107" s="6">
        <v>27</v>
      </c>
    </row>
    <row r="108" spans="1:48" ht="30" customHeight="1">
      <c r="A108" s="5" t="s">
        <v>600</v>
      </c>
      <c r="B108" s="5" t="s">
        <v>1209</v>
      </c>
      <c r="C108" s="5" t="s">
        <v>100</v>
      </c>
      <c r="D108" s="92">
        <v>1</v>
      </c>
      <c r="E108" s="8">
        <f>TRUNC(단가대비표!O41,0)</f>
        <v>3000</v>
      </c>
      <c r="F108" s="8">
        <f t="shared" si="9"/>
        <v>3000</v>
      </c>
      <c r="G108" s="8">
        <f>TRUNC(단가대비표!P41,0)</f>
        <v>0</v>
      </c>
      <c r="H108" s="8">
        <f t="shared" si="10"/>
        <v>0</v>
      </c>
      <c r="I108" s="8">
        <f>TRUNC(단가대비표!S41,0)</f>
        <v>0</v>
      </c>
      <c r="J108" s="8">
        <f t="shared" si="11"/>
        <v>0</v>
      </c>
      <c r="K108" s="8">
        <f t="shared" si="12"/>
        <v>3000</v>
      </c>
      <c r="L108" s="8">
        <f t="shared" si="12"/>
        <v>3000</v>
      </c>
      <c r="M108" s="5" t="s">
        <v>47</v>
      </c>
      <c r="N108" s="7" t="s">
        <v>821</v>
      </c>
      <c r="O108" s="7" t="s">
        <v>47</v>
      </c>
      <c r="P108" s="7" t="s">
        <v>47</v>
      </c>
      <c r="Q108" s="7" t="s">
        <v>86</v>
      </c>
      <c r="R108" s="7" t="s">
        <v>56</v>
      </c>
      <c r="S108" s="7" t="s">
        <v>56</v>
      </c>
      <c r="T108" s="7" t="s">
        <v>55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7" t="s">
        <v>47</v>
      </c>
      <c r="AS108" s="7" t="s">
        <v>47</v>
      </c>
      <c r="AT108" s="6"/>
      <c r="AU108" s="7" t="s">
        <v>820</v>
      </c>
      <c r="AV108" s="6">
        <v>24</v>
      </c>
    </row>
    <row r="109" spans="1:48" ht="30" customHeight="1">
      <c r="A109" s="5" t="s">
        <v>101</v>
      </c>
      <c r="B109" s="5" t="s">
        <v>102</v>
      </c>
      <c r="C109" s="5" t="s">
        <v>78</v>
      </c>
      <c r="D109" s="92">
        <v>5.4</v>
      </c>
      <c r="E109" s="8">
        <f>TRUNC(일위대가목록!E13,0)</f>
        <v>0</v>
      </c>
      <c r="F109" s="8">
        <f t="shared" si="9"/>
        <v>0</v>
      </c>
      <c r="G109" s="8">
        <f>TRUNC(일위대가목록!F13,0)</f>
        <v>3524</v>
      </c>
      <c r="H109" s="8">
        <f t="shared" si="10"/>
        <v>19029</v>
      </c>
      <c r="I109" s="8">
        <f>TRUNC(일위대가목록!G13,0)</f>
        <v>0</v>
      </c>
      <c r="J109" s="8">
        <f t="shared" si="11"/>
        <v>0</v>
      </c>
      <c r="K109" s="8">
        <f t="shared" si="12"/>
        <v>3524</v>
      </c>
      <c r="L109" s="8">
        <f t="shared" si="12"/>
        <v>19029</v>
      </c>
      <c r="M109" s="5" t="s">
        <v>103</v>
      </c>
      <c r="N109" s="7" t="s">
        <v>819</v>
      </c>
      <c r="O109" s="7" t="s">
        <v>47</v>
      </c>
      <c r="P109" s="7" t="s">
        <v>47</v>
      </c>
      <c r="Q109" s="7" t="s">
        <v>86</v>
      </c>
      <c r="R109" s="7" t="s">
        <v>55</v>
      </c>
      <c r="S109" s="7" t="s">
        <v>56</v>
      </c>
      <c r="T109" s="7" t="s">
        <v>56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7" t="s">
        <v>47</v>
      </c>
      <c r="AS109" s="7" t="s">
        <v>47</v>
      </c>
      <c r="AT109" s="6"/>
      <c r="AU109" s="7" t="s">
        <v>818</v>
      </c>
      <c r="AV109" s="6">
        <v>28</v>
      </c>
    </row>
    <row r="110" spans="1:48" ht="30" customHeight="1">
      <c r="A110" s="5" t="s">
        <v>104</v>
      </c>
      <c r="B110" s="5" t="s">
        <v>105</v>
      </c>
      <c r="C110" s="5" t="s">
        <v>78</v>
      </c>
      <c r="D110" s="92">
        <v>5.4</v>
      </c>
      <c r="E110" s="8">
        <f>TRUNC(일위대가목록!E14,0)</f>
        <v>565</v>
      </c>
      <c r="F110" s="8">
        <f t="shared" si="9"/>
        <v>3051</v>
      </c>
      <c r="G110" s="8">
        <f>TRUNC(일위대가목록!F14,0)</f>
        <v>4417</v>
      </c>
      <c r="H110" s="8">
        <f t="shared" si="10"/>
        <v>23851</v>
      </c>
      <c r="I110" s="8">
        <f>TRUNC(일위대가목록!G14,0)</f>
        <v>0</v>
      </c>
      <c r="J110" s="8">
        <f t="shared" si="11"/>
        <v>0</v>
      </c>
      <c r="K110" s="8">
        <f t="shared" si="12"/>
        <v>4982</v>
      </c>
      <c r="L110" s="8">
        <f t="shared" si="12"/>
        <v>26902</v>
      </c>
      <c r="M110" s="5" t="s">
        <v>106</v>
      </c>
      <c r="N110" s="7" t="s">
        <v>817</v>
      </c>
      <c r="O110" s="7" t="s">
        <v>47</v>
      </c>
      <c r="P110" s="7" t="s">
        <v>47</v>
      </c>
      <c r="Q110" s="7" t="s">
        <v>86</v>
      </c>
      <c r="R110" s="7" t="s">
        <v>55</v>
      </c>
      <c r="S110" s="7" t="s">
        <v>56</v>
      </c>
      <c r="T110" s="7" t="s">
        <v>56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7" t="s">
        <v>47</v>
      </c>
      <c r="AS110" s="7" t="s">
        <v>47</v>
      </c>
      <c r="AT110" s="6"/>
      <c r="AU110" s="7" t="s">
        <v>816</v>
      </c>
      <c r="AV110" s="6">
        <v>16</v>
      </c>
    </row>
    <row r="111" spans="1:48" ht="30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48" ht="30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4" ht="30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4" ht="30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4" ht="30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4" ht="30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4" ht="30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4" ht="30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4" ht="30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4" ht="30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4" ht="30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4" ht="30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1:14" ht="30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4" ht="30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4" ht="30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1:14" ht="30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4" ht="30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1:14" ht="30" customHeight="1">
      <c r="A128" s="5" t="s">
        <v>64</v>
      </c>
      <c r="B128" s="92"/>
      <c r="C128" s="92"/>
      <c r="D128" s="92"/>
      <c r="E128" s="92"/>
      <c r="F128" s="8">
        <f>SUM(F105:F127)</f>
        <v>390051</v>
      </c>
      <c r="G128" s="92"/>
      <c r="H128" s="8">
        <f>SUM(H105:H127)</f>
        <v>152046</v>
      </c>
      <c r="I128" s="92"/>
      <c r="J128" s="8">
        <f>SUM(J105:J127)</f>
        <v>2183</v>
      </c>
      <c r="K128" s="92"/>
      <c r="L128" s="8">
        <f>SUM(L105:L127)</f>
        <v>544280</v>
      </c>
      <c r="M128" s="92"/>
      <c r="N128" s="4" t="s">
        <v>65</v>
      </c>
    </row>
    <row r="129" spans="1:48" ht="30" customHeight="1">
      <c r="A129" s="5" t="s">
        <v>107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6"/>
      <c r="O129" s="6"/>
      <c r="P129" s="6"/>
      <c r="Q129" s="7" t="s">
        <v>108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43.5" customHeight="1">
      <c r="A130" s="5" t="s">
        <v>109</v>
      </c>
      <c r="B130" s="5" t="s">
        <v>1210</v>
      </c>
      <c r="C130" s="5" t="s">
        <v>59</v>
      </c>
      <c r="D130" s="92">
        <v>85.5</v>
      </c>
      <c r="E130" s="8">
        <f>TRUNC(일위대가목록!E15,0)</f>
        <v>1222</v>
      </c>
      <c r="F130" s="8">
        <f>TRUNC(E130*D130, 0)</f>
        <v>104481</v>
      </c>
      <c r="G130" s="8">
        <f>TRUNC(일위대가목록!F15,0)</f>
        <v>7071</v>
      </c>
      <c r="H130" s="8">
        <f>TRUNC(G130*D130, 0)</f>
        <v>604570</v>
      </c>
      <c r="I130" s="8">
        <f>TRUNC(일위대가목록!G15,0)</f>
        <v>0</v>
      </c>
      <c r="J130" s="8">
        <f>TRUNC(I130*D130, 0)</f>
        <v>0</v>
      </c>
      <c r="K130" s="8">
        <f t="shared" ref="K130:L132" si="13">TRUNC(E130+G130+I130, 0)</f>
        <v>8293</v>
      </c>
      <c r="L130" s="8">
        <f t="shared" si="13"/>
        <v>709051</v>
      </c>
      <c r="M130" s="5" t="s">
        <v>111</v>
      </c>
      <c r="N130" s="7" t="s">
        <v>815</v>
      </c>
      <c r="O130" s="7" t="s">
        <v>47</v>
      </c>
      <c r="P130" s="7" t="s">
        <v>47</v>
      </c>
      <c r="Q130" s="7" t="s">
        <v>108</v>
      </c>
      <c r="R130" s="7" t="s">
        <v>55</v>
      </c>
      <c r="S130" s="7" t="s">
        <v>56</v>
      </c>
      <c r="T130" s="7" t="s">
        <v>56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7" t="s">
        <v>47</v>
      </c>
      <c r="AS130" s="7" t="s">
        <v>47</v>
      </c>
      <c r="AT130" s="6"/>
      <c r="AU130" s="7" t="s">
        <v>814</v>
      </c>
      <c r="AV130" s="6">
        <v>32</v>
      </c>
    </row>
    <row r="131" spans="1:48" ht="30" customHeight="1">
      <c r="A131" s="5" t="s">
        <v>112</v>
      </c>
      <c r="B131" s="5" t="s">
        <v>113</v>
      </c>
      <c r="C131" s="5" t="s">
        <v>59</v>
      </c>
      <c r="D131" s="92">
        <v>6.8</v>
      </c>
      <c r="E131" s="8">
        <f>TRUNC(일위대가목록!E16,0)</f>
        <v>793</v>
      </c>
      <c r="F131" s="8">
        <f>TRUNC(E131*D131, 0)</f>
        <v>5392</v>
      </c>
      <c r="G131" s="8">
        <f>TRUNC(일위대가목록!F16,0)</f>
        <v>3223</v>
      </c>
      <c r="H131" s="8">
        <f>TRUNC(G131*D131, 0)</f>
        <v>21916</v>
      </c>
      <c r="I131" s="8">
        <f>TRUNC(일위대가목록!G16,0)</f>
        <v>0</v>
      </c>
      <c r="J131" s="8">
        <f>TRUNC(I131*D131, 0)</f>
        <v>0</v>
      </c>
      <c r="K131" s="8">
        <f t="shared" si="13"/>
        <v>4016</v>
      </c>
      <c r="L131" s="8">
        <f t="shared" si="13"/>
        <v>27308</v>
      </c>
      <c r="M131" s="5" t="s">
        <v>114</v>
      </c>
      <c r="N131" s="7" t="s">
        <v>813</v>
      </c>
      <c r="O131" s="7" t="s">
        <v>47</v>
      </c>
      <c r="P131" s="7" t="s">
        <v>47</v>
      </c>
      <c r="Q131" s="7" t="s">
        <v>108</v>
      </c>
      <c r="R131" s="7" t="s">
        <v>55</v>
      </c>
      <c r="S131" s="7" t="s">
        <v>56</v>
      </c>
      <c r="T131" s="7" t="s">
        <v>56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7" t="s">
        <v>47</v>
      </c>
      <c r="AS131" s="7" t="s">
        <v>47</v>
      </c>
      <c r="AT131" s="6"/>
      <c r="AU131" s="7" t="s">
        <v>812</v>
      </c>
      <c r="AV131" s="6">
        <v>30</v>
      </c>
    </row>
    <row r="132" spans="1:48" ht="30" customHeight="1">
      <c r="A132" s="5" t="s">
        <v>115</v>
      </c>
      <c r="B132" s="5" t="s">
        <v>116</v>
      </c>
      <c r="C132" s="5" t="s">
        <v>59</v>
      </c>
      <c r="D132" s="92">
        <v>6.8</v>
      </c>
      <c r="E132" s="8">
        <f>TRUNC(일위대가목록!E17,0)</f>
        <v>846</v>
      </c>
      <c r="F132" s="8">
        <f>TRUNC(E132*D132, 0)</f>
        <v>5752</v>
      </c>
      <c r="G132" s="8">
        <f>TRUNC(일위대가목록!F17,0)</f>
        <v>8596</v>
      </c>
      <c r="H132" s="8">
        <f>TRUNC(G132*D132, 0)</f>
        <v>58452</v>
      </c>
      <c r="I132" s="8">
        <f>TRUNC(일위대가목록!G17,0)</f>
        <v>0</v>
      </c>
      <c r="J132" s="8">
        <f>TRUNC(I132*D132, 0)</f>
        <v>0</v>
      </c>
      <c r="K132" s="8">
        <f t="shared" si="13"/>
        <v>9442</v>
      </c>
      <c r="L132" s="8">
        <f t="shared" si="13"/>
        <v>64204</v>
      </c>
      <c r="M132" s="5" t="s">
        <v>117</v>
      </c>
      <c r="N132" s="7" t="s">
        <v>811</v>
      </c>
      <c r="O132" s="7" t="s">
        <v>47</v>
      </c>
      <c r="P132" s="7" t="s">
        <v>47</v>
      </c>
      <c r="Q132" s="7" t="s">
        <v>108</v>
      </c>
      <c r="R132" s="7" t="s">
        <v>55</v>
      </c>
      <c r="S132" s="7" t="s">
        <v>56</v>
      </c>
      <c r="T132" s="7" t="s">
        <v>56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7" t="s">
        <v>47</v>
      </c>
      <c r="AS132" s="7" t="s">
        <v>47</v>
      </c>
      <c r="AT132" s="6"/>
      <c r="AU132" s="7" t="s">
        <v>810</v>
      </c>
      <c r="AV132" s="6">
        <v>31</v>
      </c>
    </row>
    <row r="133" spans="1:48" ht="30" customHeight="1">
      <c r="A133" s="5" t="s">
        <v>1154</v>
      </c>
      <c r="B133" s="5" t="s">
        <v>1155</v>
      </c>
      <c r="C133" s="5" t="s">
        <v>59</v>
      </c>
      <c r="D133" s="109">
        <v>156.41999999999999</v>
      </c>
      <c r="E133" s="8">
        <f>+일위대가목록!E54</f>
        <v>1166.2</v>
      </c>
      <c r="F133" s="8">
        <f>TRUNC(E133*D133, 0)</f>
        <v>182417</v>
      </c>
      <c r="G133" s="8">
        <f>+일위대가목록!F54</f>
        <v>8973.7999999999993</v>
      </c>
      <c r="H133" s="8">
        <f>TRUNC(G133*D133, 0)</f>
        <v>1403681</v>
      </c>
      <c r="I133" s="8">
        <f>+일위대가목록!G54</f>
        <v>0</v>
      </c>
      <c r="J133" s="8">
        <f>TRUNC(I133*D133, 0)</f>
        <v>0</v>
      </c>
      <c r="K133" s="8">
        <f t="shared" ref="K133" si="14">TRUNC(E133+G133+I133, 0)</f>
        <v>10140</v>
      </c>
      <c r="L133" s="8">
        <f t="shared" ref="L133" si="15">TRUNC(F133+H133+J133, 0)</f>
        <v>1586098</v>
      </c>
      <c r="M133" s="5" t="s">
        <v>117</v>
      </c>
    </row>
    <row r="134" spans="1:48" ht="30" customHeight="1">
      <c r="A134" s="5" t="s">
        <v>1215</v>
      </c>
      <c r="B134" s="5" t="s">
        <v>1216</v>
      </c>
      <c r="C134" s="5" t="s">
        <v>321</v>
      </c>
      <c r="D134" s="113">
        <v>20</v>
      </c>
      <c r="E134" s="8"/>
      <c r="F134" s="8">
        <f>TRUNC(E134*D134, 0)</f>
        <v>0</v>
      </c>
      <c r="G134" s="8"/>
      <c r="H134" s="8">
        <f>TRUNC(G134*D134, 0)</f>
        <v>0</v>
      </c>
      <c r="I134" s="8">
        <f>+일위대가목록!H55</f>
        <v>50780.7</v>
      </c>
      <c r="J134" s="8">
        <f>TRUNC(I134*D134, 0)</f>
        <v>1015614</v>
      </c>
      <c r="K134" s="8">
        <f t="shared" ref="K134" si="16">TRUNC(E134+G134+I134, 0)</f>
        <v>50780</v>
      </c>
      <c r="L134" s="8">
        <f t="shared" ref="L134" si="17">TRUNC(F134+H134+J134, 0)</f>
        <v>1015614</v>
      </c>
      <c r="M134" s="5" t="str">
        <f>+일위대가목록!I55</f>
        <v>호표 52</v>
      </c>
    </row>
    <row r="135" spans="1:48" ht="30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48" ht="30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48" ht="30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1:48" ht="30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1:48" ht="30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48" ht="30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1:48" ht="30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48" ht="30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48" ht="30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1:48" ht="30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48" ht="30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1:48" ht="30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1:48" ht="26.2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48" ht="30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1:48" ht="30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48" ht="30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48" ht="30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1:48" ht="30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48" ht="30" customHeight="1">
      <c r="A153" s="5" t="s">
        <v>64</v>
      </c>
      <c r="B153" s="92"/>
      <c r="C153" s="92"/>
      <c r="D153" s="92"/>
      <c r="E153" s="92"/>
      <c r="F153" s="8">
        <f>SUM(F130:F152)</f>
        <v>298042</v>
      </c>
      <c r="G153" s="92"/>
      <c r="H153" s="8">
        <f>SUM(H130:H152)</f>
        <v>2088619</v>
      </c>
      <c r="I153" s="92"/>
      <c r="J153" s="8">
        <f>SUM(J130:J152)</f>
        <v>1015614</v>
      </c>
      <c r="K153" s="92"/>
      <c r="L153" s="8">
        <f>SUM(L130:L152)</f>
        <v>3402275</v>
      </c>
      <c r="M153" s="92"/>
      <c r="N153" s="4" t="s">
        <v>65</v>
      </c>
    </row>
    <row r="154" spans="1:48" ht="30" customHeight="1">
      <c r="A154" s="5" t="s">
        <v>118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6"/>
      <c r="O154" s="6"/>
      <c r="P154" s="6"/>
      <c r="Q154" s="7" t="s">
        <v>119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30" customHeight="1">
      <c r="A155" s="5" t="s">
        <v>1271</v>
      </c>
      <c r="B155" s="5" t="s">
        <v>120</v>
      </c>
      <c r="C155" s="5" t="s">
        <v>89</v>
      </c>
      <c r="D155" s="92">
        <v>2</v>
      </c>
      <c r="E155" s="8">
        <f>+일위대가목록!E56</f>
        <v>3940000</v>
      </c>
      <c r="F155" s="8">
        <f>TRUNC(E155*D155, 0)</f>
        <v>7880000</v>
      </c>
      <c r="G155" s="8">
        <f>+일위대가목록!F56</f>
        <v>1500000</v>
      </c>
      <c r="H155" s="8">
        <f>TRUNC(G155*D155, 0)</f>
        <v>3000000</v>
      </c>
      <c r="I155" s="8">
        <f>+일위대가목록!G56</f>
        <v>0</v>
      </c>
      <c r="J155" s="8">
        <f>TRUNC(I155*D155, 0)</f>
        <v>0</v>
      </c>
      <c r="K155" s="8">
        <f t="shared" ref="K155:L157" si="18">TRUNC(E155+G155+I155, 0)</f>
        <v>5440000</v>
      </c>
      <c r="L155" s="8">
        <f t="shared" si="18"/>
        <v>10880000</v>
      </c>
      <c r="M155" s="5" t="str">
        <f>+일위대가목록!I56</f>
        <v>호표 53</v>
      </c>
      <c r="N155" s="7" t="s">
        <v>809</v>
      </c>
      <c r="O155" s="7" t="s">
        <v>47</v>
      </c>
      <c r="P155" s="7" t="s">
        <v>47</v>
      </c>
      <c r="Q155" s="7" t="s">
        <v>119</v>
      </c>
      <c r="R155" s="7" t="s">
        <v>56</v>
      </c>
      <c r="S155" s="7" t="s">
        <v>56</v>
      </c>
      <c r="T155" s="7" t="s">
        <v>55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7" t="s">
        <v>47</v>
      </c>
      <c r="AS155" s="7" t="s">
        <v>47</v>
      </c>
      <c r="AT155" s="6"/>
      <c r="AU155" s="7" t="s">
        <v>808</v>
      </c>
      <c r="AV155" s="6">
        <v>34</v>
      </c>
    </row>
    <row r="156" spans="1:48" ht="30" customHeight="1">
      <c r="A156" s="5" t="s">
        <v>121</v>
      </c>
      <c r="B156" s="5" t="s">
        <v>122</v>
      </c>
      <c r="C156" s="5" t="s">
        <v>89</v>
      </c>
      <c r="D156" s="92">
        <v>1</v>
      </c>
      <c r="E156" s="8">
        <f>TRUNC(단가대비표!O47,0)</f>
        <v>200000</v>
      </c>
      <c r="F156" s="8">
        <f>TRUNC(E156*D156, 0)</f>
        <v>200000</v>
      </c>
      <c r="G156" s="8">
        <f>TRUNC(단가대비표!P47,0)</f>
        <v>0</v>
      </c>
      <c r="H156" s="8">
        <f>TRUNC(G156*D156, 0)</f>
        <v>0</v>
      </c>
      <c r="I156" s="8">
        <f>TRUNC(단가대비표!S47,0)</f>
        <v>0</v>
      </c>
      <c r="J156" s="8">
        <f>TRUNC(I156*D156, 0)</f>
        <v>0</v>
      </c>
      <c r="K156" s="8">
        <f t="shared" si="18"/>
        <v>200000</v>
      </c>
      <c r="L156" s="8">
        <f t="shared" si="18"/>
        <v>200000</v>
      </c>
      <c r="M156" s="5" t="s">
        <v>47</v>
      </c>
      <c r="N156" s="7" t="s">
        <v>807</v>
      </c>
      <c r="O156" s="7" t="s">
        <v>47</v>
      </c>
      <c r="P156" s="7" t="s">
        <v>47</v>
      </c>
      <c r="Q156" s="7" t="s">
        <v>119</v>
      </c>
      <c r="R156" s="7" t="s">
        <v>56</v>
      </c>
      <c r="S156" s="7" t="s">
        <v>56</v>
      </c>
      <c r="T156" s="7" t="s">
        <v>55</v>
      </c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7" t="s">
        <v>47</v>
      </c>
      <c r="AS156" s="7" t="s">
        <v>47</v>
      </c>
      <c r="AT156" s="6"/>
      <c r="AU156" s="7" t="s">
        <v>806</v>
      </c>
      <c r="AV156" s="6">
        <v>35</v>
      </c>
    </row>
    <row r="157" spans="1:48" ht="30" customHeight="1">
      <c r="A157" s="5" t="s">
        <v>123</v>
      </c>
      <c r="B157" s="5" t="s">
        <v>1211</v>
      </c>
      <c r="C157" s="5" t="s">
        <v>89</v>
      </c>
      <c r="D157" s="92">
        <v>1</v>
      </c>
      <c r="E157" s="8">
        <f>TRUNC(단가대비표!O48,0)</f>
        <v>500000</v>
      </c>
      <c r="F157" s="8">
        <f>TRUNC(E157*D157, 0)</f>
        <v>500000</v>
      </c>
      <c r="G157" s="8">
        <f>TRUNC(단가대비표!P48,0)</f>
        <v>0</v>
      </c>
      <c r="H157" s="8">
        <f>TRUNC(G157*D157, 0)</f>
        <v>0</v>
      </c>
      <c r="I157" s="8">
        <f>TRUNC(단가대비표!S48,0)</f>
        <v>0</v>
      </c>
      <c r="J157" s="8">
        <f>TRUNC(I157*D157, 0)</f>
        <v>0</v>
      </c>
      <c r="K157" s="8">
        <f t="shared" si="18"/>
        <v>500000</v>
      </c>
      <c r="L157" s="8">
        <f t="shared" si="18"/>
        <v>500000</v>
      </c>
      <c r="M157" s="5" t="s">
        <v>47</v>
      </c>
      <c r="N157" s="7" t="s">
        <v>805</v>
      </c>
      <c r="O157" s="7" t="s">
        <v>47</v>
      </c>
      <c r="P157" s="7" t="s">
        <v>47</v>
      </c>
      <c r="Q157" s="7" t="s">
        <v>119</v>
      </c>
      <c r="R157" s="7" t="s">
        <v>56</v>
      </c>
      <c r="S157" s="7" t="s">
        <v>56</v>
      </c>
      <c r="T157" s="7" t="s">
        <v>55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7" t="s">
        <v>47</v>
      </c>
      <c r="AS157" s="7" t="s">
        <v>47</v>
      </c>
      <c r="AT157" s="6"/>
      <c r="AU157" s="7" t="s">
        <v>804</v>
      </c>
      <c r="AV157" s="6">
        <v>36</v>
      </c>
    </row>
    <row r="158" spans="1:48" ht="30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48" ht="30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1:48" ht="30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ht="30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ht="30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t="30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1:13" ht="30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t="30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1:13" ht="30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1:13" ht="30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1:13" ht="30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1:13" ht="30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1:13" ht="30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1:13" ht="30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1:13" ht="30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1:13" ht="30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1:13" ht="30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13" ht="30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1:13" ht="30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1:48" ht="30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1:48" ht="30" customHeight="1">
      <c r="A178" s="5" t="s">
        <v>64</v>
      </c>
      <c r="B178" s="92"/>
      <c r="C178" s="92"/>
      <c r="D178" s="92"/>
      <c r="E178" s="92"/>
      <c r="F178" s="8">
        <f>SUM(F155:F177)</f>
        <v>8580000</v>
      </c>
      <c r="G178" s="92"/>
      <c r="H178" s="8">
        <f>SUM(H155:H177)</f>
        <v>3000000</v>
      </c>
      <c r="I178" s="92"/>
      <c r="J178" s="8">
        <f>SUM(J155:J177)</f>
        <v>0</v>
      </c>
      <c r="K178" s="92"/>
      <c r="L178" s="8">
        <f>SUM(L155:L177)</f>
        <v>11580000</v>
      </c>
      <c r="M178" s="92"/>
      <c r="N178" s="4" t="s">
        <v>65</v>
      </c>
    </row>
    <row r="179" spans="1:48" ht="30" customHeight="1">
      <c r="A179" s="5" t="s">
        <v>125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6"/>
      <c r="O179" s="6"/>
      <c r="P179" s="6"/>
      <c r="Q179" s="7" t="s">
        <v>126</v>
      </c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30" customHeight="1">
      <c r="A180" s="5" t="s">
        <v>137</v>
      </c>
      <c r="B180" s="5" t="s">
        <v>138</v>
      </c>
      <c r="C180" s="5" t="s">
        <v>59</v>
      </c>
      <c r="D180" s="92">
        <v>63.7</v>
      </c>
      <c r="E180" s="8">
        <f>TRUNC(일위대가목록!E18,0)</f>
        <v>0</v>
      </c>
      <c r="F180" s="8">
        <f>TRUNC(E180*D180, 0)</f>
        <v>0</v>
      </c>
      <c r="G180" s="8">
        <f>TRUNC(일위대가목록!F18,0)</f>
        <v>5739</v>
      </c>
      <c r="H180" s="8">
        <f>TRUNC(G180*D180, 0)</f>
        <v>365574</v>
      </c>
      <c r="I180" s="8">
        <f>TRUNC(일위대가목록!G18,0)</f>
        <v>0</v>
      </c>
      <c r="J180" s="8">
        <f>TRUNC(I180*D180, 0)</f>
        <v>0</v>
      </c>
      <c r="K180" s="8">
        <f t="shared" ref="K180:L184" si="19">TRUNC(E180+G180+I180, 0)</f>
        <v>5739</v>
      </c>
      <c r="L180" s="8">
        <f t="shared" si="19"/>
        <v>365574</v>
      </c>
      <c r="M180" s="5" t="s">
        <v>130</v>
      </c>
      <c r="N180" s="7" t="s">
        <v>803</v>
      </c>
      <c r="O180" s="7" t="s">
        <v>47</v>
      </c>
      <c r="P180" s="7" t="s">
        <v>47</v>
      </c>
      <c r="Q180" s="7" t="s">
        <v>126</v>
      </c>
      <c r="R180" s="7" t="s">
        <v>55</v>
      </c>
      <c r="S180" s="7" t="s">
        <v>56</v>
      </c>
      <c r="T180" s="7" t="s">
        <v>56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7" t="s">
        <v>47</v>
      </c>
      <c r="AS180" s="7" t="s">
        <v>47</v>
      </c>
      <c r="AT180" s="6"/>
      <c r="AU180" s="7" t="s">
        <v>802</v>
      </c>
      <c r="AV180" s="6">
        <v>38</v>
      </c>
    </row>
    <row r="181" spans="1:48" ht="30" customHeight="1">
      <c r="A181" s="5" t="s">
        <v>1146</v>
      </c>
      <c r="B181" s="5" t="s">
        <v>128</v>
      </c>
      <c r="C181" s="5" t="s">
        <v>129</v>
      </c>
      <c r="D181" s="92">
        <v>0.5</v>
      </c>
      <c r="E181" s="8">
        <f>TRUNC(일위대가목록!E19,0)</f>
        <v>15382</v>
      </c>
      <c r="F181" s="8">
        <f>TRUNC(E181*D181, 0)</f>
        <v>7691</v>
      </c>
      <c r="G181" s="8">
        <f>TRUNC(일위대가목록!F19,0)</f>
        <v>215062</v>
      </c>
      <c r="H181" s="8">
        <f>TRUNC(G181*D181, 0)</f>
        <v>107531</v>
      </c>
      <c r="I181" s="8">
        <f>TRUNC(일위대가목록!G19,0)</f>
        <v>4739</v>
      </c>
      <c r="J181" s="8">
        <f>TRUNC(I181*D181, 0)</f>
        <v>2369</v>
      </c>
      <c r="K181" s="8">
        <f t="shared" si="19"/>
        <v>235183</v>
      </c>
      <c r="L181" s="8">
        <f t="shared" si="19"/>
        <v>117591</v>
      </c>
      <c r="M181" s="5" t="s">
        <v>131</v>
      </c>
      <c r="N181" s="7" t="s">
        <v>801</v>
      </c>
      <c r="O181" s="7" t="s">
        <v>47</v>
      </c>
      <c r="P181" s="7" t="s">
        <v>47</v>
      </c>
      <c r="Q181" s="7" t="s">
        <v>126</v>
      </c>
      <c r="R181" s="7" t="s">
        <v>55</v>
      </c>
      <c r="S181" s="7" t="s">
        <v>56</v>
      </c>
      <c r="T181" s="7" t="s">
        <v>56</v>
      </c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7" t="s">
        <v>47</v>
      </c>
      <c r="AS181" s="7" t="s">
        <v>47</v>
      </c>
      <c r="AT181" s="6"/>
      <c r="AU181" s="7" t="s">
        <v>800</v>
      </c>
      <c r="AV181" s="6">
        <v>39</v>
      </c>
    </row>
    <row r="182" spans="1:48" ht="30" customHeight="1">
      <c r="A182" s="5" t="s">
        <v>135</v>
      </c>
      <c r="B182" s="5" t="s">
        <v>47</v>
      </c>
      <c r="C182" s="5" t="s">
        <v>59</v>
      </c>
      <c r="D182" s="92">
        <v>1.9</v>
      </c>
      <c r="E182" s="8">
        <f>TRUNC(일위대가목록!E20,0)</f>
        <v>732</v>
      </c>
      <c r="F182" s="8">
        <f>TRUNC(E182*D182, 0)</f>
        <v>1390</v>
      </c>
      <c r="G182" s="8">
        <f>TRUNC(일위대가목록!F20,0)</f>
        <v>14654</v>
      </c>
      <c r="H182" s="8">
        <f>TRUNC(G182*D182, 0)</f>
        <v>27842</v>
      </c>
      <c r="I182" s="8">
        <f>TRUNC(일위대가목록!G20,0)</f>
        <v>0</v>
      </c>
      <c r="J182" s="8">
        <f>TRUNC(I182*D182, 0)</f>
        <v>0</v>
      </c>
      <c r="K182" s="8">
        <f t="shared" si="19"/>
        <v>15386</v>
      </c>
      <c r="L182" s="8">
        <f t="shared" si="19"/>
        <v>29232</v>
      </c>
      <c r="M182" s="5" t="s">
        <v>134</v>
      </c>
      <c r="N182" s="7" t="s">
        <v>799</v>
      </c>
      <c r="O182" s="7" t="s">
        <v>47</v>
      </c>
      <c r="P182" s="7" t="s">
        <v>47</v>
      </c>
      <c r="Q182" s="7" t="s">
        <v>126</v>
      </c>
      <c r="R182" s="7" t="s">
        <v>55</v>
      </c>
      <c r="S182" s="7" t="s">
        <v>56</v>
      </c>
      <c r="T182" s="7" t="s">
        <v>56</v>
      </c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7" t="s">
        <v>47</v>
      </c>
      <c r="AS182" s="7" t="s">
        <v>47</v>
      </c>
      <c r="AT182" s="6"/>
      <c r="AU182" s="7" t="s">
        <v>798</v>
      </c>
      <c r="AV182" s="6">
        <v>40</v>
      </c>
    </row>
    <row r="183" spans="1:48" ht="30" customHeight="1">
      <c r="A183" s="5" t="s">
        <v>132</v>
      </c>
      <c r="B183" s="5" t="s">
        <v>133</v>
      </c>
      <c r="C183" s="5" t="s">
        <v>59</v>
      </c>
      <c r="D183" s="92">
        <v>63.7</v>
      </c>
      <c r="E183" s="8">
        <f>TRUNC(일위대가목록!E21,0)</f>
        <v>0</v>
      </c>
      <c r="F183" s="8">
        <f>TRUNC(E183*D183, 0)</f>
        <v>0</v>
      </c>
      <c r="G183" s="8">
        <f>TRUNC(일위대가목록!F21,0)</f>
        <v>3907</v>
      </c>
      <c r="H183" s="8">
        <f>TRUNC(G183*D183, 0)</f>
        <v>248875</v>
      </c>
      <c r="I183" s="8">
        <f>TRUNC(일위대가목록!G21,0)</f>
        <v>0</v>
      </c>
      <c r="J183" s="8">
        <f>TRUNC(I183*D183, 0)</f>
        <v>0</v>
      </c>
      <c r="K183" s="8">
        <f t="shared" si="19"/>
        <v>3907</v>
      </c>
      <c r="L183" s="8">
        <f t="shared" si="19"/>
        <v>248875</v>
      </c>
      <c r="M183" s="5" t="s">
        <v>136</v>
      </c>
      <c r="N183" s="7" t="s">
        <v>797</v>
      </c>
      <c r="O183" s="7" t="s">
        <v>47</v>
      </c>
      <c r="P183" s="7" t="s">
        <v>47</v>
      </c>
      <c r="Q183" s="7" t="s">
        <v>126</v>
      </c>
      <c r="R183" s="7" t="s">
        <v>55</v>
      </c>
      <c r="S183" s="7" t="s">
        <v>56</v>
      </c>
      <c r="T183" s="7" t="s">
        <v>56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7" t="s">
        <v>47</v>
      </c>
      <c r="AS183" s="7" t="s">
        <v>47</v>
      </c>
      <c r="AT183" s="6"/>
      <c r="AU183" s="7" t="s">
        <v>796</v>
      </c>
      <c r="AV183" s="6">
        <v>41</v>
      </c>
    </row>
    <row r="184" spans="1:48" ht="30" customHeight="1">
      <c r="A184" s="5" t="s">
        <v>140</v>
      </c>
      <c r="B184" s="5" t="s">
        <v>141</v>
      </c>
      <c r="C184" s="5" t="s">
        <v>78</v>
      </c>
      <c r="D184" s="92">
        <v>20.8</v>
      </c>
      <c r="E184" s="8">
        <f>TRUNC(일위대가목록!E22,0)</f>
        <v>359</v>
      </c>
      <c r="F184" s="8">
        <f>TRUNC(E184*D184, 0)</f>
        <v>7467</v>
      </c>
      <c r="G184" s="8">
        <f>TRUNC(일위대가목록!F22,0)</f>
        <v>2006</v>
      </c>
      <c r="H184" s="8">
        <f>TRUNC(G184*D184, 0)</f>
        <v>41724</v>
      </c>
      <c r="I184" s="8">
        <f>TRUNC(일위대가목록!G22,0)</f>
        <v>58</v>
      </c>
      <c r="J184" s="8">
        <f>TRUNC(I184*D184, 0)</f>
        <v>1206</v>
      </c>
      <c r="K184" s="8">
        <f t="shared" si="19"/>
        <v>2423</v>
      </c>
      <c r="L184" s="8">
        <f t="shared" si="19"/>
        <v>50397</v>
      </c>
      <c r="M184" s="5" t="s">
        <v>139</v>
      </c>
      <c r="N184" s="7" t="s">
        <v>795</v>
      </c>
      <c r="O184" s="7" t="s">
        <v>47</v>
      </c>
      <c r="P184" s="7" t="s">
        <v>47</v>
      </c>
      <c r="Q184" s="7" t="s">
        <v>126</v>
      </c>
      <c r="R184" s="7" t="s">
        <v>55</v>
      </c>
      <c r="S184" s="7" t="s">
        <v>56</v>
      </c>
      <c r="T184" s="7" t="s">
        <v>56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7" t="s">
        <v>47</v>
      </c>
      <c r="AS184" s="7" t="s">
        <v>47</v>
      </c>
      <c r="AT184" s="6"/>
      <c r="AU184" s="7" t="s">
        <v>794</v>
      </c>
      <c r="AV184" s="6">
        <v>53</v>
      </c>
    </row>
    <row r="185" spans="1:48" ht="30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1:48" ht="30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1:48" ht="30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48" ht="30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1:48" ht="30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1:48" ht="30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48" ht="30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1:48" ht="30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1:48" ht="30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1:48" ht="30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1:48" ht="30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1:48" ht="30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1:48" ht="30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1:48" ht="30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1:48" ht="30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1:48" ht="30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1:48" ht="30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1:48" ht="30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1:48" ht="30" customHeight="1">
      <c r="A203" s="5" t="s">
        <v>64</v>
      </c>
      <c r="B203" s="92"/>
      <c r="C203" s="92"/>
      <c r="D203" s="92"/>
      <c r="E203" s="92"/>
      <c r="F203" s="8">
        <f>SUM(F180:F202)</f>
        <v>16548</v>
      </c>
      <c r="G203" s="92"/>
      <c r="H203" s="8">
        <f>SUM(H180:H202)</f>
        <v>791546</v>
      </c>
      <c r="I203" s="92"/>
      <c r="J203" s="8">
        <f>SUM(J180:J202)</f>
        <v>3575</v>
      </c>
      <c r="K203" s="92"/>
      <c r="L203" s="8">
        <f>SUM(L180:L202)</f>
        <v>811669</v>
      </c>
      <c r="M203" s="92"/>
      <c r="N203" s="4" t="s">
        <v>65</v>
      </c>
    </row>
    <row r="204" spans="1:48" ht="30" customHeight="1">
      <c r="A204" s="5" t="s">
        <v>146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6"/>
      <c r="O204" s="6"/>
      <c r="P204" s="6"/>
      <c r="Q204" s="7" t="s">
        <v>147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30" customHeight="1">
      <c r="A205" s="5" t="s">
        <v>148</v>
      </c>
      <c r="B205" s="5" t="s">
        <v>149</v>
      </c>
      <c r="C205" s="5" t="s">
        <v>150</v>
      </c>
      <c r="D205" s="92">
        <v>59</v>
      </c>
      <c r="E205" s="8">
        <f>TRUNC(단가대비표!O26,0)</f>
        <v>5000</v>
      </c>
      <c r="F205" s="8">
        <f>TRUNC(E205*D205, 0)</f>
        <v>295000</v>
      </c>
      <c r="G205" s="8">
        <f>TRUNC(단가대비표!P26,0)</f>
        <v>0</v>
      </c>
      <c r="H205" s="8">
        <f>TRUNC(G205*D205, 0)</f>
        <v>0</v>
      </c>
      <c r="I205" s="8">
        <f>TRUNC(단가대비표!S26,0)</f>
        <v>0</v>
      </c>
      <c r="J205" s="8">
        <f>TRUNC(I205*D205, 0)</f>
        <v>0</v>
      </c>
      <c r="K205" s="8">
        <f>TRUNC(E205+G205+I205, 0)</f>
        <v>5000</v>
      </c>
      <c r="L205" s="8">
        <f>TRUNC(F205+H205+J205, 0)</f>
        <v>295000</v>
      </c>
      <c r="M205" s="5" t="s">
        <v>47</v>
      </c>
      <c r="N205" s="7" t="s">
        <v>793</v>
      </c>
      <c r="O205" s="7" t="s">
        <v>47</v>
      </c>
      <c r="P205" s="7" t="s">
        <v>47</v>
      </c>
      <c r="Q205" s="7" t="s">
        <v>147</v>
      </c>
      <c r="R205" s="7" t="s">
        <v>56</v>
      </c>
      <c r="S205" s="7" t="s">
        <v>56</v>
      </c>
      <c r="T205" s="7" t="s">
        <v>55</v>
      </c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7" t="s">
        <v>47</v>
      </c>
      <c r="AS205" s="7" t="s">
        <v>47</v>
      </c>
      <c r="AT205" s="6"/>
      <c r="AU205" s="7" t="s">
        <v>792</v>
      </c>
      <c r="AV205" s="6">
        <v>51</v>
      </c>
    </row>
    <row r="206" spans="1:48" ht="30" customHeight="1">
      <c r="A206" s="5" t="s">
        <v>151</v>
      </c>
      <c r="B206" s="5" t="s">
        <v>152</v>
      </c>
      <c r="C206" s="5" t="s">
        <v>129</v>
      </c>
      <c r="D206" s="92">
        <v>5</v>
      </c>
      <c r="E206" s="8">
        <f>TRUNC(단가대비표!O11,0)</f>
        <v>33000</v>
      </c>
      <c r="F206" s="8">
        <f>TRUNC(E206*D206, 0)</f>
        <v>165000</v>
      </c>
      <c r="G206" s="8">
        <f>TRUNC(단가대비표!P11,0)</f>
        <v>0</v>
      </c>
      <c r="H206" s="8">
        <f>TRUNC(G206*D206, 0)</f>
        <v>0</v>
      </c>
      <c r="I206" s="8">
        <f>TRUNC(단가대비표!S11,0)</f>
        <v>0</v>
      </c>
      <c r="J206" s="8">
        <f>TRUNC(I206*D206, 0)</f>
        <v>0</v>
      </c>
      <c r="K206" s="8">
        <f>TRUNC(E206+G206+I206, 0)</f>
        <v>33000</v>
      </c>
      <c r="L206" s="8">
        <f>TRUNC(F206+H206+J206, 0)</f>
        <v>165000</v>
      </c>
      <c r="M206" s="5" t="s">
        <v>47</v>
      </c>
      <c r="N206" s="7" t="s">
        <v>791</v>
      </c>
      <c r="O206" s="7" t="s">
        <v>47</v>
      </c>
      <c r="P206" s="7" t="s">
        <v>47</v>
      </c>
      <c r="Q206" s="7" t="s">
        <v>147</v>
      </c>
      <c r="R206" s="7" t="s">
        <v>56</v>
      </c>
      <c r="S206" s="7" t="s">
        <v>56</v>
      </c>
      <c r="T206" s="7" t="s">
        <v>55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7" t="s">
        <v>47</v>
      </c>
      <c r="AS206" s="7" t="s">
        <v>47</v>
      </c>
      <c r="AT206" s="6"/>
      <c r="AU206" s="7" t="s">
        <v>1273</v>
      </c>
      <c r="AV206" s="6">
        <v>52</v>
      </c>
    </row>
    <row r="207" spans="1:48" ht="30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1:48" ht="30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1:13" ht="30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1:13" ht="30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1:13" ht="30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1:13" ht="30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1:13" ht="30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1:13" ht="30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1:13" ht="30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1:13" ht="30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1:13" ht="30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1:13" ht="30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1:13" ht="30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1:13" ht="30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1:13" ht="30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1:13" ht="30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1:13" ht="30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1:13" ht="30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1:48" ht="30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1:48" ht="30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48" ht="30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1:48" ht="30" customHeight="1">
      <c r="A228" s="5" t="s">
        <v>64</v>
      </c>
      <c r="B228" s="92"/>
      <c r="C228" s="92"/>
      <c r="D228" s="92"/>
      <c r="E228" s="92"/>
      <c r="F228" s="8">
        <f>SUM(F205:F227)</f>
        <v>460000</v>
      </c>
      <c r="G228" s="92"/>
      <c r="H228" s="8">
        <f>SUM(H205:H227)</f>
        <v>0</v>
      </c>
      <c r="I228" s="92"/>
      <c r="J228" s="8">
        <f>SUM(J205:J227)</f>
        <v>0</v>
      </c>
      <c r="K228" s="92"/>
      <c r="L228" s="8">
        <f>SUM(L205:L227)</f>
        <v>460000</v>
      </c>
      <c r="M228" s="92"/>
      <c r="N228" s="4" t="s">
        <v>65</v>
      </c>
    </row>
    <row r="229" spans="1:48" ht="30" customHeight="1">
      <c r="A229" s="5" t="s">
        <v>153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6"/>
      <c r="O229" s="6"/>
      <c r="P229" s="6"/>
      <c r="Q229" s="7" t="s">
        <v>154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30" customHeight="1">
      <c r="A230" s="5" t="s">
        <v>155</v>
      </c>
      <c r="B230" s="5" t="s">
        <v>1149</v>
      </c>
      <c r="C230" s="5" t="s">
        <v>145</v>
      </c>
      <c r="D230" s="92">
        <v>1</v>
      </c>
      <c r="E230" s="8">
        <f>TRUNC(단가대비표!O75,0)</f>
        <v>0</v>
      </c>
      <c r="F230" s="8">
        <f>TRUNC(E230*D230, 0)</f>
        <v>0</v>
      </c>
      <c r="G230" s="8">
        <f>TRUNC(단가대비표!P75,0)</f>
        <v>0</v>
      </c>
      <c r="H230" s="8">
        <f>TRUNC(G230*D230, 0)</f>
        <v>0</v>
      </c>
      <c r="I230" s="8">
        <f>TRUNC(단가대비표!S75,0)</f>
        <v>23593</v>
      </c>
      <c r="J230" s="8">
        <f>TRUNC(I230*D230, 0)</f>
        <v>23593</v>
      </c>
      <c r="K230" s="8">
        <f t="shared" ref="K230:L233" si="20">TRUNC(E230+G230+I230, 0)</f>
        <v>23593</v>
      </c>
      <c r="L230" s="8">
        <f t="shared" si="20"/>
        <v>23593</v>
      </c>
      <c r="M230" s="5" t="s">
        <v>47</v>
      </c>
      <c r="N230" s="7" t="s">
        <v>789</v>
      </c>
      <c r="O230" s="7" t="s">
        <v>47</v>
      </c>
      <c r="P230" s="7" t="s">
        <v>47</v>
      </c>
      <c r="Q230" s="7" t="s">
        <v>154</v>
      </c>
      <c r="R230" s="7" t="s">
        <v>56</v>
      </c>
      <c r="S230" s="7" t="s">
        <v>56</v>
      </c>
      <c r="T230" s="7" t="s">
        <v>55</v>
      </c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7" t="s">
        <v>47</v>
      </c>
      <c r="AS230" s="7" t="s">
        <v>47</v>
      </c>
      <c r="AT230" s="6"/>
      <c r="AU230" s="7" t="s">
        <v>788</v>
      </c>
      <c r="AV230" s="6">
        <v>47</v>
      </c>
    </row>
    <row r="231" spans="1:48" ht="30" customHeight="1">
      <c r="A231" s="5" t="s">
        <v>157</v>
      </c>
      <c r="B231" s="5" t="s">
        <v>1150</v>
      </c>
      <c r="C231" s="5" t="s">
        <v>145</v>
      </c>
      <c r="D231" s="92">
        <v>0.92</v>
      </c>
      <c r="E231" s="8">
        <f>TRUNC(단가대비표!O76,0)</f>
        <v>0</v>
      </c>
      <c r="F231" s="8">
        <f>TRUNC(E231*D231, 0)</f>
        <v>0</v>
      </c>
      <c r="G231" s="8">
        <f>TRUNC(단가대비표!P76,0)</f>
        <v>0</v>
      </c>
      <c r="H231" s="8">
        <f>TRUNC(G231*D231, 0)</f>
        <v>0</v>
      </c>
      <c r="I231" s="8">
        <f>TRUNC(단가대비표!S76,0)</f>
        <v>58178</v>
      </c>
      <c r="J231" s="8">
        <f>TRUNC(I231*D231, 0)</f>
        <v>53523</v>
      </c>
      <c r="K231" s="8">
        <f t="shared" si="20"/>
        <v>58178</v>
      </c>
      <c r="L231" s="8">
        <f t="shared" si="20"/>
        <v>53523</v>
      </c>
      <c r="M231" s="5" t="s">
        <v>47</v>
      </c>
      <c r="N231" s="7" t="s">
        <v>787</v>
      </c>
      <c r="O231" s="7" t="s">
        <v>47</v>
      </c>
      <c r="P231" s="7" t="s">
        <v>47</v>
      </c>
      <c r="Q231" s="7" t="s">
        <v>154</v>
      </c>
      <c r="R231" s="7" t="s">
        <v>56</v>
      </c>
      <c r="S231" s="7" t="s">
        <v>56</v>
      </c>
      <c r="T231" s="7" t="s">
        <v>55</v>
      </c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7" t="s">
        <v>47</v>
      </c>
      <c r="AS231" s="7" t="s">
        <v>47</v>
      </c>
      <c r="AT231" s="6"/>
      <c r="AU231" s="7" t="s">
        <v>786</v>
      </c>
      <c r="AV231" s="6">
        <v>48</v>
      </c>
    </row>
    <row r="232" spans="1:48" ht="30" customHeight="1">
      <c r="A232" s="5" t="s">
        <v>1212</v>
      </c>
      <c r="B232" s="5" t="s">
        <v>1147</v>
      </c>
      <c r="C232" s="5" t="s">
        <v>145</v>
      </c>
      <c r="D232" s="92">
        <v>1.91</v>
      </c>
      <c r="E232" s="8">
        <f>TRUNC(단가대비표!O77,0)</f>
        <v>0</v>
      </c>
      <c r="F232" s="8">
        <f>TRUNC(E232*D232, 0)</f>
        <v>0</v>
      </c>
      <c r="G232" s="8">
        <f>TRUNC(단가대비표!P77,0)</f>
        <v>0</v>
      </c>
      <c r="H232" s="8">
        <f>TRUNC(G232*D232, 0)</f>
        <v>0</v>
      </c>
      <c r="I232" s="8">
        <f>TRUNC(단가대비표!S77,0)</f>
        <v>2016</v>
      </c>
      <c r="J232" s="8">
        <f>TRUNC(I232*D232, 0)</f>
        <v>3850</v>
      </c>
      <c r="K232" s="8">
        <f t="shared" si="20"/>
        <v>2016</v>
      </c>
      <c r="L232" s="8">
        <f t="shared" si="20"/>
        <v>3850</v>
      </c>
      <c r="M232" s="5" t="s">
        <v>47</v>
      </c>
      <c r="N232" s="7" t="s">
        <v>785</v>
      </c>
      <c r="O232" s="7" t="s">
        <v>47</v>
      </c>
      <c r="P232" s="7" t="s">
        <v>47</v>
      </c>
      <c r="Q232" s="7" t="s">
        <v>154</v>
      </c>
      <c r="R232" s="7" t="s">
        <v>56</v>
      </c>
      <c r="S232" s="7" t="s">
        <v>56</v>
      </c>
      <c r="T232" s="7" t="s">
        <v>55</v>
      </c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7" t="s">
        <v>47</v>
      </c>
      <c r="AS232" s="7" t="s">
        <v>47</v>
      </c>
      <c r="AT232" s="6"/>
      <c r="AU232" s="7" t="s">
        <v>784</v>
      </c>
      <c r="AV232" s="6">
        <v>49</v>
      </c>
    </row>
    <row r="233" spans="1:48" ht="30" customHeight="1">
      <c r="A233" s="5" t="s">
        <v>1213</v>
      </c>
      <c r="B233" s="5" t="s">
        <v>1148</v>
      </c>
      <c r="C233" s="5" t="s">
        <v>145</v>
      </c>
      <c r="D233" s="92">
        <v>1.91</v>
      </c>
      <c r="E233" s="8">
        <f>TRUNC(단가대비표!O78,0)</f>
        <v>0</v>
      </c>
      <c r="F233" s="8">
        <f>TRUNC(E233*D233, 0)</f>
        <v>0</v>
      </c>
      <c r="G233" s="8">
        <f>TRUNC(단가대비표!P78,0)</f>
        <v>0</v>
      </c>
      <c r="H233" s="8">
        <f>TRUNC(G233*D233, 0)</f>
        <v>0</v>
      </c>
      <c r="I233" s="8">
        <f>TRUNC(단가대비표!S78,0)</f>
        <v>13210</v>
      </c>
      <c r="J233" s="8">
        <f>TRUNC(I233*D233, 0)</f>
        <v>25231</v>
      </c>
      <c r="K233" s="8">
        <f t="shared" si="20"/>
        <v>13210</v>
      </c>
      <c r="L233" s="8">
        <f t="shared" si="20"/>
        <v>25231</v>
      </c>
      <c r="M233" s="5" t="s">
        <v>47</v>
      </c>
      <c r="N233" s="7" t="s">
        <v>783</v>
      </c>
      <c r="O233" s="7" t="s">
        <v>47</v>
      </c>
      <c r="P233" s="7" t="s">
        <v>47</v>
      </c>
      <c r="Q233" s="7" t="s">
        <v>154</v>
      </c>
      <c r="R233" s="7" t="s">
        <v>56</v>
      </c>
      <c r="S233" s="7" t="s">
        <v>56</v>
      </c>
      <c r="T233" s="7" t="s">
        <v>55</v>
      </c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7" t="s">
        <v>47</v>
      </c>
      <c r="AS233" s="7" t="s">
        <v>47</v>
      </c>
      <c r="AT233" s="6"/>
      <c r="AU233" s="7" t="s">
        <v>782</v>
      </c>
      <c r="AV233" s="6">
        <v>50</v>
      </c>
    </row>
    <row r="234" spans="1:48" ht="30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1:48" ht="30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1:48" ht="30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1:48" ht="30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1:48" ht="30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1:48" ht="30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1:48" ht="30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1:14" ht="30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1:14" ht="30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1:14" ht="30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1:14" ht="30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1:14" ht="30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1:14" ht="30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1:14" ht="30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1:14" ht="30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1:14" ht="30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1:14" ht="30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1:14" ht="30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1:14" ht="30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1:14" ht="30" customHeight="1">
      <c r="A253" s="5" t="s">
        <v>64</v>
      </c>
      <c r="B253" s="92"/>
      <c r="C253" s="92"/>
      <c r="D253" s="92"/>
      <c r="E253" s="92"/>
      <c r="F253" s="8">
        <f>SUM(F230:F252)</f>
        <v>0</v>
      </c>
      <c r="G253" s="92"/>
      <c r="H253" s="8">
        <f>SUM(H230:H252)</f>
        <v>0</v>
      </c>
      <c r="I253" s="92"/>
      <c r="J253" s="8">
        <f>SUM(J230:J252)</f>
        <v>106197</v>
      </c>
      <c r="K253" s="92"/>
      <c r="L253" s="8">
        <f>SUM(L230:L252)</f>
        <v>106197</v>
      </c>
      <c r="M253" s="92"/>
      <c r="N253" s="4" t="s">
        <v>65</v>
      </c>
    </row>
  </sheetData>
  <mergeCells count="46">
    <mergeCell ref="AT2:AT3"/>
    <mergeCell ref="AU2:AU3"/>
    <mergeCell ref="AV2:AV3"/>
    <mergeCell ref="A4:B4"/>
    <mergeCell ref="AM2:AM3"/>
    <mergeCell ref="AN2:AN3"/>
    <mergeCell ref="AO2:AO3"/>
    <mergeCell ref="AP2:AP3"/>
    <mergeCell ref="AR2:AR3"/>
    <mergeCell ref="AS2:AS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E2:AE3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honeticPr fontId="1" type="noConversion"/>
  <printOptions horizontalCentered="1"/>
  <pageMargins left="0.78740157480314965" right="0.19685039370078741" top="0.6692913385826772" bottom="0.39370078740157483" header="0.31496062992125984" footer="0"/>
  <pageSetup paperSize="9" scale="60" fitToHeight="0" orientation="landscape" r:id="rId1"/>
  <headerFooter>
    <oddHeader>&amp;C&amp;"-,굵게"&amp;20공사비내역서</oddHeader>
  </headerFooter>
  <rowBreaks count="10" manualBreakCount="10">
    <brk id="28" max="12" man="1"/>
    <brk id="53" max="16383" man="1"/>
    <brk id="78" max="16383" man="1"/>
    <brk id="103" max="16383" man="1"/>
    <brk id="128" max="16383" man="1"/>
    <brk id="153" max="16383" man="1"/>
    <brk id="178" max="16383" man="1"/>
    <brk id="203" max="16383" man="1"/>
    <brk id="228" max="16383" man="1"/>
    <brk id="2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view="pageBreakPreview" zoomScaleSheetLayoutView="100" workbookViewId="0"/>
  </sheetViews>
  <sheetFormatPr defaultColWidth="11" defaultRowHeight="16.5"/>
  <cols>
    <col min="1" max="1" customWidth="true" style="19" width="103.875" collapsed="true"/>
    <col min="2" max="5" customWidth="true" style="19" width="11.0" collapsed="true"/>
    <col min="6" max="7" customWidth="true" style="19" width="9.875" collapsed="true"/>
    <col min="8" max="8" customWidth="true" style="19" width="12.625" collapsed="true"/>
    <col min="9" max="9" customWidth="true" style="19" width="17.625" collapsed="true"/>
    <col min="10" max="10" customWidth="true" style="19" width="4.25" collapsed="true"/>
    <col min="11" max="16384" style="19" width="11.0" collapsed="true"/>
  </cols>
  <sheetData>
    <row r="1" spans="1:1" ht="72.75" customHeight="1">
      <c r="A1" s="18" t="s">
        <v>746</v>
      </c>
    </row>
    <row r="2" spans="1:1" ht="25.5" customHeight="1"/>
    <row r="3" spans="1:1" ht="26.25">
      <c r="A3" s="20" t="str">
        <f>+'표지 (1)'!A3</f>
        <v>공사명 : 경상북도 야생동물 구조센터 보육실 리모델링공사</v>
      </c>
    </row>
    <row r="19" spans="1:1" ht="20.25">
      <c r="A19" s="21" t="s">
        <v>724</v>
      </c>
    </row>
  </sheetData>
  <phoneticPr fontId="1" type="noConversion"/>
  <printOptions horizontalCentered="1" verticalCentered="1"/>
  <pageMargins left="1.299212598425197" right="0.74803149606299213" top="1.299212598425197" bottom="0.47244094488188981" header="0.51181102362204722" footer="0.31496062992125984"/>
  <pageSetup paperSize="9" scale="11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topLeftCell="B1" zoomScale="65" zoomScaleSheetLayoutView="65" workbookViewId="0">
      <pane xSplit="3" ySplit="3" topLeftCell="E49" activePane="bottomRight" state="frozen"/>
      <selection activeCell="B1" sqref="B1"/>
      <selection pane="topRight" activeCell="E1" sqref="E1"/>
      <selection pane="bottomLeft" activeCell="B4" sqref="B4"/>
      <selection pane="bottomRight" activeCell="G33" sqref="G33"/>
    </sheetView>
  </sheetViews>
  <sheetFormatPr defaultRowHeight="20.25"/>
  <cols>
    <col min="1" max="1" customWidth="true" hidden="true" style="4" width="11.625" collapsed="true"/>
    <col min="2" max="2" customWidth="true" style="4" width="42.5" collapsed="true"/>
    <col min="3" max="3" customWidth="true" style="4" width="46.25" collapsed="true"/>
    <col min="4" max="4" customWidth="true" style="4" width="5.375" collapsed="true"/>
    <col min="5" max="8" customWidth="true" style="106" width="15.375" collapsed="true"/>
    <col min="9" max="9" customWidth="true" style="4" width="11.125" collapsed="true"/>
    <col min="10" max="10" customWidth="true" style="4" width="20.0" collapsed="true"/>
    <col min="11" max="14" customWidth="true" hidden="true" style="4" width="2.625" collapsed="true"/>
    <col min="15" max="16384" style="4" width="9.0" collapsed="true"/>
  </cols>
  <sheetData>
    <row r="1" spans="1:14" ht="30" customHeight="1">
      <c r="A1" s="133" t="s">
        <v>161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ht="30" customHeight="1">
      <c r="A2" s="128" t="s">
        <v>781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4" ht="30" customHeight="1">
      <c r="A3" s="108" t="s">
        <v>162</v>
      </c>
      <c r="B3" s="95" t="s">
        <v>1</v>
      </c>
      <c r="C3" s="95" t="s">
        <v>2</v>
      </c>
      <c r="D3" s="95" t="s">
        <v>3</v>
      </c>
      <c r="E3" s="103" t="s">
        <v>163</v>
      </c>
      <c r="F3" s="103" t="s">
        <v>164</v>
      </c>
      <c r="G3" s="103" t="s">
        <v>165</v>
      </c>
      <c r="H3" s="103" t="s">
        <v>166</v>
      </c>
      <c r="I3" s="95" t="s">
        <v>167</v>
      </c>
      <c r="J3" s="95" t="s">
        <v>168</v>
      </c>
      <c r="K3" s="93" t="s">
        <v>169</v>
      </c>
      <c r="L3" s="93" t="s">
        <v>170</v>
      </c>
      <c r="M3" s="93" t="s">
        <v>171</v>
      </c>
      <c r="N3" s="93" t="s">
        <v>172</v>
      </c>
    </row>
    <row r="4" spans="1:14" ht="30" customHeight="1">
      <c r="A4" s="5" t="s">
        <v>847</v>
      </c>
      <c r="B4" s="5" t="s">
        <v>51</v>
      </c>
      <c r="C4" s="5" t="s">
        <v>52</v>
      </c>
      <c r="D4" s="5" t="s">
        <v>53</v>
      </c>
      <c r="E4" s="104">
        <f>일위대가!F15</f>
        <v>21718</v>
      </c>
      <c r="F4" s="104">
        <f>일위대가!H15</f>
        <v>75352</v>
      </c>
      <c r="G4" s="104">
        <f>일위대가!J15</f>
        <v>0</v>
      </c>
      <c r="H4" s="104">
        <f t="shared" ref="H4:H35" si="0">E4+F4+G4</f>
        <v>97070</v>
      </c>
      <c r="I4" s="5" t="s">
        <v>54</v>
      </c>
      <c r="J4" s="5" t="s">
        <v>182</v>
      </c>
      <c r="K4" s="94" t="s">
        <v>47</v>
      </c>
      <c r="L4" s="94" t="s">
        <v>47</v>
      </c>
      <c r="M4" s="94" t="s">
        <v>182</v>
      </c>
      <c r="N4" s="94" t="s">
        <v>47</v>
      </c>
    </row>
    <row r="5" spans="1:14" ht="30" customHeight="1">
      <c r="A5" s="5" t="s">
        <v>845</v>
      </c>
      <c r="B5" s="5" t="s">
        <v>57</v>
      </c>
      <c r="C5" s="5" t="s">
        <v>58</v>
      </c>
      <c r="D5" s="5" t="s">
        <v>59</v>
      </c>
      <c r="E5" s="104">
        <f>일위대가!F19</f>
        <v>0</v>
      </c>
      <c r="F5" s="104">
        <f>일위대가!H19</f>
        <v>4559</v>
      </c>
      <c r="G5" s="104">
        <f>일위대가!J19</f>
        <v>0</v>
      </c>
      <c r="H5" s="104">
        <f t="shared" si="0"/>
        <v>4559</v>
      </c>
      <c r="I5" s="5" t="s">
        <v>60</v>
      </c>
      <c r="J5" s="5" t="s">
        <v>199</v>
      </c>
      <c r="K5" s="94" t="s">
        <v>47</v>
      </c>
      <c r="L5" s="94" t="s">
        <v>47</v>
      </c>
      <c r="M5" s="94" t="s">
        <v>199</v>
      </c>
      <c r="N5" s="94" t="s">
        <v>47</v>
      </c>
    </row>
    <row r="6" spans="1:14" ht="30" customHeight="1">
      <c r="A6" s="5" t="s">
        <v>843</v>
      </c>
      <c r="B6" s="5" t="s">
        <v>204</v>
      </c>
      <c r="C6" s="5" t="s">
        <v>62</v>
      </c>
      <c r="D6" s="5" t="s">
        <v>59</v>
      </c>
      <c r="E6" s="104">
        <f>일위대가!F25</f>
        <v>532</v>
      </c>
      <c r="F6" s="104">
        <f>일위대가!H25</f>
        <v>1302</v>
      </c>
      <c r="G6" s="104">
        <f>일위대가!J25</f>
        <v>0</v>
      </c>
      <c r="H6" s="104">
        <f t="shared" si="0"/>
        <v>1834</v>
      </c>
      <c r="I6" s="5" t="s">
        <v>63</v>
      </c>
      <c r="J6" s="5" t="s">
        <v>205</v>
      </c>
      <c r="K6" s="94" t="s">
        <v>47</v>
      </c>
      <c r="L6" s="94" t="s">
        <v>47</v>
      </c>
      <c r="M6" s="94" t="s">
        <v>205</v>
      </c>
      <c r="N6" s="94" t="s">
        <v>47</v>
      </c>
    </row>
    <row r="7" spans="1:14" ht="30" customHeight="1">
      <c r="A7" s="5" t="s">
        <v>839</v>
      </c>
      <c r="B7" s="5" t="s">
        <v>1151</v>
      </c>
      <c r="C7" s="5" t="s">
        <v>69</v>
      </c>
      <c r="D7" s="5" t="s">
        <v>59</v>
      </c>
      <c r="E7" s="104">
        <f>일위대가!F34</f>
        <v>245</v>
      </c>
      <c r="F7" s="104">
        <f>일위대가!H34</f>
        <v>34021</v>
      </c>
      <c r="G7" s="104">
        <f>일위대가!J34</f>
        <v>590</v>
      </c>
      <c r="H7" s="104">
        <f t="shared" si="0"/>
        <v>34856</v>
      </c>
      <c r="I7" s="5" t="s">
        <v>70</v>
      </c>
      <c r="J7" s="5" t="s">
        <v>211</v>
      </c>
      <c r="K7" s="94" t="s">
        <v>47</v>
      </c>
      <c r="L7" s="94" t="s">
        <v>47</v>
      </c>
      <c r="M7" s="94" t="s">
        <v>211</v>
      </c>
      <c r="N7" s="94" t="s">
        <v>47</v>
      </c>
    </row>
    <row r="8" spans="1:14" ht="30" customHeight="1">
      <c r="A8" s="5" t="s">
        <v>835</v>
      </c>
      <c r="B8" s="5" t="s">
        <v>230</v>
      </c>
      <c r="C8" s="5" t="s">
        <v>47</v>
      </c>
      <c r="D8" s="5" t="s">
        <v>59</v>
      </c>
      <c r="E8" s="104">
        <f>일위대가!F40</f>
        <v>0</v>
      </c>
      <c r="F8" s="104">
        <f>일위대가!H40</f>
        <v>10917</v>
      </c>
      <c r="G8" s="104">
        <f>일위대가!J40</f>
        <v>327</v>
      </c>
      <c r="H8" s="104">
        <f t="shared" si="0"/>
        <v>11244</v>
      </c>
      <c r="I8" s="5" t="s">
        <v>75</v>
      </c>
      <c r="J8" s="5" t="s">
        <v>231</v>
      </c>
      <c r="K8" s="94" t="s">
        <v>47</v>
      </c>
      <c r="L8" s="94" t="s">
        <v>47</v>
      </c>
      <c r="M8" s="94" t="s">
        <v>231</v>
      </c>
      <c r="N8" s="94" t="s">
        <v>47</v>
      </c>
    </row>
    <row r="9" spans="1:14" ht="30" customHeight="1">
      <c r="A9" s="5" t="s">
        <v>833</v>
      </c>
      <c r="B9" s="5" t="s">
        <v>238</v>
      </c>
      <c r="C9" s="5" t="s">
        <v>239</v>
      </c>
      <c r="D9" s="5" t="s">
        <v>78</v>
      </c>
      <c r="E9" s="104">
        <f>일위대가!F46</f>
        <v>1674</v>
      </c>
      <c r="F9" s="104">
        <f>일위대가!H46</f>
        <v>6730</v>
      </c>
      <c r="G9" s="104">
        <f>일위대가!J46</f>
        <v>269</v>
      </c>
      <c r="H9" s="104">
        <f t="shared" si="0"/>
        <v>8673</v>
      </c>
      <c r="I9" s="5" t="s">
        <v>79</v>
      </c>
      <c r="J9" s="5" t="s">
        <v>240</v>
      </c>
      <c r="K9" s="94" t="s">
        <v>47</v>
      </c>
      <c r="L9" s="94" t="s">
        <v>47</v>
      </c>
      <c r="M9" s="94" t="s">
        <v>240</v>
      </c>
      <c r="N9" s="94" t="s">
        <v>47</v>
      </c>
    </row>
    <row r="10" spans="1:14" ht="30" customHeight="1">
      <c r="A10" s="5" t="s">
        <v>829</v>
      </c>
      <c r="B10" s="5" t="s">
        <v>82</v>
      </c>
      <c r="C10" s="5" t="s">
        <v>83</v>
      </c>
      <c r="D10" s="5" t="s">
        <v>78</v>
      </c>
      <c r="E10" s="104">
        <f>일위대가!F57</f>
        <v>27093</v>
      </c>
      <c r="F10" s="104">
        <f>일위대가!H57</f>
        <v>58878</v>
      </c>
      <c r="G10" s="104">
        <f>일위대가!J57</f>
        <v>1893</v>
      </c>
      <c r="H10" s="104">
        <f t="shared" si="0"/>
        <v>87864</v>
      </c>
      <c r="I10" s="5" t="s">
        <v>84</v>
      </c>
      <c r="J10" s="5" t="s">
        <v>47</v>
      </c>
      <c r="K10" s="94" t="s">
        <v>47</v>
      </c>
      <c r="L10" s="94" t="s">
        <v>47</v>
      </c>
      <c r="M10" s="94" t="s">
        <v>47</v>
      </c>
      <c r="N10" s="94" t="s">
        <v>47</v>
      </c>
    </row>
    <row r="11" spans="1:14" ht="30" customHeight="1">
      <c r="A11" s="5" t="s">
        <v>827</v>
      </c>
      <c r="B11" s="5" t="s">
        <v>87</v>
      </c>
      <c r="C11" s="5" t="s">
        <v>88</v>
      </c>
      <c r="D11" s="5" t="s">
        <v>89</v>
      </c>
      <c r="E11" s="104">
        <f>일위대가!F62</f>
        <v>369000</v>
      </c>
      <c r="F11" s="104">
        <f>일위대가!H62</f>
        <v>107011</v>
      </c>
      <c r="G11" s="104">
        <f>일위대가!J62</f>
        <v>2140</v>
      </c>
      <c r="H11" s="104">
        <f t="shared" si="0"/>
        <v>478151</v>
      </c>
      <c r="I11" s="5" t="s">
        <v>90</v>
      </c>
      <c r="J11" s="5" t="s">
        <v>47</v>
      </c>
      <c r="K11" s="94" t="s">
        <v>47</v>
      </c>
      <c r="L11" s="94" t="s">
        <v>47</v>
      </c>
      <c r="M11" s="94" t="s">
        <v>47</v>
      </c>
      <c r="N11" s="94" t="s">
        <v>47</v>
      </c>
    </row>
    <row r="12" spans="1:14" ht="30" customHeight="1">
      <c r="A12" s="5" t="s">
        <v>823</v>
      </c>
      <c r="B12" s="5" t="s">
        <v>272</v>
      </c>
      <c r="C12" s="5" t="s">
        <v>95</v>
      </c>
      <c r="D12" s="5" t="s">
        <v>96</v>
      </c>
      <c r="E12" s="104">
        <f>일위대가!F67</f>
        <v>0</v>
      </c>
      <c r="F12" s="104">
        <f>일위대가!H67</f>
        <v>2155</v>
      </c>
      <c r="G12" s="104">
        <f>일위대가!J67</f>
        <v>43</v>
      </c>
      <c r="H12" s="104">
        <f t="shared" si="0"/>
        <v>2198</v>
      </c>
      <c r="I12" s="5" t="s">
        <v>97</v>
      </c>
      <c r="J12" s="5" t="s">
        <v>273</v>
      </c>
      <c r="K12" s="94" t="s">
        <v>47</v>
      </c>
      <c r="L12" s="94" t="s">
        <v>47</v>
      </c>
      <c r="M12" s="94" t="s">
        <v>273</v>
      </c>
      <c r="N12" s="94" t="s">
        <v>47</v>
      </c>
    </row>
    <row r="13" spans="1:14" ht="30" customHeight="1">
      <c r="A13" s="5" t="s">
        <v>819</v>
      </c>
      <c r="B13" s="5" t="s">
        <v>277</v>
      </c>
      <c r="C13" s="5" t="s">
        <v>47</v>
      </c>
      <c r="D13" s="5" t="s">
        <v>78</v>
      </c>
      <c r="E13" s="104">
        <f>일위대가!F74</f>
        <v>0</v>
      </c>
      <c r="F13" s="104">
        <f>일위대가!H74</f>
        <v>3524</v>
      </c>
      <c r="G13" s="104">
        <f>일위대가!J74</f>
        <v>0</v>
      </c>
      <c r="H13" s="104">
        <f t="shared" si="0"/>
        <v>3524</v>
      </c>
      <c r="I13" s="5" t="s">
        <v>103</v>
      </c>
      <c r="J13" s="5" t="s">
        <v>278</v>
      </c>
      <c r="K13" s="94" t="s">
        <v>47</v>
      </c>
      <c r="L13" s="94" t="s">
        <v>47</v>
      </c>
      <c r="M13" s="94" t="s">
        <v>278</v>
      </c>
      <c r="N13" s="94" t="s">
        <v>47</v>
      </c>
    </row>
    <row r="14" spans="1:14" ht="30" customHeight="1">
      <c r="A14" s="5" t="s">
        <v>817</v>
      </c>
      <c r="B14" s="5" t="s">
        <v>104</v>
      </c>
      <c r="C14" s="5" t="s">
        <v>105</v>
      </c>
      <c r="D14" s="5" t="s">
        <v>78</v>
      </c>
      <c r="E14" s="104">
        <f>일위대가!F79</f>
        <v>565</v>
      </c>
      <c r="F14" s="104">
        <f>일위대가!H79</f>
        <v>4417</v>
      </c>
      <c r="G14" s="104">
        <f>일위대가!J79</f>
        <v>0</v>
      </c>
      <c r="H14" s="104">
        <f t="shared" si="0"/>
        <v>4982</v>
      </c>
      <c r="I14" s="5" t="s">
        <v>106</v>
      </c>
      <c r="J14" s="5" t="s">
        <v>284</v>
      </c>
      <c r="K14" s="94" t="s">
        <v>47</v>
      </c>
      <c r="L14" s="94" t="s">
        <v>47</v>
      </c>
      <c r="M14" s="94" t="s">
        <v>284</v>
      </c>
      <c r="N14" s="94" t="s">
        <v>47</v>
      </c>
    </row>
    <row r="15" spans="1:14" ht="30" customHeight="1">
      <c r="A15" s="5" t="s">
        <v>815</v>
      </c>
      <c r="B15" s="5" t="s">
        <v>292</v>
      </c>
      <c r="C15" s="5" t="s">
        <v>293</v>
      </c>
      <c r="D15" s="5" t="s">
        <v>59</v>
      </c>
      <c r="E15" s="104">
        <f>일위대가!F85</f>
        <v>1222</v>
      </c>
      <c r="F15" s="104">
        <f>일위대가!H85</f>
        <v>7071</v>
      </c>
      <c r="G15" s="104">
        <f>일위대가!J85</f>
        <v>0</v>
      </c>
      <c r="H15" s="104">
        <f t="shared" si="0"/>
        <v>8293</v>
      </c>
      <c r="I15" s="5" t="s">
        <v>111</v>
      </c>
      <c r="J15" s="5" t="s">
        <v>294</v>
      </c>
      <c r="K15" s="94" t="s">
        <v>47</v>
      </c>
      <c r="L15" s="94" t="s">
        <v>47</v>
      </c>
      <c r="M15" s="94" t="s">
        <v>294</v>
      </c>
      <c r="N15" s="94" t="s">
        <v>47</v>
      </c>
    </row>
    <row r="16" spans="1:14" ht="30" customHeight="1">
      <c r="A16" s="5" t="s">
        <v>813</v>
      </c>
      <c r="B16" s="5" t="s">
        <v>257</v>
      </c>
      <c r="C16" s="5" t="s">
        <v>113</v>
      </c>
      <c r="D16" s="5" t="s">
        <v>59</v>
      </c>
      <c r="E16" s="104">
        <f>일위대가!F90</f>
        <v>793</v>
      </c>
      <c r="F16" s="104">
        <f>일위대가!H90</f>
        <v>3223</v>
      </c>
      <c r="G16" s="104">
        <f>일위대가!J90</f>
        <v>0</v>
      </c>
      <c r="H16" s="104">
        <f t="shared" si="0"/>
        <v>4016</v>
      </c>
      <c r="I16" s="5" t="s">
        <v>114</v>
      </c>
      <c r="J16" s="5" t="s">
        <v>304</v>
      </c>
      <c r="K16" s="94" t="s">
        <v>47</v>
      </c>
      <c r="L16" s="94" t="s">
        <v>47</v>
      </c>
      <c r="M16" s="94" t="s">
        <v>304</v>
      </c>
      <c r="N16" s="94" t="s">
        <v>47</v>
      </c>
    </row>
    <row r="17" spans="1:14" ht="30" customHeight="1">
      <c r="A17" s="5" t="s">
        <v>811</v>
      </c>
      <c r="B17" s="5" t="s">
        <v>310</v>
      </c>
      <c r="C17" s="5" t="s">
        <v>116</v>
      </c>
      <c r="D17" s="5" t="s">
        <v>59</v>
      </c>
      <c r="E17" s="104">
        <f>일위대가!F95</f>
        <v>846</v>
      </c>
      <c r="F17" s="104">
        <f>일위대가!H95</f>
        <v>8596</v>
      </c>
      <c r="G17" s="104">
        <f>일위대가!J95</f>
        <v>0</v>
      </c>
      <c r="H17" s="104">
        <f t="shared" si="0"/>
        <v>9442</v>
      </c>
      <c r="I17" s="5" t="s">
        <v>117</v>
      </c>
      <c r="J17" s="5" t="s">
        <v>311</v>
      </c>
      <c r="K17" s="94" t="s">
        <v>47</v>
      </c>
      <c r="L17" s="94" t="s">
        <v>47</v>
      </c>
      <c r="M17" s="94" t="s">
        <v>311</v>
      </c>
      <c r="N17" s="94" t="s">
        <v>47</v>
      </c>
    </row>
    <row r="18" spans="1:14" ht="30" customHeight="1">
      <c r="A18" s="5" t="s">
        <v>803</v>
      </c>
      <c r="B18" s="5" t="s">
        <v>137</v>
      </c>
      <c r="C18" s="5" t="s">
        <v>138</v>
      </c>
      <c r="D18" s="5" t="s">
        <v>59</v>
      </c>
      <c r="E18" s="104">
        <f>일위대가!F100</f>
        <v>0</v>
      </c>
      <c r="F18" s="104">
        <f>일위대가!H100</f>
        <v>5739</v>
      </c>
      <c r="G18" s="104">
        <f>일위대가!J100</f>
        <v>0</v>
      </c>
      <c r="H18" s="104">
        <f t="shared" si="0"/>
        <v>5739</v>
      </c>
      <c r="I18" s="5" t="s">
        <v>130</v>
      </c>
      <c r="J18" s="5" t="s">
        <v>332</v>
      </c>
      <c r="K18" s="94" t="s">
        <v>47</v>
      </c>
      <c r="L18" s="94" t="s">
        <v>47</v>
      </c>
      <c r="M18" s="94" t="s">
        <v>332</v>
      </c>
      <c r="N18" s="94" t="s">
        <v>47</v>
      </c>
    </row>
    <row r="19" spans="1:14" ht="30" customHeight="1">
      <c r="A19" s="5" t="s">
        <v>801</v>
      </c>
      <c r="B19" s="5" t="s">
        <v>316</v>
      </c>
      <c r="C19" s="5" t="s">
        <v>128</v>
      </c>
      <c r="D19" s="5" t="s">
        <v>129</v>
      </c>
      <c r="E19" s="104">
        <f>일위대가!F108</f>
        <v>15382</v>
      </c>
      <c r="F19" s="104">
        <f>일위대가!H108</f>
        <v>215062</v>
      </c>
      <c r="G19" s="104">
        <f>일위대가!J108</f>
        <v>4739</v>
      </c>
      <c r="H19" s="104">
        <f t="shared" si="0"/>
        <v>235183</v>
      </c>
      <c r="I19" s="5" t="s">
        <v>131</v>
      </c>
      <c r="J19" s="5" t="s">
        <v>317</v>
      </c>
      <c r="K19" s="94" t="s">
        <v>47</v>
      </c>
      <c r="L19" s="94" t="s">
        <v>47</v>
      </c>
      <c r="M19" s="94" t="s">
        <v>317</v>
      </c>
      <c r="N19" s="94" t="s">
        <v>47</v>
      </c>
    </row>
    <row r="20" spans="1:14" ht="30" customHeight="1">
      <c r="A20" s="5" t="s">
        <v>799</v>
      </c>
      <c r="B20" s="5" t="s">
        <v>135</v>
      </c>
      <c r="C20" s="5" t="s">
        <v>47</v>
      </c>
      <c r="D20" s="5" t="s">
        <v>331</v>
      </c>
      <c r="E20" s="104">
        <f>일위대가!F113</f>
        <v>732</v>
      </c>
      <c r="F20" s="104">
        <f>일위대가!H113</f>
        <v>14654</v>
      </c>
      <c r="G20" s="104">
        <f>일위대가!J113</f>
        <v>0</v>
      </c>
      <c r="H20" s="104">
        <f t="shared" si="0"/>
        <v>15386</v>
      </c>
      <c r="I20" s="5" t="s">
        <v>134</v>
      </c>
      <c r="J20" s="5" t="s">
        <v>47</v>
      </c>
      <c r="K20" s="94" t="s">
        <v>47</v>
      </c>
      <c r="L20" s="94" t="s">
        <v>47</v>
      </c>
      <c r="M20" s="94" t="s">
        <v>47</v>
      </c>
      <c r="N20" s="94" t="s">
        <v>47</v>
      </c>
    </row>
    <row r="21" spans="1:14" ht="30" customHeight="1">
      <c r="A21" s="5" t="s">
        <v>797</v>
      </c>
      <c r="B21" s="5" t="s">
        <v>132</v>
      </c>
      <c r="C21" s="5" t="s">
        <v>133</v>
      </c>
      <c r="D21" s="5" t="s">
        <v>59</v>
      </c>
      <c r="E21" s="104">
        <f>일위대가!F117</f>
        <v>0</v>
      </c>
      <c r="F21" s="104">
        <f>일위대가!H117</f>
        <v>3907</v>
      </c>
      <c r="G21" s="104">
        <f>일위대가!J117</f>
        <v>0</v>
      </c>
      <c r="H21" s="104">
        <f t="shared" si="0"/>
        <v>3907</v>
      </c>
      <c r="I21" s="5" t="s">
        <v>136</v>
      </c>
      <c r="J21" s="5" t="s">
        <v>328</v>
      </c>
      <c r="K21" s="94" t="s">
        <v>47</v>
      </c>
      <c r="L21" s="94" t="s">
        <v>47</v>
      </c>
      <c r="M21" s="94" t="s">
        <v>328</v>
      </c>
      <c r="N21" s="94" t="s">
        <v>47</v>
      </c>
    </row>
    <row r="22" spans="1:14" ht="30" customHeight="1">
      <c r="A22" s="5" t="s">
        <v>795</v>
      </c>
      <c r="B22" s="5" t="s">
        <v>140</v>
      </c>
      <c r="C22" s="5" t="s">
        <v>141</v>
      </c>
      <c r="D22" s="5" t="s">
        <v>78</v>
      </c>
      <c r="E22" s="104">
        <f>일위대가!F125</f>
        <v>359</v>
      </c>
      <c r="F22" s="104">
        <f>일위대가!H125</f>
        <v>2006</v>
      </c>
      <c r="G22" s="104">
        <f>일위대가!J125</f>
        <v>58</v>
      </c>
      <c r="H22" s="104">
        <f t="shared" si="0"/>
        <v>2423</v>
      </c>
      <c r="I22" s="5" t="s">
        <v>139</v>
      </c>
      <c r="J22" s="5" t="s">
        <v>47</v>
      </c>
      <c r="K22" s="94" t="s">
        <v>47</v>
      </c>
      <c r="L22" s="94" t="s">
        <v>47</v>
      </c>
      <c r="M22" s="94" t="s">
        <v>47</v>
      </c>
      <c r="N22" s="94" t="s">
        <v>47</v>
      </c>
    </row>
    <row r="23" spans="1:14" ht="30" customHeight="1">
      <c r="A23" s="5" t="s">
        <v>878</v>
      </c>
      <c r="B23" s="5" t="s">
        <v>194</v>
      </c>
      <c r="C23" s="5" t="s">
        <v>195</v>
      </c>
      <c r="D23" s="5" t="s">
        <v>53</v>
      </c>
      <c r="E23" s="104">
        <f>일위대가!F130</f>
        <v>0</v>
      </c>
      <c r="F23" s="104">
        <f>일위대가!H130</f>
        <v>75352</v>
      </c>
      <c r="G23" s="104">
        <f>일위대가!J130</f>
        <v>0</v>
      </c>
      <c r="H23" s="104">
        <f t="shared" si="0"/>
        <v>75352</v>
      </c>
      <c r="I23" s="5" t="s">
        <v>142</v>
      </c>
      <c r="J23" s="5" t="s">
        <v>339</v>
      </c>
      <c r="K23" s="94" t="s">
        <v>47</v>
      </c>
      <c r="L23" s="94" t="s">
        <v>47</v>
      </c>
      <c r="M23" s="94" t="s">
        <v>339</v>
      </c>
      <c r="N23" s="94" t="s">
        <v>47</v>
      </c>
    </row>
    <row r="24" spans="1:14" ht="30" customHeight="1">
      <c r="A24" s="5" t="s">
        <v>877</v>
      </c>
      <c r="B24" s="5" t="s">
        <v>212</v>
      </c>
      <c r="C24" s="5" t="s">
        <v>213</v>
      </c>
      <c r="D24" s="5" t="s">
        <v>129</v>
      </c>
      <c r="E24" s="104">
        <f>일위대가!F136</f>
        <v>0</v>
      </c>
      <c r="F24" s="104">
        <f>일위대가!H136</f>
        <v>85974</v>
      </c>
      <c r="G24" s="104">
        <f>일위대가!J136</f>
        <v>0</v>
      </c>
      <c r="H24" s="104">
        <f t="shared" si="0"/>
        <v>85974</v>
      </c>
      <c r="I24" s="5" t="s">
        <v>196</v>
      </c>
      <c r="J24" s="5" t="s">
        <v>341</v>
      </c>
      <c r="K24" s="94" t="s">
        <v>47</v>
      </c>
      <c r="L24" s="94" t="s">
        <v>47</v>
      </c>
      <c r="M24" s="94" t="s">
        <v>341</v>
      </c>
      <c r="N24" s="94" t="s">
        <v>47</v>
      </c>
    </row>
    <row r="25" spans="1:14" ht="30" customHeight="1">
      <c r="A25" s="5" t="s">
        <v>876</v>
      </c>
      <c r="B25" s="5" t="s">
        <v>215</v>
      </c>
      <c r="C25" s="5" t="s">
        <v>216</v>
      </c>
      <c r="D25" s="5" t="s">
        <v>59</v>
      </c>
      <c r="E25" s="104">
        <f>일위대가!F141</f>
        <v>0</v>
      </c>
      <c r="F25" s="104">
        <f>일위대가!H141</f>
        <v>9852</v>
      </c>
      <c r="G25" s="104">
        <f>일위대가!J141</f>
        <v>0</v>
      </c>
      <c r="H25" s="104">
        <f t="shared" si="0"/>
        <v>9852</v>
      </c>
      <c r="I25" s="5" t="s">
        <v>214</v>
      </c>
      <c r="J25" s="5" t="s">
        <v>345</v>
      </c>
      <c r="K25" s="94" t="s">
        <v>47</v>
      </c>
      <c r="L25" s="94" t="s">
        <v>47</v>
      </c>
      <c r="M25" s="94" t="s">
        <v>345</v>
      </c>
      <c r="N25" s="94" t="s">
        <v>47</v>
      </c>
    </row>
    <row r="26" spans="1:14" ht="30" customHeight="1">
      <c r="A26" s="5" t="s">
        <v>875</v>
      </c>
      <c r="B26" s="5" t="s">
        <v>218</v>
      </c>
      <c r="C26" s="5" t="s">
        <v>219</v>
      </c>
      <c r="D26" s="5" t="s">
        <v>129</v>
      </c>
      <c r="E26" s="104">
        <f>일위대가!F146</f>
        <v>0</v>
      </c>
      <c r="F26" s="104">
        <f>일위대가!H146</f>
        <v>0</v>
      </c>
      <c r="G26" s="104">
        <f>일위대가!J146</f>
        <v>0</v>
      </c>
      <c r="H26" s="104">
        <f t="shared" si="0"/>
        <v>0</v>
      </c>
      <c r="I26" s="5" t="s">
        <v>217</v>
      </c>
      <c r="J26" s="5" t="s">
        <v>341</v>
      </c>
      <c r="K26" s="94" t="s">
        <v>47</v>
      </c>
      <c r="L26" s="94" t="s">
        <v>47</v>
      </c>
      <c r="M26" s="94" t="s">
        <v>341</v>
      </c>
      <c r="N26" s="94" t="s">
        <v>47</v>
      </c>
    </row>
    <row r="27" spans="1:14" ht="30" customHeight="1">
      <c r="A27" s="5" t="s">
        <v>874</v>
      </c>
      <c r="B27" s="5" t="s">
        <v>221</v>
      </c>
      <c r="C27" s="5" t="s">
        <v>222</v>
      </c>
      <c r="D27" s="5" t="s">
        <v>129</v>
      </c>
      <c r="E27" s="104">
        <f>일위대가!F151</f>
        <v>245925</v>
      </c>
      <c r="F27" s="104">
        <f>일위대가!H151</f>
        <v>0</v>
      </c>
      <c r="G27" s="104">
        <f>일위대가!J151</f>
        <v>0</v>
      </c>
      <c r="H27" s="104">
        <f t="shared" si="0"/>
        <v>245925</v>
      </c>
      <c r="I27" s="5" t="s">
        <v>220</v>
      </c>
      <c r="J27" s="5" t="s">
        <v>341</v>
      </c>
      <c r="K27" s="94" t="s">
        <v>47</v>
      </c>
      <c r="L27" s="94" t="s">
        <v>47</v>
      </c>
      <c r="M27" s="94" t="s">
        <v>341</v>
      </c>
      <c r="N27" s="94" t="s">
        <v>47</v>
      </c>
    </row>
    <row r="28" spans="1:14" ht="30" customHeight="1">
      <c r="A28" s="5" t="s">
        <v>873</v>
      </c>
      <c r="B28" s="5" t="s">
        <v>224</v>
      </c>
      <c r="C28" s="5" t="s">
        <v>225</v>
      </c>
      <c r="D28" s="5" t="s">
        <v>59</v>
      </c>
      <c r="E28" s="104">
        <f>일위대가!F157</f>
        <v>0</v>
      </c>
      <c r="F28" s="104">
        <f>일위대가!H157</f>
        <v>19698</v>
      </c>
      <c r="G28" s="104">
        <f>일위대가!J157</f>
        <v>590</v>
      </c>
      <c r="H28" s="104">
        <f t="shared" si="0"/>
        <v>20288</v>
      </c>
      <c r="I28" s="5" t="s">
        <v>223</v>
      </c>
      <c r="J28" s="5" t="s">
        <v>348</v>
      </c>
      <c r="K28" s="94" t="s">
        <v>47</v>
      </c>
      <c r="L28" s="94" t="s">
        <v>47</v>
      </c>
      <c r="M28" s="94" t="s">
        <v>348</v>
      </c>
      <c r="N28" s="94" t="s">
        <v>47</v>
      </c>
    </row>
    <row r="29" spans="1:14" ht="30" customHeight="1">
      <c r="A29" s="5" t="s">
        <v>872</v>
      </c>
      <c r="B29" s="5" t="s">
        <v>227</v>
      </c>
      <c r="C29" s="5" t="s">
        <v>225</v>
      </c>
      <c r="D29" s="5" t="s">
        <v>59</v>
      </c>
      <c r="E29" s="104">
        <f>일위대가!F161</f>
        <v>0</v>
      </c>
      <c r="F29" s="104">
        <f>일위대가!H161</f>
        <v>2408</v>
      </c>
      <c r="G29" s="104">
        <f>일위대가!J161</f>
        <v>0</v>
      </c>
      <c r="H29" s="104">
        <f t="shared" si="0"/>
        <v>2408</v>
      </c>
      <c r="I29" s="5" t="s">
        <v>226</v>
      </c>
      <c r="J29" s="5" t="s">
        <v>350</v>
      </c>
      <c r="K29" s="94" t="s">
        <v>47</v>
      </c>
      <c r="L29" s="94" t="s">
        <v>47</v>
      </c>
      <c r="M29" s="94" t="s">
        <v>350</v>
      </c>
      <c r="N29" s="94" t="s">
        <v>47</v>
      </c>
    </row>
    <row r="30" spans="1:14" ht="30" customHeight="1">
      <c r="A30" s="5" t="s">
        <v>871</v>
      </c>
      <c r="B30" s="5" t="s">
        <v>342</v>
      </c>
      <c r="C30" s="5" t="s">
        <v>343</v>
      </c>
      <c r="D30" s="5" t="s">
        <v>129</v>
      </c>
      <c r="E30" s="104">
        <f>일위대가!F165</f>
        <v>0</v>
      </c>
      <c r="F30" s="104">
        <f>일위대가!H165</f>
        <v>85974</v>
      </c>
      <c r="G30" s="104">
        <f>일위대가!J165</f>
        <v>0</v>
      </c>
      <c r="H30" s="104">
        <f t="shared" si="0"/>
        <v>85974</v>
      </c>
      <c r="I30" s="5" t="s">
        <v>228</v>
      </c>
      <c r="J30" s="5" t="s">
        <v>341</v>
      </c>
      <c r="K30" s="94" t="s">
        <v>47</v>
      </c>
      <c r="L30" s="94" t="s">
        <v>47</v>
      </c>
      <c r="M30" s="94" t="s">
        <v>341</v>
      </c>
      <c r="N30" s="94" t="s">
        <v>47</v>
      </c>
    </row>
    <row r="31" spans="1:14" ht="30" customHeight="1">
      <c r="A31" s="5" t="s">
        <v>870</v>
      </c>
      <c r="B31" s="5" t="s">
        <v>244</v>
      </c>
      <c r="C31" s="5" t="s">
        <v>47</v>
      </c>
      <c r="D31" s="5" t="s">
        <v>78</v>
      </c>
      <c r="E31" s="104">
        <f>일위대가!F170</f>
        <v>0</v>
      </c>
      <c r="F31" s="104">
        <f>일위대가!H170</f>
        <v>6730</v>
      </c>
      <c r="G31" s="104">
        <f>일위대가!J170</f>
        <v>269</v>
      </c>
      <c r="H31" s="104">
        <f t="shared" si="0"/>
        <v>6999</v>
      </c>
      <c r="I31" s="5" t="s">
        <v>344</v>
      </c>
      <c r="J31" s="5" t="s">
        <v>240</v>
      </c>
      <c r="K31" s="94" t="s">
        <v>47</v>
      </c>
      <c r="L31" s="94" t="s">
        <v>47</v>
      </c>
      <c r="M31" s="94" t="s">
        <v>240</v>
      </c>
      <c r="N31" s="94" t="s">
        <v>47</v>
      </c>
    </row>
    <row r="32" spans="1:14" ht="30" customHeight="1">
      <c r="A32" s="5" t="s">
        <v>869</v>
      </c>
      <c r="B32" s="5" t="s">
        <v>252</v>
      </c>
      <c r="C32" s="5" t="s">
        <v>253</v>
      </c>
      <c r="D32" s="5" t="s">
        <v>209</v>
      </c>
      <c r="E32" s="104">
        <f>일위대가!F175</f>
        <v>251</v>
      </c>
      <c r="F32" s="104">
        <f>일위대가!H175</f>
        <v>5667</v>
      </c>
      <c r="G32" s="104">
        <f>일위대가!J175</f>
        <v>183</v>
      </c>
      <c r="H32" s="104">
        <f t="shared" si="0"/>
        <v>6101</v>
      </c>
      <c r="I32" s="5" t="s">
        <v>245</v>
      </c>
      <c r="J32" s="5" t="s">
        <v>353</v>
      </c>
      <c r="K32" s="94" t="s">
        <v>47</v>
      </c>
      <c r="L32" s="94" t="s">
        <v>47</v>
      </c>
      <c r="M32" s="94" t="s">
        <v>353</v>
      </c>
      <c r="N32" s="94" t="s">
        <v>47</v>
      </c>
    </row>
    <row r="33" spans="1:14" ht="30" customHeight="1">
      <c r="A33" s="5" t="s">
        <v>868</v>
      </c>
      <c r="B33" s="5" t="s">
        <v>252</v>
      </c>
      <c r="C33" s="5" t="s">
        <v>255</v>
      </c>
      <c r="D33" s="5" t="s">
        <v>209</v>
      </c>
      <c r="E33" s="104">
        <f>일위대가!F180</f>
        <v>85</v>
      </c>
      <c r="F33" s="104">
        <f>일위대가!H180</f>
        <v>5667</v>
      </c>
      <c r="G33" s="104">
        <f>일위대가!J180</f>
        <v>183</v>
      </c>
      <c r="H33" s="104">
        <f t="shared" si="0"/>
        <v>5935</v>
      </c>
      <c r="I33" s="5" t="s">
        <v>254</v>
      </c>
      <c r="J33" s="5" t="s">
        <v>353</v>
      </c>
      <c r="K33" s="94" t="s">
        <v>47</v>
      </c>
      <c r="L33" s="94" t="s">
        <v>47</v>
      </c>
      <c r="M33" s="94" t="s">
        <v>353</v>
      </c>
      <c r="N33" s="94" t="s">
        <v>47</v>
      </c>
    </row>
    <row r="34" spans="1:14" ht="30" customHeight="1">
      <c r="A34" s="5" t="s">
        <v>867</v>
      </c>
      <c r="B34" s="5" t="s">
        <v>257</v>
      </c>
      <c r="C34" s="5" t="s">
        <v>258</v>
      </c>
      <c r="D34" s="5" t="s">
        <v>59</v>
      </c>
      <c r="E34" s="104">
        <f>일위대가!F185</f>
        <v>506</v>
      </c>
      <c r="F34" s="104">
        <f>일위대가!H185</f>
        <v>3223</v>
      </c>
      <c r="G34" s="104">
        <f>일위대가!J185</f>
        <v>0</v>
      </c>
      <c r="H34" s="104">
        <f t="shared" si="0"/>
        <v>3729</v>
      </c>
      <c r="I34" s="5" t="s">
        <v>256</v>
      </c>
      <c r="J34" s="5" t="s">
        <v>304</v>
      </c>
      <c r="K34" s="94" t="s">
        <v>47</v>
      </c>
      <c r="L34" s="94" t="s">
        <v>47</v>
      </c>
      <c r="M34" s="94" t="s">
        <v>304</v>
      </c>
      <c r="N34" s="94" t="s">
        <v>47</v>
      </c>
    </row>
    <row r="35" spans="1:14" ht="30" customHeight="1">
      <c r="A35" s="5" t="s">
        <v>866</v>
      </c>
      <c r="B35" s="5" t="s">
        <v>354</v>
      </c>
      <c r="C35" s="5" t="s">
        <v>253</v>
      </c>
      <c r="D35" s="5" t="s">
        <v>209</v>
      </c>
      <c r="E35" s="104">
        <f>일위대가!F198</f>
        <v>214</v>
      </c>
      <c r="F35" s="104">
        <f>일위대가!H198</f>
        <v>4514</v>
      </c>
      <c r="G35" s="104">
        <f>일위대가!J198</f>
        <v>147</v>
      </c>
      <c r="H35" s="104">
        <f t="shared" si="0"/>
        <v>4875</v>
      </c>
      <c r="I35" s="5" t="s">
        <v>259</v>
      </c>
      <c r="J35" s="5" t="s">
        <v>353</v>
      </c>
      <c r="K35" s="94" t="s">
        <v>47</v>
      </c>
      <c r="L35" s="94" t="s">
        <v>47</v>
      </c>
      <c r="M35" s="94" t="s">
        <v>353</v>
      </c>
      <c r="N35" s="94" t="s">
        <v>47</v>
      </c>
    </row>
    <row r="36" spans="1:14" ht="30" customHeight="1">
      <c r="A36" s="5" t="s">
        <v>865</v>
      </c>
      <c r="B36" s="5" t="s">
        <v>356</v>
      </c>
      <c r="C36" s="5" t="s">
        <v>253</v>
      </c>
      <c r="D36" s="5" t="s">
        <v>209</v>
      </c>
      <c r="E36" s="104">
        <f>일위대가!F211</f>
        <v>37</v>
      </c>
      <c r="F36" s="104">
        <f>일위대가!H211</f>
        <v>1153</v>
      </c>
      <c r="G36" s="104">
        <f>일위대가!J211</f>
        <v>36</v>
      </c>
      <c r="H36" s="104">
        <f t="shared" ref="H36:H53" si="1">E36+F36+G36</f>
        <v>1226</v>
      </c>
      <c r="I36" s="5" t="s">
        <v>355</v>
      </c>
      <c r="J36" s="5" t="s">
        <v>353</v>
      </c>
      <c r="K36" s="94" t="s">
        <v>47</v>
      </c>
      <c r="L36" s="94" t="s">
        <v>47</v>
      </c>
      <c r="M36" s="94" t="s">
        <v>353</v>
      </c>
      <c r="N36" s="94" t="s">
        <v>47</v>
      </c>
    </row>
    <row r="37" spans="1:14" ht="30" customHeight="1">
      <c r="A37" s="5" t="s">
        <v>864</v>
      </c>
      <c r="B37" s="5" t="s">
        <v>354</v>
      </c>
      <c r="C37" s="5" t="s">
        <v>255</v>
      </c>
      <c r="D37" s="5" t="s">
        <v>209</v>
      </c>
      <c r="E37" s="104">
        <f>일위대가!F224</f>
        <v>73</v>
      </c>
      <c r="F37" s="104">
        <f>일위대가!H224</f>
        <v>4514</v>
      </c>
      <c r="G37" s="104">
        <f>일위대가!J224</f>
        <v>147</v>
      </c>
      <c r="H37" s="104">
        <f t="shared" si="1"/>
        <v>4734</v>
      </c>
      <c r="I37" s="5" t="s">
        <v>357</v>
      </c>
      <c r="J37" s="5" t="s">
        <v>353</v>
      </c>
      <c r="K37" s="94" t="s">
        <v>47</v>
      </c>
      <c r="L37" s="94" t="s">
        <v>47</v>
      </c>
      <c r="M37" s="94" t="s">
        <v>353</v>
      </c>
      <c r="N37" s="94" t="s">
        <v>47</v>
      </c>
    </row>
    <row r="38" spans="1:14" ht="30" customHeight="1">
      <c r="A38" s="5" t="s">
        <v>863</v>
      </c>
      <c r="B38" s="5" t="s">
        <v>356</v>
      </c>
      <c r="C38" s="5" t="s">
        <v>255</v>
      </c>
      <c r="D38" s="5" t="s">
        <v>209</v>
      </c>
      <c r="E38" s="104">
        <f>일위대가!F237</f>
        <v>12</v>
      </c>
      <c r="F38" s="104">
        <f>일위대가!H237</f>
        <v>1153</v>
      </c>
      <c r="G38" s="104">
        <f>일위대가!J237</f>
        <v>36</v>
      </c>
      <c r="H38" s="104">
        <f t="shared" si="1"/>
        <v>1201</v>
      </c>
      <c r="I38" s="5" t="s">
        <v>358</v>
      </c>
      <c r="J38" s="5" t="s">
        <v>353</v>
      </c>
      <c r="K38" s="94" t="s">
        <v>47</v>
      </c>
      <c r="L38" s="94" t="s">
        <v>47</v>
      </c>
      <c r="M38" s="94" t="s">
        <v>353</v>
      </c>
      <c r="N38" s="94" t="s">
        <v>47</v>
      </c>
    </row>
    <row r="39" spans="1:14" ht="30" customHeight="1">
      <c r="A39" s="5" t="s">
        <v>862</v>
      </c>
      <c r="B39" s="5" t="s">
        <v>305</v>
      </c>
      <c r="C39" s="5" t="s">
        <v>258</v>
      </c>
      <c r="D39" s="5" t="s">
        <v>59</v>
      </c>
      <c r="E39" s="104">
        <f>일위대가!F243</f>
        <v>506</v>
      </c>
      <c r="F39" s="104">
        <f>일위대가!H243</f>
        <v>0</v>
      </c>
      <c r="G39" s="104">
        <f>일위대가!J243</f>
        <v>0</v>
      </c>
      <c r="H39" s="104">
        <f t="shared" si="1"/>
        <v>506</v>
      </c>
      <c r="I39" s="5" t="s">
        <v>359</v>
      </c>
      <c r="J39" s="5" t="s">
        <v>304</v>
      </c>
      <c r="K39" s="94" t="s">
        <v>47</v>
      </c>
      <c r="L39" s="94" t="s">
        <v>47</v>
      </c>
      <c r="M39" s="94" t="s">
        <v>304</v>
      </c>
      <c r="N39" s="94" t="s">
        <v>47</v>
      </c>
    </row>
    <row r="40" spans="1:14" ht="30" customHeight="1">
      <c r="A40" s="5" t="s">
        <v>861</v>
      </c>
      <c r="B40" s="5" t="s">
        <v>305</v>
      </c>
      <c r="C40" s="5" t="s">
        <v>307</v>
      </c>
      <c r="D40" s="5" t="s">
        <v>59</v>
      </c>
      <c r="E40" s="104">
        <f>일위대가!F248</f>
        <v>0</v>
      </c>
      <c r="F40" s="104">
        <f>일위대가!H248</f>
        <v>3223</v>
      </c>
      <c r="G40" s="104">
        <f>일위대가!J248</f>
        <v>0</v>
      </c>
      <c r="H40" s="104">
        <f t="shared" si="1"/>
        <v>3223</v>
      </c>
      <c r="I40" s="5" t="s">
        <v>360</v>
      </c>
      <c r="J40" s="5" t="s">
        <v>304</v>
      </c>
      <c r="K40" s="94" t="s">
        <v>47</v>
      </c>
      <c r="L40" s="94" t="s">
        <v>47</v>
      </c>
      <c r="M40" s="94" t="s">
        <v>304</v>
      </c>
      <c r="N40" s="94" t="s">
        <v>47</v>
      </c>
    </row>
    <row r="41" spans="1:14" ht="30" customHeight="1">
      <c r="A41" s="5" t="s">
        <v>860</v>
      </c>
      <c r="B41" s="5" t="s">
        <v>368</v>
      </c>
      <c r="C41" s="5" t="s">
        <v>369</v>
      </c>
      <c r="D41" s="5" t="s">
        <v>321</v>
      </c>
      <c r="E41" s="104">
        <f>일위대가!F252</f>
        <v>0</v>
      </c>
      <c r="F41" s="104">
        <f>일위대가!H252</f>
        <v>0</v>
      </c>
      <c r="G41" s="104">
        <f>일위대가!J252</f>
        <v>137</v>
      </c>
      <c r="H41" s="104">
        <f t="shared" si="1"/>
        <v>137</v>
      </c>
      <c r="I41" s="5" t="s">
        <v>308</v>
      </c>
      <c r="J41" s="5" t="s">
        <v>384</v>
      </c>
      <c r="K41" s="94" t="s">
        <v>385</v>
      </c>
      <c r="L41" s="94" t="s">
        <v>47</v>
      </c>
      <c r="M41" s="94" t="s">
        <v>384</v>
      </c>
      <c r="N41" s="94" t="s">
        <v>55</v>
      </c>
    </row>
    <row r="42" spans="1:14" ht="30" customHeight="1">
      <c r="A42" s="5" t="s">
        <v>859</v>
      </c>
      <c r="B42" s="5" t="s">
        <v>268</v>
      </c>
      <c r="C42" s="5" t="s">
        <v>269</v>
      </c>
      <c r="D42" s="5" t="s">
        <v>96</v>
      </c>
      <c r="E42" s="104">
        <f>일위대가!F258</f>
        <v>0</v>
      </c>
      <c r="F42" s="104">
        <f>일위대가!H258</f>
        <v>107011</v>
      </c>
      <c r="G42" s="104">
        <f>일위대가!J258</f>
        <v>2140</v>
      </c>
      <c r="H42" s="104">
        <f t="shared" si="1"/>
        <v>109151</v>
      </c>
      <c r="I42" s="5" t="s">
        <v>370</v>
      </c>
      <c r="J42" s="5" t="s">
        <v>387</v>
      </c>
      <c r="K42" s="94" t="s">
        <v>47</v>
      </c>
      <c r="L42" s="94" t="s">
        <v>47</v>
      </c>
      <c r="M42" s="94" t="s">
        <v>387</v>
      </c>
      <c r="N42" s="94" t="s">
        <v>47</v>
      </c>
    </row>
    <row r="43" spans="1:14" ht="30" customHeight="1">
      <c r="A43" s="5" t="s">
        <v>858</v>
      </c>
      <c r="B43" s="5" t="s">
        <v>288</v>
      </c>
      <c r="C43" s="5" t="s">
        <v>289</v>
      </c>
      <c r="D43" s="5" t="s">
        <v>78</v>
      </c>
      <c r="E43" s="104">
        <f>일위대가!F262</f>
        <v>0</v>
      </c>
      <c r="F43" s="104">
        <f>일위대가!H262</f>
        <v>4417</v>
      </c>
      <c r="G43" s="104">
        <f>일위대가!J262</f>
        <v>0</v>
      </c>
      <c r="H43" s="104">
        <f t="shared" si="1"/>
        <v>4417</v>
      </c>
      <c r="I43" s="5" t="s">
        <v>270</v>
      </c>
      <c r="J43" s="5" t="s">
        <v>284</v>
      </c>
      <c r="K43" s="94" t="s">
        <v>47</v>
      </c>
      <c r="L43" s="94" t="s">
        <v>47</v>
      </c>
      <c r="M43" s="94" t="s">
        <v>284</v>
      </c>
      <c r="N43" s="94" t="s">
        <v>47</v>
      </c>
    </row>
    <row r="44" spans="1:14" ht="30" customHeight="1">
      <c r="A44" s="5" t="s">
        <v>857</v>
      </c>
      <c r="B44" s="5" t="s">
        <v>295</v>
      </c>
      <c r="C44" s="5" t="s">
        <v>296</v>
      </c>
      <c r="D44" s="5" t="s">
        <v>59</v>
      </c>
      <c r="E44" s="104">
        <f>일위대가!F269</f>
        <v>57</v>
      </c>
      <c r="F44" s="104">
        <f>일위대가!H269</f>
        <v>2018</v>
      </c>
      <c r="G44" s="104">
        <f>일위대가!J269</f>
        <v>0</v>
      </c>
      <c r="H44" s="104">
        <f t="shared" si="1"/>
        <v>2075</v>
      </c>
      <c r="I44" s="5" t="s">
        <v>290</v>
      </c>
      <c r="J44" s="5" t="s">
        <v>390</v>
      </c>
      <c r="K44" s="94" t="s">
        <v>47</v>
      </c>
      <c r="L44" s="94" t="s">
        <v>47</v>
      </c>
      <c r="M44" s="94" t="s">
        <v>390</v>
      </c>
      <c r="N44" s="94" t="s">
        <v>47</v>
      </c>
    </row>
    <row r="45" spans="1:14" ht="30" customHeight="1">
      <c r="A45" s="5" t="s">
        <v>856</v>
      </c>
      <c r="B45" s="5" t="s">
        <v>298</v>
      </c>
      <c r="C45" s="5" t="s">
        <v>299</v>
      </c>
      <c r="D45" s="5" t="s">
        <v>59</v>
      </c>
      <c r="E45" s="104">
        <f>일위대가!F274</f>
        <v>1165</v>
      </c>
      <c r="F45" s="104">
        <f>일위대가!H274</f>
        <v>0</v>
      </c>
      <c r="G45" s="104">
        <f>일위대가!J274</f>
        <v>0</v>
      </c>
      <c r="H45" s="104">
        <f t="shared" si="1"/>
        <v>1165</v>
      </c>
      <c r="I45" s="5" t="s">
        <v>297</v>
      </c>
      <c r="J45" s="5" t="s">
        <v>395</v>
      </c>
      <c r="K45" s="94" t="s">
        <v>47</v>
      </c>
      <c r="L45" s="94" t="s">
        <v>47</v>
      </c>
      <c r="M45" s="94" t="s">
        <v>395</v>
      </c>
      <c r="N45" s="94" t="s">
        <v>47</v>
      </c>
    </row>
    <row r="46" spans="1:14" ht="30" customHeight="1">
      <c r="A46" s="5" t="s">
        <v>855</v>
      </c>
      <c r="B46" s="5" t="s">
        <v>298</v>
      </c>
      <c r="C46" s="5" t="s">
        <v>301</v>
      </c>
      <c r="D46" s="5" t="s">
        <v>59</v>
      </c>
      <c r="E46" s="104">
        <f>일위대가!F281</f>
        <v>0</v>
      </c>
      <c r="F46" s="104">
        <f>일위대가!H281</f>
        <v>5053</v>
      </c>
      <c r="G46" s="104">
        <f>일위대가!J281</f>
        <v>0</v>
      </c>
      <c r="H46" s="104">
        <f t="shared" si="1"/>
        <v>5053</v>
      </c>
      <c r="I46" s="5" t="s">
        <v>300</v>
      </c>
      <c r="J46" s="5" t="s">
        <v>395</v>
      </c>
      <c r="K46" s="94" t="s">
        <v>47</v>
      </c>
      <c r="L46" s="94" t="s">
        <v>47</v>
      </c>
      <c r="M46" s="94" t="s">
        <v>395</v>
      </c>
      <c r="N46" s="94" t="s">
        <v>47</v>
      </c>
    </row>
    <row r="47" spans="1:14" ht="30" customHeight="1">
      <c r="A47" s="5" t="s">
        <v>854</v>
      </c>
      <c r="B47" s="5" t="s">
        <v>305</v>
      </c>
      <c r="C47" s="5" t="s">
        <v>113</v>
      </c>
      <c r="D47" s="5" t="s">
        <v>59</v>
      </c>
      <c r="E47" s="104">
        <f>일위대가!F287</f>
        <v>793</v>
      </c>
      <c r="F47" s="104">
        <f>일위대가!H287</f>
        <v>0</v>
      </c>
      <c r="G47" s="104">
        <f>일위대가!J287</f>
        <v>0</v>
      </c>
      <c r="H47" s="104">
        <f t="shared" si="1"/>
        <v>793</v>
      </c>
      <c r="I47" s="5" t="s">
        <v>302</v>
      </c>
      <c r="J47" s="5" t="s">
        <v>304</v>
      </c>
      <c r="K47" s="94" t="s">
        <v>47</v>
      </c>
      <c r="L47" s="94" t="s">
        <v>47</v>
      </c>
      <c r="M47" s="94" t="s">
        <v>304</v>
      </c>
      <c r="N47" s="94" t="s">
        <v>47</v>
      </c>
    </row>
    <row r="48" spans="1:14" ht="30" customHeight="1">
      <c r="A48" s="5" t="s">
        <v>853</v>
      </c>
      <c r="B48" s="5" t="s">
        <v>310</v>
      </c>
      <c r="C48" s="5" t="s">
        <v>312</v>
      </c>
      <c r="D48" s="5" t="s">
        <v>59</v>
      </c>
      <c r="E48" s="104">
        <f>일위대가!F293</f>
        <v>846</v>
      </c>
      <c r="F48" s="104">
        <f>일위대가!H293</f>
        <v>0</v>
      </c>
      <c r="G48" s="104">
        <f>일위대가!J293</f>
        <v>0</v>
      </c>
      <c r="H48" s="104">
        <f t="shared" si="1"/>
        <v>846</v>
      </c>
      <c r="I48" s="5" t="s">
        <v>306</v>
      </c>
      <c r="J48" s="5" t="s">
        <v>311</v>
      </c>
      <c r="K48" s="94" t="s">
        <v>47</v>
      </c>
      <c r="L48" s="94" t="s">
        <v>47</v>
      </c>
      <c r="M48" s="94" t="s">
        <v>311</v>
      </c>
      <c r="N48" s="94" t="s">
        <v>47</v>
      </c>
    </row>
    <row r="49" spans="1:14" ht="30" customHeight="1">
      <c r="A49" s="5" t="s">
        <v>852</v>
      </c>
      <c r="B49" s="5" t="s">
        <v>310</v>
      </c>
      <c r="C49" s="5" t="s">
        <v>314</v>
      </c>
      <c r="D49" s="5" t="s">
        <v>59</v>
      </c>
      <c r="E49" s="104">
        <f>일위대가!F300</f>
        <v>0</v>
      </c>
      <c r="F49" s="104">
        <f>일위대가!H300</f>
        <v>8596</v>
      </c>
      <c r="G49" s="104">
        <f>일위대가!J300</f>
        <v>0</v>
      </c>
      <c r="H49" s="104">
        <f t="shared" si="1"/>
        <v>8596</v>
      </c>
      <c r="I49" s="5" t="s">
        <v>313</v>
      </c>
      <c r="J49" s="5" t="s">
        <v>311</v>
      </c>
      <c r="K49" s="94" t="s">
        <v>47</v>
      </c>
      <c r="L49" s="94" t="s">
        <v>47</v>
      </c>
      <c r="M49" s="94" t="s">
        <v>311</v>
      </c>
      <c r="N49" s="94" t="s">
        <v>47</v>
      </c>
    </row>
    <row r="50" spans="1:14" ht="30" customHeight="1">
      <c r="A50" s="5" t="s">
        <v>851</v>
      </c>
      <c r="B50" s="5" t="s">
        <v>319</v>
      </c>
      <c r="C50" s="5" t="s">
        <v>320</v>
      </c>
      <c r="D50" s="5" t="s">
        <v>321</v>
      </c>
      <c r="E50" s="104">
        <f>일위대가!F304</f>
        <v>0</v>
      </c>
      <c r="F50" s="104">
        <f>일위대가!H304</f>
        <v>0</v>
      </c>
      <c r="G50" s="104">
        <f>일위대가!J304</f>
        <v>437</v>
      </c>
      <c r="H50" s="104">
        <f t="shared" si="1"/>
        <v>437</v>
      </c>
      <c r="I50" s="5" t="s">
        <v>315</v>
      </c>
      <c r="J50" s="5" t="s">
        <v>404</v>
      </c>
      <c r="K50" s="94" t="s">
        <v>385</v>
      </c>
      <c r="L50" s="94" t="s">
        <v>47</v>
      </c>
      <c r="M50" s="94" t="s">
        <v>404</v>
      </c>
      <c r="N50" s="94" t="s">
        <v>55</v>
      </c>
    </row>
    <row r="51" spans="1:14" ht="30" customHeight="1">
      <c r="A51" s="5" t="s">
        <v>850</v>
      </c>
      <c r="B51" s="5" t="s">
        <v>323</v>
      </c>
      <c r="C51" s="5" t="s">
        <v>324</v>
      </c>
      <c r="D51" s="5" t="s">
        <v>321</v>
      </c>
      <c r="E51" s="104">
        <f>일위대가!F311</f>
        <v>8666</v>
      </c>
      <c r="F51" s="104">
        <f>일위대가!H311</f>
        <v>39632</v>
      </c>
      <c r="G51" s="104">
        <f>일위대가!J311</f>
        <v>2088</v>
      </c>
      <c r="H51" s="104">
        <f t="shared" si="1"/>
        <v>50386</v>
      </c>
      <c r="I51" s="5" t="s">
        <v>322</v>
      </c>
      <c r="J51" s="5" t="s">
        <v>405</v>
      </c>
      <c r="K51" s="94" t="s">
        <v>385</v>
      </c>
      <c r="L51" s="94" t="s">
        <v>47</v>
      </c>
      <c r="M51" s="94" t="s">
        <v>405</v>
      </c>
      <c r="N51" s="94" t="s">
        <v>55</v>
      </c>
    </row>
    <row r="52" spans="1:14" ht="30" customHeight="1">
      <c r="A52" s="5" t="s">
        <v>849</v>
      </c>
      <c r="B52" s="5" t="s">
        <v>329</v>
      </c>
      <c r="C52" s="5" t="s">
        <v>133</v>
      </c>
      <c r="D52" s="5" t="s">
        <v>59</v>
      </c>
      <c r="E52" s="104">
        <f>일위대가!F315</f>
        <v>0</v>
      </c>
      <c r="F52" s="104">
        <f>일위대가!H315</f>
        <v>3907</v>
      </c>
      <c r="G52" s="104">
        <f>일위대가!J315</f>
        <v>0</v>
      </c>
      <c r="H52" s="104">
        <f t="shared" si="1"/>
        <v>3907</v>
      </c>
      <c r="I52" s="5" t="s">
        <v>325</v>
      </c>
      <c r="J52" s="5" t="s">
        <v>332</v>
      </c>
      <c r="K52" s="94" t="s">
        <v>47</v>
      </c>
      <c r="L52" s="94" t="s">
        <v>47</v>
      </c>
      <c r="M52" s="94" t="s">
        <v>332</v>
      </c>
      <c r="N52" s="94" t="s">
        <v>47</v>
      </c>
    </row>
    <row r="53" spans="1:14" ht="30" customHeight="1">
      <c r="A53" s="5" t="s">
        <v>848</v>
      </c>
      <c r="B53" s="5" t="s">
        <v>337</v>
      </c>
      <c r="C53" s="5" t="s">
        <v>338</v>
      </c>
      <c r="D53" s="5" t="s">
        <v>321</v>
      </c>
      <c r="E53" s="104">
        <f>일위대가!F322</f>
        <v>9152</v>
      </c>
      <c r="F53" s="104">
        <f>일위대가!H322</f>
        <v>27401</v>
      </c>
      <c r="G53" s="104">
        <f>일위대가!J322</f>
        <v>1763</v>
      </c>
      <c r="H53" s="104">
        <f t="shared" si="1"/>
        <v>38316</v>
      </c>
      <c r="I53" s="5" t="s">
        <v>330</v>
      </c>
      <c r="J53" s="5" t="s">
        <v>410</v>
      </c>
      <c r="K53" s="94" t="s">
        <v>385</v>
      </c>
      <c r="L53" s="94" t="s">
        <v>47</v>
      </c>
      <c r="M53" s="94" t="s">
        <v>410</v>
      </c>
      <c r="N53" s="94" t="s">
        <v>55</v>
      </c>
    </row>
    <row r="54" spans="1:14" ht="30" customHeight="1">
      <c r="A54" s="5"/>
      <c r="B54" s="5" t="s">
        <v>1154</v>
      </c>
      <c r="C54" s="5" t="s">
        <v>1155</v>
      </c>
      <c r="D54" s="5" t="s">
        <v>59</v>
      </c>
      <c r="E54" s="104">
        <f>+일위대가!F333</f>
        <v>1166.2</v>
      </c>
      <c r="F54" s="104">
        <f>+일위대가!H333</f>
        <v>8973.7999999999993</v>
      </c>
      <c r="G54" s="104">
        <v>0</v>
      </c>
      <c r="H54" s="104">
        <f>+G54+F54+E54</f>
        <v>10140</v>
      </c>
      <c r="I54" s="5" t="s">
        <v>1157</v>
      </c>
      <c r="J54" s="5" t="s">
        <v>1156</v>
      </c>
      <c r="K54" s="97"/>
      <c r="L54" s="97"/>
      <c r="M54" s="97"/>
      <c r="N54" s="97"/>
    </row>
    <row r="55" spans="1:14" ht="30" customHeight="1">
      <c r="A55" s="5"/>
      <c r="B55" s="5" t="s">
        <v>1215</v>
      </c>
      <c r="C55" s="5" t="s">
        <v>1216</v>
      </c>
      <c r="D55" s="5" t="s">
        <v>321</v>
      </c>
      <c r="E55" s="104">
        <f>+일위대가!F340</f>
        <v>7374.6</v>
      </c>
      <c r="F55" s="104">
        <f>+일위대가!H340</f>
        <v>34684.400000000001</v>
      </c>
      <c r="G55" s="104">
        <f>+일위대가!J340</f>
        <v>8721.7000000000007</v>
      </c>
      <c r="H55" s="104">
        <f t="shared" ref="H55" si="2">E55+F55+G55</f>
        <v>50780.7</v>
      </c>
      <c r="I55" s="5" t="s">
        <v>1228</v>
      </c>
      <c r="J55" s="5" t="s">
        <v>1227</v>
      </c>
      <c r="K55" s="112"/>
      <c r="L55" s="112"/>
      <c r="M55" s="112"/>
      <c r="N55" s="112"/>
    </row>
    <row r="56" spans="1:14" ht="30" customHeight="1">
      <c r="A56" s="5"/>
      <c r="B56" s="5" t="s">
        <v>1269</v>
      </c>
      <c r="C56" s="5" t="s">
        <v>1268</v>
      </c>
      <c r="D56" s="5" t="s">
        <v>1248</v>
      </c>
      <c r="E56" s="104">
        <f>+일위대가!F353</f>
        <v>3940000</v>
      </c>
      <c r="F56" s="104">
        <f>+일위대가!H353</f>
        <v>1500000</v>
      </c>
      <c r="G56" s="104">
        <f>+일위대가!J353</f>
        <v>0</v>
      </c>
      <c r="H56" s="104">
        <f t="shared" ref="H56" si="3">E56+F56+G56</f>
        <v>5440000</v>
      </c>
      <c r="I56" s="5" t="s">
        <v>1249</v>
      </c>
      <c r="J56" s="5" t="s">
        <v>1250</v>
      </c>
      <c r="K56" s="115"/>
      <c r="L56" s="115"/>
      <c r="M56" s="115"/>
      <c r="N56" s="115"/>
    </row>
    <row r="57" spans="1:14" ht="30" customHeight="1">
      <c r="A57" s="5"/>
      <c r="B57" s="5"/>
      <c r="C57" s="5"/>
      <c r="D57" s="5"/>
      <c r="E57" s="104"/>
      <c r="F57" s="104"/>
      <c r="G57" s="104"/>
      <c r="H57" s="104"/>
      <c r="I57" s="5"/>
      <c r="J57" s="5"/>
      <c r="K57" s="97"/>
      <c r="L57" s="97"/>
      <c r="M57" s="97"/>
      <c r="N57" s="97"/>
    </row>
    <row r="58" spans="1:14" ht="30" customHeight="1">
      <c r="A58" s="5"/>
      <c r="B58" s="5"/>
      <c r="C58" s="5"/>
      <c r="D58" s="5"/>
      <c r="E58" s="104"/>
      <c r="F58" s="104"/>
      <c r="G58" s="104"/>
      <c r="H58" s="104"/>
      <c r="I58" s="5"/>
      <c r="J58" s="5"/>
      <c r="K58" s="97"/>
      <c r="L58" s="97"/>
      <c r="M58" s="97"/>
      <c r="N58" s="97"/>
    </row>
    <row r="59" spans="1:14" ht="30" customHeight="1">
      <c r="A59" s="5"/>
      <c r="B59" s="5"/>
      <c r="C59" s="5"/>
      <c r="D59" s="5"/>
      <c r="E59" s="104"/>
      <c r="F59" s="104"/>
      <c r="G59" s="104"/>
      <c r="H59" s="104"/>
      <c r="I59" s="5"/>
      <c r="J59" s="5"/>
      <c r="K59" s="97"/>
      <c r="L59" s="97"/>
      <c r="M59" s="97"/>
      <c r="N59" s="97"/>
    </row>
    <row r="60" spans="1:14" ht="30" customHeight="1">
      <c r="A60" s="5"/>
      <c r="B60" s="5"/>
      <c r="C60" s="5"/>
      <c r="D60" s="5"/>
      <c r="E60" s="104"/>
      <c r="F60" s="104"/>
      <c r="G60" s="104"/>
      <c r="H60" s="104"/>
      <c r="I60" s="5"/>
      <c r="J60" s="5"/>
      <c r="K60" s="97"/>
      <c r="L60" s="97"/>
      <c r="M60" s="97"/>
      <c r="N60" s="97"/>
    </row>
    <row r="61" spans="1:14" ht="30" customHeight="1">
      <c r="A61" s="5"/>
      <c r="B61" s="5"/>
      <c r="C61" s="5"/>
      <c r="D61" s="5"/>
      <c r="E61" s="104"/>
      <c r="F61" s="104"/>
      <c r="G61" s="104"/>
      <c r="H61" s="104"/>
      <c r="I61" s="5"/>
      <c r="J61" s="5"/>
      <c r="K61" s="97"/>
      <c r="L61" s="97"/>
      <c r="M61" s="97"/>
      <c r="N61" s="97"/>
    </row>
    <row r="62" spans="1:14" ht="30" customHeight="1">
      <c r="A62" s="5"/>
      <c r="B62" s="5"/>
      <c r="C62" s="5"/>
      <c r="D62" s="5"/>
      <c r="E62" s="104"/>
      <c r="F62" s="104"/>
      <c r="G62" s="104"/>
      <c r="H62" s="104"/>
      <c r="I62" s="5"/>
      <c r="J62" s="5"/>
      <c r="K62" s="97"/>
      <c r="L62" s="97"/>
      <c r="M62" s="97"/>
      <c r="N62" s="97"/>
    </row>
    <row r="63" spans="1:14" ht="30" customHeight="1">
      <c r="A63" s="5"/>
      <c r="B63" s="5"/>
      <c r="C63" s="5"/>
      <c r="D63" s="5"/>
      <c r="E63" s="104"/>
      <c r="F63" s="104"/>
      <c r="G63" s="104"/>
      <c r="H63" s="104"/>
      <c r="I63" s="5"/>
      <c r="J63" s="5"/>
      <c r="K63" s="97"/>
      <c r="L63" s="97"/>
      <c r="M63" s="97"/>
      <c r="N63" s="97"/>
    </row>
    <row r="64" spans="1:14" ht="30" customHeight="1">
      <c r="A64" s="5"/>
      <c r="B64" s="5"/>
      <c r="C64" s="5"/>
      <c r="D64" s="5"/>
      <c r="E64" s="104"/>
      <c r="F64" s="104"/>
      <c r="G64" s="104"/>
      <c r="H64" s="104"/>
      <c r="I64" s="5"/>
      <c r="J64" s="5"/>
      <c r="K64" s="97"/>
      <c r="L64" s="97"/>
      <c r="M64" s="97"/>
      <c r="N64" s="97"/>
    </row>
    <row r="65" spans="1:14" ht="30" customHeight="1">
      <c r="A65" s="5"/>
      <c r="B65" s="5"/>
      <c r="C65" s="5"/>
      <c r="D65" s="5"/>
      <c r="E65" s="104"/>
      <c r="F65" s="104"/>
      <c r="G65" s="104"/>
      <c r="H65" s="104"/>
      <c r="I65" s="5"/>
      <c r="J65" s="5"/>
      <c r="K65" s="97"/>
      <c r="L65" s="97"/>
      <c r="M65" s="97"/>
      <c r="N65" s="97"/>
    </row>
    <row r="66" spans="1:14" ht="30" customHeight="1">
      <c r="A66" s="5"/>
      <c r="B66" s="5"/>
      <c r="C66" s="5"/>
      <c r="D66" s="5"/>
      <c r="E66" s="104"/>
      <c r="F66" s="104"/>
      <c r="G66" s="104"/>
      <c r="H66" s="104"/>
      <c r="I66" s="5"/>
      <c r="J66" s="5"/>
      <c r="K66" s="97"/>
      <c r="L66" s="97"/>
      <c r="M66" s="97"/>
      <c r="N66" s="97"/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4"/>
  <sheetViews>
    <sheetView view="pageBreakPreview" zoomScale="65" zoomScaleSheetLayoutView="65" workbookViewId="0">
      <pane ySplit="3" topLeftCell="A331" activePane="bottomLeft" state="frozen"/>
      <selection pane="bottomLeft" sqref="A1:M1"/>
    </sheetView>
  </sheetViews>
  <sheetFormatPr defaultRowHeight="20.25"/>
  <cols>
    <col min="1" max="2" customWidth="true" style="4" width="35.375" collapsed="true"/>
    <col min="3" max="3" customWidth="true" style="4" width="6.0" collapsed="true"/>
    <col min="4" max="4" customWidth="true" style="4" width="10.375" collapsed="true"/>
    <col min="5" max="11" customWidth="true" style="106" width="13.625" collapsed="true"/>
    <col min="12" max="12" customWidth="true" style="106" width="14.75" collapsed="true"/>
    <col min="13" max="13" customWidth="true" style="4" width="12.625" collapsed="true"/>
    <col min="14" max="47" customWidth="true" hidden="true" style="4" width="2.625" collapsed="true"/>
    <col min="48" max="48" customWidth="true" hidden="true" style="4" width="1.625" collapsed="true"/>
    <col min="49" max="49" customWidth="true" hidden="true" style="4" width="24.625" collapsed="true"/>
    <col min="50" max="51" customWidth="true" hidden="true" style="4" width="2.625" collapsed="true"/>
    <col min="52" max="53" style="4" width="9.0" collapsed="true"/>
    <col min="54" max="54" customWidth="true" style="4" width="20.5" collapsed="true"/>
    <col min="55" max="16384" style="4" width="9.0" collapsed="true"/>
  </cols>
  <sheetData>
    <row r="1" spans="1:51" ht="30" customHeight="1">
      <c r="A1" s="128" t="s">
        <v>781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51" ht="30" customHeight="1">
      <c r="A2" s="129" t="s">
        <v>1</v>
      </c>
      <c r="B2" s="129" t="s">
        <v>2</v>
      </c>
      <c r="C2" s="129" t="s">
        <v>3</v>
      </c>
      <c r="D2" s="129" t="s">
        <v>4</v>
      </c>
      <c r="E2" s="134" t="s">
        <v>5</v>
      </c>
      <c r="F2" s="134"/>
      <c r="G2" s="134" t="s">
        <v>8</v>
      </c>
      <c r="H2" s="134"/>
      <c r="I2" s="134" t="s">
        <v>9</v>
      </c>
      <c r="J2" s="134"/>
      <c r="K2" s="134" t="s">
        <v>10</v>
      </c>
      <c r="L2" s="134"/>
      <c r="M2" s="129" t="s">
        <v>11</v>
      </c>
      <c r="N2" s="130" t="s">
        <v>173</v>
      </c>
      <c r="O2" s="130" t="s">
        <v>16</v>
      </c>
      <c r="P2" s="130" t="s">
        <v>18</v>
      </c>
      <c r="Q2" s="130" t="s">
        <v>19</v>
      </c>
      <c r="R2" s="130" t="s">
        <v>20</v>
      </c>
      <c r="S2" s="130" t="s">
        <v>21</v>
      </c>
      <c r="T2" s="130" t="s">
        <v>22</v>
      </c>
      <c r="U2" s="130" t="s">
        <v>23</v>
      </c>
      <c r="V2" s="130" t="s">
        <v>24</v>
      </c>
      <c r="W2" s="130" t="s">
        <v>25</v>
      </c>
      <c r="X2" s="130" t="s">
        <v>26</v>
      </c>
      <c r="Y2" s="130" t="s">
        <v>27</v>
      </c>
      <c r="Z2" s="130" t="s">
        <v>28</v>
      </c>
      <c r="AA2" s="130" t="s">
        <v>29</v>
      </c>
      <c r="AB2" s="130" t="s">
        <v>30</v>
      </c>
      <c r="AC2" s="130" t="s">
        <v>31</v>
      </c>
      <c r="AD2" s="130" t="s">
        <v>32</v>
      </c>
      <c r="AE2" s="130" t="s">
        <v>33</v>
      </c>
      <c r="AF2" s="130" t="s">
        <v>34</v>
      </c>
      <c r="AG2" s="130" t="s">
        <v>35</v>
      </c>
      <c r="AH2" s="130" t="s">
        <v>36</v>
      </c>
      <c r="AI2" s="130" t="s">
        <v>37</v>
      </c>
      <c r="AJ2" s="130" t="s">
        <v>38</v>
      </c>
      <c r="AK2" s="130" t="s">
        <v>39</v>
      </c>
      <c r="AL2" s="130" t="s">
        <v>40</v>
      </c>
      <c r="AM2" s="130" t="s">
        <v>41</v>
      </c>
      <c r="AN2" s="130" t="s">
        <v>42</v>
      </c>
      <c r="AO2" s="130" t="s">
        <v>43</v>
      </c>
      <c r="AP2" s="130" t="s">
        <v>174</v>
      </c>
      <c r="AQ2" s="130" t="s">
        <v>175</v>
      </c>
      <c r="AR2" s="130" t="s">
        <v>176</v>
      </c>
      <c r="AS2" s="130" t="s">
        <v>177</v>
      </c>
      <c r="AT2" s="130" t="s">
        <v>178</v>
      </c>
      <c r="AU2" s="130" t="s">
        <v>179</v>
      </c>
      <c r="AV2" s="130" t="s">
        <v>44</v>
      </c>
      <c r="AW2" s="130" t="s">
        <v>180</v>
      </c>
      <c r="AX2" s="93" t="s">
        <v>172</v>
      </c>
      <c r="AY2" s="93" t="s">
        <v>17</v>
      </c>
    </row>
    <row r="3" spans="1:51" ht="30" customHeight="1">
      <c r="A3" s="129"/>
      <c r="B3" s="129"/>
      <c r="C3" s="129"/>
      <c r="D3" s="129"/>
      <c r="E3" s="103" t="s">
        <v>6</v>
      </c>
      <c r="F3" s="103" t="s">
        <v>7</v>
      </c>
      <c r="G3" s="103" t="s">
        <v>6</v>
      </c>
      <c r="H3" s="103" t="s">
        <v>7</v>
      </c>
      <c r="I3" s="103" t="s">
        <v>6</v>
      </c>
      <c r="J3" s="103" t="s">
        <v>7</v>
      </c>
      <c r="K3" s="103" t="s">
        <v>6</v>
      </c>
      <c r="L3" s="103" t="s">
        <v>7</v>
      </c>
      <c r="M3" s="12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</row>
    <row r="4" spans="1:51" ht="30" customHeight="1">
      <c r="A4" s="135" t="s">
        <v>181</v>
      </c>
      <c r="B4" s="135"/>
      <c r="C4" s="135"/>
      <c r="D4" s="135"/>
      <c r="E4" s="136"/>
      <c r="F4" s="137"/>
      <c r="G4" s="136"/>
      <c r="H4" s="137"/>
      <c r="I4" s="136"/>
      <c r="J4" s="137"/>
      <c r="K4" s="136"/>
      <c r="L4" s="137"/>
      <c r="M4" s="135"/>
      <c r="N4" s="93" t="s">
        <v>847</v>
      </c>
    </row>
    <row r="5" spans="1:51" ht="30" customHeight="1">
      <c r="A5" s="5" t="s">
        <v>183</v>
      </c>
      <c r="B5" s="5" t="s">
        <v>184</v>
      </c>
      <c r="C5" s="5" t="s">
        <v>100</v>
      </c>
      <c r="D5" s="92">
        <v>0.12</v>
      </c>
      <c r="E5" s="104">
        <f>단가대비표!O32</f>
        <v>20400</v>
      </c>
      <c r="F5" s="104">
        <f t="shared" ref="F5:F14" si="0">TRUNC(E5*D5,1)</f>
        <v>2448</v>
      </c>
      <c r="G5" s="104">
        <f>단가대비표!P32</f>
        <v>0</v>
      </c>
      <c r="H5" s="104">
        <f t="shared" ref="H5:H14" si="1">TRUNC(G5*D5,1)</f>
        <v>0</v>
      </c>
      <c r="I5" s="104">
        <f>단가대비표!S32</f>
        <v>0</v>
      </c>
      <c r="J5" s="104">
        <f t="shared" ref="J5:J14" si="2">TRUNC(I5*D5,1)</f>
        <v>0</v>
      </c>
      <c r="K5" s="104">
        <f t="shared" ref="K5:K14" si="3">TRUNC(E5+G5+I5,1)</f>
        <v>20400</v>
      </c>
      <c r="L5" s="104">
        <f t="shared" ref="L5:L14" si="4">TRUNC(F5+H5+J5,1)</f>
        <v>2448</v>
      </c>
      <c r="M5" s="5" t="s">
        <v>47</v>
      </c>
      <c r="N5" s="94" t="s">
        <v>847</v>
      </c>
      <c r="O5" s="94" t="s">
        <v>1140</v>
      </c>
      <c r="P5" s="94" t="s">
        <v>56</v>
      </c>
      <c r="Q5" s="94" t="s">
        <v>56</v>
      </c>
      <c r="R5" s="94" t="s">
        <v>55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4" t="s">
        <v>47</v>
      </c>
      <c r="AW5" s="94" t="s">
        <v>1139</v>
      </c>
      <c r="AX5" s="94" t="s">
        <v>47</v>
      </c>
      <c r="AY5" s="94" t="s">
        <v>47</v>
      </c>
    </row>
    <row r="6" spans="1:51" ht="30" customHeight="1">
      <c r="A6" s="5" t="s">
        <v>183</v>
      </c>
      <c r="B6" s="5" t="s">
        <v>185</v>
      </c>
      <c r="C6" s="5" t="s">
        <v>100</v>
      </c>
      <c r="D6" s="92">
        <v>0.12</v>
      </c>
      <c r="E6" s="104">
        <f>단가대비표!O33</f>
        <v>6100</v>
      </c>
      <c r="F6" s="104">
        <f t="shared" si="0"/>
        <v>732</v>
      </c>
      <c r="G6" s="104">
        <f>단가대비표!P33</f>
        <v>0</v>
      </c>
      <c r="H6" s="104">
        <f t="shared" si="1"/>
        <v>0</v>
      </c>
      <c r="I6" s="104">
        <f>단가대비표!S33</f>
        <v>0</v>
      </c>
      <c r="J6" s="104">
        <f t="shared" si="2"/>
        <v>0</v>
      </c>
      <c r="K6" s="104">
        <f t="shared" si="3"/>
        <v>6100</v>
      </c>
      <c r="L6" s="104">
        <f t="shared" si="4"/>
        <v>732</v>
      </c>
      <c r="M6" s="5" t="s">
        <v>47</v>
      </c>
      <c r="N6" s="94" t="s">
        <v>847</v>
      </c>
      <c r="O6" s="94" t="s">
        <v>1138</v>
      </c>
      <c r="P6" s="94" t="s">
        <v>56</v>
      </c>
      <c r="Q6" s="94" t="s">
        <v>56</v>
      </c>
      <c r="R6" s="94" t="s">
        <v>55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94" t="s">
        <v>47</v>
      </c>
      <c r="AW6" s="94" t="s">
        <v>1137</v>
      </c>
      <c r="AX6" s="94" t="s">
        <v>47</v>
      </c>
      <c r="AY6" s="94" t="s">
        <v>47</v>
      </c>
    </row>
    <row r="7" spans="1:51" ht="30" customHeight="1">
      <c r="A7" s="5" t="s">
        <v>183</v>
      </c>
      <c r="B7" s="5" t="s">
        <v>186</v>
      </c>
      <c r="C7" s="5" t="s">
        <v>100</v>
      </c>
      <c r="D7" s="92">
        <v>0.24</v>
      </c>
      <c r="E7" s="104">
        <f>단가대비표!O34</f>
        <v>14900</v>
      </c>
      <c r="F7" s="104">
        <f t="shared" si="0"/>
        <v>3576</v>
      </c>
      <c r="G7" s="104">
        <f>단가대비표!P34</f>
        <v>0</v>
      </c>
      <c r="H7" s="104">
        <f t="shared" si="1"/>
        <v>0</v>
      </c>
      <c r="I7" s="104">
        <f>단가대비표!S34</f>
        <v>0</v>
      </c>
      <c r="J7" s="104">
        <f t="shared" si="2"/>
        <v>0</v>
      </c>
      <c r="K7" s="104">
        <f t="shared" si="3"/>
        <v>14900</v>
      </c>
      <c r="L7" s="104">
        <f t="shared" si="4"/>
        <v>3576</v>
      </c>
      <c r="M7" s="5" t="s">
        <v>47</v>
      </c>
      <c r="N7" s="94" t="s">
        <v>847</v>
      </c>
      <c r="O7" s="94" t="s">
        <v>1136</v>
      </c>
      <c r="P7" s="94" t="s">
        <v>56</v>
      </c>
      <c r="Q7" s="94" t="s">
        <v>56</v>
      </c>
      <c r="R7" s="94" t="s">
        <v>55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4" t="s">
        <v>47</v>
      </c>
      <c r="AW7" s="94" t="s">
        <v>1135</v>
      </c>
      <c r="AX7" s="94" t="s">
        <v>47</v>
      </c>
      <c r="AY7" s="94" t="s">
        <v>47</v>
      </c>
    </row>
    <row r="8" spans="1:51" ht="30" customHeight="1">
      <c r="A8" s="5" t="s">
        <v>183</v>
      </c>
      <c r="B8" s="5" t="s">
        <v>187</v>
      </c>
      <c r="C8" s="5" t="s">
        <v>100</v>
      </c>
      <c r="D8" s="92">
        <v>0.24</v>
      </c>
      <c r="E8" s="104">
        <f>단가대비표!O37</f>
        <v>5700</v>
      </c>
      <c r="F8" s="104">
        <f t="shared" si="0"/>
        <v>1368</v>
      </c>
      <c r="G8" s="104">
        <f>단가대비표!P37</f>
        <v>0</v>
      </c>
      <c r="H8" s="104">
        <f t="shared" si="1"/>
        <v>0</v>
      </c>
      <c r="I8" s="104">
        <f>단가대비표!S37</f>
        <v>0</v>
      </c>
      <c r="J8" s="104">
        <f t="shared" si="2"/>
        <v>0</v>
      </c>
      <c r="K8" s="104">
        <f t="shared" si="3"/>
        <v>5700</v>
      </c>
      <c r="L8" s="104">
        <f t="shared" si="4"/>
        <v>1368</v>
      </c>
      <c r="M8" s="5" t="s">
        <v>47</v>
      </c>
      <c r="N8" s="94" t="s">
        <v>847</v>
      </c>
      <c r="O8" s="94" t="s">
        <v>1134</v>
      </c>
      <c r="P8" s="94" t="s">
        <v>56</v>
      </c>
      <c r="Q8" s="94" t="s">
        <v>56</v>
      </c>
      <c r="R8" s="94" t="s">
        <v>55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94" t="s">
        <v>47</v>
      </c>
      <c r="AW8" s="94" t="s">
        <v>1133</v>
      </c>
      <c r="AX8" s="94" t="s">
        <v>47</v>
      </c>
      <c r="AY8" s="94" t="s">
        <v>47</v>
      </c>
    </row>
    <row r="9" spans="1:51" ht="30" customHeight="1">
      <c r="A9" s="5" t="s">
        <v>183</v>
      </c>
      <c r="B9" s="5" t="s">
        <v>188</v>
      </c>
      <c r="C9" s="5" t="s">
        <v>100</v>
      </c>
      <c r="D9" s="92">
        <v>0.12</v>
      </c>
      <c r="E9" s="104">
        <f>단가대비표!O38</f>
        <v>1440</v>
      </c>
      <c r="F9" s="104">
        <f t="shared" si="0"/>
        <v>172.8</v>
      </c>
      <c r="G9" s="104">
        <f>단가대비표!P38</f>
        <v>0</v>
      </c>
      <c r="H9" s="104">
        <f t="shared" si="1"/>
        <v>0</v>
      </c>
      <c r="I9" s="104">
        <f>단가대비표!S38</f>
        <v>0</v>
      </c>
      <c r="J9" s="104">
        <f t="shared" si="2"/>
        <v>0</v>
      </c>
      <c r="K9" s="104">
        <f t="shared" si="3"/>
        <v>1440</v>
      </c>
      <c r="L9" s="104">
        <f t="shared" si="4"/>
        <v>172.8</v>
      </c>
      <c r="M9" s="5" t="s">
        <v>47</v>
      </c>
      <c r="N9" s="94" t="s">
        <v>847</v>
      </c>
      <c r="O9" s="94" t="s">
        <v>1132</v>
      </c>
      <c r="P9" s="94" t="s">
        <v>56</v>
      </c>
      <c r="Q9" s="94" t="s">
        <v>56</v>
      </c>
      <c r="R9" s="94" t="s">
        <v>55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4" t="s">
        <v>47</v>
      </c>
      <c r="AW9" s="94" t="s">
        <v>1131</v>
      </c>
      <c r="AX9" s="94" t="s">
        <v>47</v>
      </c>
      <c r="AY9" s="94" t="s">
        <v>47</v>
      </c>
    </row>
    <row r="10" spans="1:51" ht="30" customHeight="1">
      <c r="A10" s="5" t="s">
        <v>183</v>
      </c>
      <c r="B10" s="5" t="s">
        <v>189</v>
      </c>
      <c r="C10" s="5" t="s">
        <v>100</v>
      </c>
      <c r="D10" s="92">
        <v>0.24</v>
      </c>
      <c r="E10" s="104">
        <f>단가대비표!O39</f>
        <v>2100</v>
      </c>
      <c r="F10" s="104">
        <f t="shared" si="0"/>
        <v>504</v>
      </c>
      <c r="G10" s="104">
        <f>단가대비표!P39</f>
        <v>0</v>
      </c>
      <c r="H10" s="104">
        <f t="shared" si="1"/>
        <v>0</v>
      </c>
      <c r="I10" s="104">
        <f>단가대비표!S39</f>
        <v>0</v>
      </c>
      <c r="J10" s="104">
        <f t="shared" si="2"/>
        <v>0</v>
      </c>
      <c r="K10" s="104">
        <f t="shared" si="3"/>
        <v>2100</v>
      </c>
      <c r="L10" s="104">
        <f t="shared" si="4"/>
        <v>504</v>
      </c>
      <c r="M10" s="5" t="s">
        <v>47</v>
      </c>
      <c r="N10" s="94" t="s">
        <v>847</v>
      </c>
      <c r="O10" s="94" t="s">
        <v>1130</v>
      </c>
      <c r="P10" s="94" t="s">
        <v>56</v>
      </c>
      <c r="Q10" s="94" t="s">
        <v>56</v>
      </c>
      <c r="R10" s="94" t="s">
        <v>55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94" t="s">
        <v>47</v>
      </c>
      <c r="AW10" s="94" t="s">
        <v>1129</v>
      </c>
      <c r="AX10" s="94" t="s">
        <v>47</v>
      </c>
      <c r="AY10" s="94" t="s">
        <v>47</v>
      </c>
    </row>
    <row r="11" spans="1:51" ht="30" customHeight="1">
      <c r="A11" s="5" t="s">
        <v>183</v>
      </c>
      <c r="B11" s="5" t="s">
        <v>190</v>
      </c>
      <c r="C11" s="5" t="s">
        <v>100</v>
      </c>
      <c r="D11" s="92">
        <v>0.36</v>
      </c>
      <c r="E11" s="104">
        <f>단가대비표!O35</f>
        <v>9900</v>
      </c>
      <c r="F11" s="104">
        <f t="shared" si="0"/>
        <v>3564</v>
      </c>
      <c r="G11" s="104">
        <f>단가대비표!P35</f>
        <v>0</v>
      </c>
      <c r="H11" s="104">
        <f t="shared" si="1"/>
        <v>0</v>
      </c>
      <c r="I11" s="104">
        <f>단가대비표!S35</f>
        <v>0</v>
      </c>
      <c r="J11" s="104">
        <f t="shared" si="2"/>
        <v>0</v>
      </c>
      <c r="K11" s="104">
        <f t="shared" si="3"/>
        <v>9900</v>
      </c>
      <c r="L11" s="104">
        <f t="shared" si="4"/>
        <v>3564</v>
      </c>
      <c r="M11" s="5" t="s">
        <v>47</v>
      </c>
      <c r="N11" s="94" t="s">
        <v>847</v>
      </c>
      <c r="O11" s="94" t="s">
        <v>1128</v>
      </c>
      <c r="P11" s="94" t="s">
        <v>56</v>
      </c>
      <c r="Q11" s="94" t="s">
        <v>56</v>
      </c>
      <c r="R11" s="94" t="s">
        <v>55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94" t="s">
        <v>47</v>
      </c>
      <c r="AW11" s="94" t="s">
        <v>1127</v>
      </c>
      <c r="AX11" s="94" t="s">
        <v>47</v>
      </c>
      <c r="AY11" s="94" t="s">
        <v>47</v>
      </c>
    </row>
    <row r="12" spans="1:51" ht="30" customHeight="1">
      <c r="A12" s="5" t="s">
        <v>183</v>
      </c>
      <c r="B12" s="5" t="s">
        <v>191</v>
      </c>
      <c r="C12" s="5" t="s">
        <v>100</v>
      </c>
      <c r="D12" s="92">
        <v>0.36</v>
      </c>
      <c r="E12" s="104">
        <f>단가대비표!O36</f>
        <v>7200</v>
      </c>
      <c r="F12" s="104">
        <f t="shared" si="0"/>
        <v>2592</v>
      </c>
      <c r="G12" s="104">
        <f>단가대비표!P36</f>
        <v>0</v>
      </c>
      <c r="H12" s="104">
        <f t="shared" si="1"/>
        <v>0</v>
      </c>
      <c r="I12" s="104">
        <f>단가대비표!S36</f>
        <v>0</v>
      </c>
      <c r="J12" s="104">
        <f t="shared" si="2"/>
        <v>0</v>
      </c>
      <c r="K12" s="104">
        <f t="shared" si="3"/>
        <v>7200</v>
      </c>
      <c r="L12" s="104">
        <f t="shared" si="4"/>
        <v>2592</v>
      </c>
      <c r="M12" s="5" t="s">
        <v>47</v>
      </c>
      <c r="N12" s="94" t="s">
        <v>847</v>
      </c>
      <c r="O12" s="94" t="s">
        <v>1126</v>
      </c>
      <c r="P12" s="94" t="s">
        <v>56</v>
      </c>
      <c r="Q12" s="94" t="s">
        <v>56</v>
      </c>
      <c r="R12" s="94" t="s">
        <v>55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4" t="s">
        <v>47</v>
      </c>
      <c r="AW12" s="94" t="s">
        <v>1125</v>
      </c>
      <c r="AX12" s="94" t="s">
        <v>47</v>
      </c>
      <c r="AY12" s="94" t="s">
        <v>47</v>
      </c>
    </row>
    <row r="13" spans="1:51" ht="30" customHeight="1">
      <c r="A13" s="5" t="s">
        <v>183</v>
      </c>
      <c r="B13" s="5" t="s">
        <v>192</v>
      </c>
      <c r="C13" s="5" t="s">
        <v>193</v>
      </c>
      <c r="D13" s="92">
        <v>0.42</v>
      </c>
      <c r="E13" s="104">
        <f>단가대비표!O40</f>
        <v>16100</v>
      </c>
      <c r="F13" s="104">
        <f t="shared" si="0"/>
        <v>6762</v>
      </c>
      <c r="G13" s="104">
        <f>단가대비표!P40</f>
        <v>0</v>
      </c>
      <c r="H13" s="104">
        <f t="shared" si="1"/>
        <v>0</v>
      </c>
      <c r="I13" s="104">
        <f>단가대비표!S40</f>
        <v>0</v>
      </c>
      <c r="J13" s="104">
        <f t="shared" si="2"/>
        <v>0</v>
      </c>
      <c r="K13" s="104">
        <f t="shared" si="3"/>
        <v>16100</v>
      </c>
      <c r="L13" s="104">
        <f t="shared" si="4"/>
        <v>6762</v>
      </c>
      <c r="M13" s="5" t="s">
        <v>47</v>
      </c>
      <c r="N13" s="94" t="s">
        <v>847</v>
      </c>
      <c r="O13" s="94" t="s">
        <v>1124</v>
      </c>
      <c r="P13" s="94" t="s">
        <v>56</v>
      </c>
      <c r="Q13" s="94" t="s">
        <v>56</v>
      </c>
      <c r="R13" s="94" t="s">
        <v>55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94" t="s">
        <v>47</v>
      </c>
      <c r="AW13" s="94" t="s">
        <v>1123</v>
      </c>
      <c r="AX13" s="94" t="s">
        <v>47</v>
      </c>
      <c r="AY13" s="94" t="s">
        <v>47</v>
      </c>
    </row>
    <row r="14" spans="1:51" ht="30" customHeight="1">
      <c r="A14" s="5" t="s">
        <v>194</v>
      </c>
      <c r="B14" s="5" t="s">
        <v>195</v>
      </c>
      <c r="C14" s="5" t="s">
        <v>53</v>
      </c>
      <c r="D14" s="92">
        <v>1</v>
      </c>
      <c r="E14" s="104">
        <f>일위대가목록!E23</f>
        <v>0</v>
      </c>
      <c r="F14" s="104">
        <f t="shared" si="0"/>
        <v>0</v>
      </c>
      <c r="G14" s="104">
        <f>일위대가목록!F23</f>
        <v>75352</v>
      </c>
      <c r="H14" s="104">
        <f t="shared" si="1"/>
        <v>75352</v>
      </c>
      <c r="I14" s="104">
        <f>일위대가목록!G23</f>
        <v>0</v>
      </c>
      <c r="J14" s="104">
        <f t="shared" si="2"/>
        <v>0</v>
      </c>
      <c r="K14" s="104">
        <f t="shared" si="3"/>
        <v>75352</v>
      </c>
      <c r="L14" s="104">
        <f t="shared" si="4"/>
        <v>75352</v>
      </c>
      <c r="M14" s="5" t="s">
        <v>142</v>
      </c>
      <c r="N14" s="94" t="s">
        <v>847</v>
      </c>
      <c r="O14" s="94" t="s">
        <v>878</v>
      </c>
      <c r="P14" s="94" t="s">
        <v>55</v>
      </c>
      <c r="Q14" s="94" t="s">
        <v>56</v>
      </c>
      <c r="R14" s="94" t="s">
        <v>56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94" t="s">
        <v>47</v>
      </c>
      <c r="AW14" s="94" t="s">
        <v>1122</v>
      </c>
      <c r="AX14" s="94" t="s">
        <v>47</v>
      </c>
      <c r="AY14" s="94" t="s">
        <v>47</v>
      </c>
    </row>
    <row r="15" spans="1:51" ht="30" customHeight="1">
      <c r="A15" s="5" t="s">
        <v>197</v>
      </c>
      <c r="B15" s="5" t="s">
        <v>47</v>
      </c>
      <c r="C15" s="5" t="s">
        <v>47</v>
      </c>
      <c r="D15" s="92"/>
      <c r="E15" s="104"/>
      <c r="F15" s="104">
        <f>TRUNC(SUMIF(N5:N14, N4, F5:F14),0)</f>
        <v>21718</v>
      </c>
      <c r="G15" s="104"/>
      <c r="H15" s="104">
        <f>TRUNC(SUMIF(N5:N14, N4, H5:H14),0)</f>
        <v>75352</v>
      </c>
      <c r="I15" s="104"/>
      <c r="J15" s="104">
        <f>TRUNC(SUMIF(N5:N14, N4, J5:J14),0)</f>
        <v>0</v>
      </c>
      <c r="K15" s="104"/>
      <c r="L15" s="104">
        <f>F15+H15+J15</f>
        <v>97070</v>
      </c>
      <c r="M15" s="5" t="s">
        <v>47</v>
      </c>
      <c r="N15" s="94" t="s">
        <v>65</v>
      </c>
      <c r="O15" s="94" t="s">
        <v>65</v>
      </c>
      <c r="P15" s="94" t="s">
        <v>47</v>
      </c>
      <c r="Q15" s="94" t="s">
        <v>47</v>
      </c>
      <c r="R15" s="94" t="s">
        <v>47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94" t="s">
        <v>47</v>
      </c>
      <c r="AW15" s="94" t="s">
        <v>47</v>
      </c>
      <c r="AX15" s="94" t="s">
        <v>47</v>
      </c>
      <c r="AY15" s="94" t="s">
        <v>47</v>
      </c>
    </row>
    <row r="16" spans="1:51" ht="30" customHeight="1">
      <c r="A16" s="92"/>
      <c r="B16" s="92"/>
      <c r="C16" s="92"/>
      <c r="D16" s="92"/>
      <c r="E16" s="104"/>
      <c r="F16" s="104"/>
      <c r="G16" s="104"/>
      <c r="H16" s="104"/>
      <c r="I16" s="104"/>
      <c r="J16" s="104"/>
      <c r="K16" s="104"/>
      <c r="L16" s="104"/>
      <c r="M16" s="92"/>
    </row>
    <row r="17" spans="1:51" ht="30" customHeight="1">
      <c r="A17" s="135" t="s">
        <v>198</v>
      </c>
      <c r="B17" s="135"/>
      <c r="C17" s="135"/>
      <c r="D17" s="135"/>
      <c r="E17" s="136"/>
      <c r="F17" s="137"/>
      <c r="G17" s="136"/>
      <c r="H17" s="137"/>
      <c r="I17" s="136"/>
      <c r="J17" s="137"/>
      <c r="K17" s="136"/>
      <c r="L17" s="137"/>
      <c r="M17" s="135"/>
      <c r="N17" s="93" t="s">
        <v>845</v>
      </c>
    </row>
    <row r="18" spans="1:51" ht="30" customHeight="1">
      <c r="A18" s="5" t="s">
        <v>200</v>
      </c>
      <c r="B18" s="5" t="s">
        <v>201</v>
      </c>
      <c r="C18" s="5" t="s">
        <v>202</v>
      </c>
      <c r="D18" s="92">
        <v>3.5000000000000003E-2</v>
      </c>
      <c r="E18" s="104">
        <f>단가대비표!O81</f>
        <v>0</v>
      </c>
      <c r="F18" s="104">
        <f>TRUNC(E18*D18,1)</f>
        <v>0</v>
      </c>
      <c r="G18" s="104">
        <f>단가대비표!P81</f>
        <v>130264</v>
      </c>
      <c r="H18" s="104">
        <f>TRUNC(G18*D18,1)</f>
        <v>4559.2</v>
      </c>
      <c r="I18" s="104">
        <f>단가대비표!S81</f>
        <v>0</v>
      </c>
      <c r="J18" s="104">
        <f>TRUNC(I18*D18,1)</f>
        <v>0</v>
      </c>
      <c r="K18" s="104">
        <f>TRUNC(E18+G18+I18,1)</f>
        <v>130264</v>
      </c>
      <c r="L18" s="104">
        <f>TRUNC(F18+H18+J18,1)</f>
        <v>4559.2</v>
      </c>
      <c r="M18" s="5" t="s">
        <v>47</v>
      </c>
      <c r="N18" s="94" t="s">
        <v>845</v>
      </c>
      <c r="O18" s="94" t="s">
        <v>889</v>
      </c>
      <c r="P18" s="94" t="s">
        <v>56</v>
      </c>
      <c r="Q18" s="94" t="s">
        <v>56</v>
      </c>
      <c r="R18" s="94" t="s">
        <v>55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4" t="s">
        <v>47</v>
      </c>
      <c r="AW18" s="94" t="s">
        <v>1121</v>
      </c>
      <c r="AX18" s="94" t="s">
        <v>47</v>
      </c>
      <c r="AY18" s="94" t="s">
        <v>47</v>
      </c>
    </row>
    <row r="19" spans="1:51" ht="30" customHeight="1">
      <c r="A19" s="5" t="s">
        <v>197</v>
      </c>
      <c r="B19" s="5" t="s">
        <v>47</v>
      </c>
      <c r="C19" s="5" t="s">
        <v>47</v>
      </c>
      <c r="D19" s="92"/>
      <c r="E19" s="104"/>
      <c r="F19" s="104">
        <f>TRUNC(SUMIF(N18:N18, N17, F18:F18),0)</f>
        <v>0</v>
      </c>
      <c r="G19" s="104"/>
      <c r="H19" s="104">
        <f>TRUNC(SUMIF(N18:N18, N17, H18:H18),0)</f>
        <v>4559</v>
      </c>
      <c r="I19" s="104"/>
      <c r="J19" s="104">
        <f>TRUNC(SUMIF(N18:N18, N17, J18:J18),0)</f>
        <v>0</v>
      </c>
      <c r="K19" s="104"/>
      <c r="L19" s="104">
        <f>F19+H19+J19</f>
        <v>4559</v>
      </c>
      <c r="M19" s="5" t="s">
        <v>47</v>
      </c>
      <c r="N19" s="94" t="s">
        <v>65</v>
      </c>
      <c r="O19" s="94" t="s">
        <v>65</v>
      </c>
      <c r="P19" s="94" t="s">
        <v>47</v>
      </c>
      <c r="Q19" s="94" t="s">
        <v>47</v>
      </c>
      <c r="R19" s="94" t="s">
        <v>47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94" t="s">
        <v>47</v>
      </c>
      <c r="AW19" s="94" t="s">
        <v>47</v>
      </c>
      <c r="AX19" s="94" t="s">
        <v>47</v>
      </c>
      <c r="AY19" s="94" t="s">
        <v>47</v>
      </c>
    </row>
    <row r="20" spans="1:51" ht="30" customHeight="1">
      <c r="A20" s="92"/>
      <c r="B20" s="92"/>
      <c r="C20" s="92"/>
      <c r="D20" s="92"/>
      <c r="E20" s="104"/>
      <c r="F20" s="104"/>
      <c r="G20" s="104"/>
      <c r="H20" s="104"/>
      <c r="I20" s="104"/>
      <c r="J20" s="104"/>
      <c r="K20" s="104"/>
      <c r="L20" s="104"/>
      <c r="M20" s="92"/>
    </row>
    <row r="21" spans="1:51" ht="30" customHeight="1">
      <c r="A21" s="135" t="s">
        <v>203</v>
      </c>
      <c r="B21" s="135"/>
      <c r="C21" s="135"/>
      <c r="D21" s="135"/>
      <c r="E21" s="136"/>
      <c r="F21" s="137"/>
      <c r="G21" s="136"/>
      <c r="H21" s="137"/>
      <c r="I21" s="136"/>
      <c r="J21" s="137"/>
      <c r="K21" s="136"/>
      <c r="L21" s="137"/>
      <c r="M21" s="135"/>
      <c r="N21" s="93" t="s">
        <v>843</v>
      </c>
    </row>
    <row r="22" spans="1:51" ht="30" customHeight="1">
      <c r="A22" s="5" t="s">
        <v>206</v>
      </c>
      <c r="B22" s="5" t="s">
        <v>62</v>
      </c>
      <c r="C22" s="5" t="s">
        <v>59</v>
      </c>
      <c r="D22" s="92">
        <v>1.2</v>
      </c>
      <c r="E22" s="104">
        <f>단가대비표!O21</f>
        <v>408</v>
      </c>
      <c r="F22" s="104">
        <f>TRUNC(E22*D22,1)</f>
        <v>489.6</v>
      </c>
      <c r="G22" s="104">
        <f>단가대비표!P21</f>
        <v>0</v>
      </c>
      <c r="H22" s="104">
        <f>TRUNC(G22*D22,1)</f>
        <v>0</v>
      </c>
      <c r="I22" s="104">
        <f>단가대비표!S21</f>
        <v>0</v>
      </c>
      <c r="J22" s="104">
        <f>TRUNC(I22*D22,1)</f>
        <v>0</v>
      </c>
      <c r="K22" s="104">
        <f t="shared" ref="K22:L24" si="5">TRUNC(E22+G22+I22,1)</f>
        <v>408</v>
      </c>
      <c r="L22" s="104">
        <f t="shared" si="5"/>
        <v>489.6</v>
      </c>
      <c r="M22" s="5" t="s">
        <v>47</v>
      </c>
      <c r="N22" s="94" t="s">
        <v>843</v>
      </c>
      <c r="O22" s="94" t="s">
        <v>1120</v>
      </c>
      <c r="P22" s="94" t="s">
        <v>56</v>
      </c>
      <c r="Q22" s="94" t="s">
        <v>56</v>
      </c>
      <c r="R22" s="94" t="s">
        <v>55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4" t="s">
        <v>47</v>
      </c>
      <c r="AW22" s="94" t="s">
        <v>1119</v>
      </c>
      <c r="AX22" s="94" t="s">
        <v>47</v>
      </c>
      <c r="AY22" s="94" t="s">
        <v>47</v>
      </c>
    </row>
    <row r="23" spans="1:51" ht="30" customHeight="1">
      <c r="A23" s="5" t="s">
        <v>207</v>
      </c>
      <c r="B23" s="5" t="s">
        <v>208</v>
      </c>
      <c r="C23" s="5" t="s">
        <v>209</v>
      </c>
      <c r="D23" s="92">
        <v>0.06</v>
      </c>
      <c r="E23" s="104">
        <f>단가대비표!O44</f>
        <v>710</v>
      </c>
      <c r="F23" s="104">
        <f>TRUNC(E23*D23,1)</f>
        <v>42.6</v>
      </c>
      <c r="G23" s="104">
        <f>단가대비표!P44</f>
        <v>0</v>
      </c>
      <c r="H23" s="104">
        <f>TRUNC(G23*D23,1)</f>
        <v>0</v>
      </c>
      <c r="I23" s="104">
        <f>단가대비표!S44</f>
        <v>0</v>
      </c>
      <c r="J23" s="104">
        <f>TRUNC(I23*D23,1)</f>
        <v>0</v>
      </c>
      <c r="K23" s="104">
        <f t="shared" si="5"/>
        <v>710</v>
      </c>
      <c r="L23" s="104">
        <f t="shared" si="5"/>
        <v>42.6</v>
      </c>
      <c r="M23" s="5" t="s">
        <v>47</v>
      </c>
      <c r="N23" s="94" t="s">
        <v>843</v>
      </c>
      <c r="O23" s="94" t="s">
        <v>1118</v>
      </c>
      <c r="P23" s="94" t="s">
        <v>56</v>
      </c>
      <c r="Q23" s="94" t="s">
        <v>56</v>
      </c>
      <c r="R23" s="94" t="s">
        <v>55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4" t="s">
        <v>47</v>
      </c>
      <c r="AW23" s="94" t="s">
        <v>1117</v>
      </c>
      <c r="AX23" s="94" t="s">
        <v>47</v>
      </c>
      <c r="AY23" s="94" t="s">
        <v>47</v>
      </c>
    </row>
    <row r="24" spans="1:51" ht="30" customHeight="1">
      <c r="A24" s="5" t="s">
        <v>200</v>
      </c>
      <c r="B24" s="5" t="s">
        <v>201</v>
      </c>
      <c r="C24" s="5" t="s">
        <v>202</v>
      </c>
      <c r="D24" s="92">
        <v>0.01</v>
      </c>
      <c r="E24" s="104">
        <f>단가대비표!O81</f>
        <v>0</v>
      </c>
      <c r="F24" s="104">
        <f>TRUNC(E24*D24,1)</f>
        <v>0</v>
      </c>
      <c r="G24" s="104">
        <f>단가대비표!P81</f>
        <v>130264</v>
      </c>
      <c r="H24" s="104">
        <f>TRUNC(G24*D24,1)</f>
        <v>1302.5999999999999</v>
      </c>
      <c r="I24" s="104">
        <f>단가대비표!S81</f>
        <v>0</v>
      </c>
      <c r="J24" s="104">
        <f>TRUNC(I24*D24,1)</f>
        <v>0</v>
      </c>
      <c r="K24" s="104">
        <f t="shared" si="5"/>
        <v>130264</v>
      </c>
      <c r="L24" s="104">
        <f t="shared" si="5"/>
        <v>1302.5999999999999</v>
      </c>
      <c r="M24" s="5" t="s">
        <v>47</v>
      </c>
      <c r="N24" s="94" t="s">
        <v>843</v>
      </c>
      <c r="O24" s="94" t="s">
        <v>889</v>
      </c>
      <c r="P24" s="94" t="s">
        <v>56</v>
      </c>
      <c r="Q24" s="94" t="s">
        <v>56</v>
      </c>
      <c r="R24" s="94" t="s">
        <v>55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4" t="s">
        <v>47</v>
      </c>
      <c r="AW24" s="94" t="s">
        <v>1116</v>
      </c>
      <c r="AX24" s="94" t="s">
        <v>47</v>
      </c>
      <c r="AY24" s="94" t="s">
        <v>47</v>
      </c>
    </row>
    <row r="25" spans="1:51" ht="30" customHeight="1">
      <c r="A25" s="5" t="s">
        <v>197</v>
      </c>
      <c r="B25" s="5" t="s">
        <v>47</v>
      </c>
      <c r="C25" s="5" t="s">
        <v>47</v>
      </c>
      <c r="D25" s="92"/>
      <c r="E25" s="104"/>
      <c r="F25" s="104">
        <f>TRUNC(SUMIF(N22:N24, N21, F22:F24),0)</f>
        <v>532</v>
      </c>
      <c r="G25" s="104"/>
      <c r="H25" s="104">
        <f>TRUNC(SUMIF(N22:N24, N21, H22:H24),0)</f>
        <v>1302</v>
      </c>
      <c r="I25" s="104"/>
      <c r="J25" s="104">
        <f>TRUNC(SUMIF(N22:N24, N21, J22:J24),0)</f>
        <v>0</v>
      </c>
      <c r="K25" s="104"/>
      <c r="L25" s="104">
        <f>F25+H25+J25</f>
        <v>1834</v>
      </c>
      <c r="M25" s="5" t="s">
        <v>47</v>
      </c>
      <c r="N25" s="94" t="s">
        <v>65</v>
      </c>
      <c r="O25" s="94" t="s">
        <v>65</v>
      </c>
      <c r="P25" s="94" t="s">
        <v>47</v>
      </c>
      <c r="Q25" s="94" t="s">
        <v>47</v>
      </c>
      <c r="R25" s="94" t="s">
        <v>47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4" t="s">
        <v>47</v>
      </c>
      <c r="AW25" s="94" t="s">
        <v>47</v>
      </c>
      <c r="AX25" s="94" t="s">
        <v>47</v>
      </c>
      <c r="AY25" s="94" t="s">
        <v>47</v>
      </c>
    </row>
    <row r="26" spans="1:51" ht="30" customHeight="1">
      <c r="A26" s="92"/>
      <c r="B26" s="92"/>
      <c r="C26" s="92"/>
      <c r="D26" s="92"/>
      <c r="E26" s="104"/>
      <c r="F26" s="104"/>
      <c r="G26" s="104"/>
      <c r="H26" s="104"/>
      <c r="I26" s="104"/>
      <c r="J26" s="104"/>
      <c r="K26" s="104"/>
      <c r="L26" s="104"/>
      <c r="M26" s="92"/>
    </row>
    <row r="27" spans="1:51" ht="30" customHeight="1">
      <c r="A27" s="135" t="s">
        <v>210</v>
      </c>
      <c r="B27" s="135"/>
      <c r="C27" s="135"/>
      <c r="D27" s="135"/>
      <c r="E27" s="136"/>
      <c r="F27" s="137"/>
      <c r="G27" s="136"/>
      <c r="H27" s="137"/>
      <c r="I27" s="136"/>
      <c r="J27" s="137"/>
      <c r="K27" s="136"/>
      <c r="L27" s="137"/>
      <c r="M27" s="135"/>
      <c r="N27" s="93" t="s">
        <v>839</v>
      </c>
    </row>
    <row r="28" spans="1:51" ht="30" customHeight="1">
      <c r="A28" s="5" t="s">
        <v>212</v>
      </c>
      <c r="B28" s="5" t="s">
        <v>213</v>
      </c>
      <c r="C28" s="5" t="s">
        <v>129</v>
      </c>
      <c r="D28" s="92">
        <v>2.4E-2</v>
      </c>
      <c r="E28" s="104">
        <f>일위대가목록!E24</f>
        <v>0</v>
      </c>
      <c r="F28" s="104">
        <f t="shared" ref="F28:F33" si="6">TRUNC(E28*D28,1)</f>
        <v>0</v>
      </c>
      <c r="G28" s="104">
        <f>일위대가목록!F24</f>
        <v>85974</v>
      </c>
      <c r="H28" s="104">
        <f t="shared" ref="H28:H33" si="7">TRUNC(G28*D28,1)</f>
        <v>2063.3000000000002</v>
      </c>
      <c r="I28" s="104">
        <f>일위대가목록!G24</f>
        <v>0</v>
      </c>
      <c r="J28" s="104">
        <f t="shared" ref="J28:J33" si="8">TRUNC(I28*D28,1)</f>
        <v>0</v>
      </c>
      <c r="K28" s="104">
        <f t="shared" ref="K28:L33" si="9">TRUNC(E28+G28+I28,1)</f>
        <v>85974</v>
      </c>
      <c r="L28" s="104">
        <f t="shared" si="9"/>
        <v>2063.3000000000002</v>
      </c>
      <c r="M28" s="5" t="s">
        <v>196</v>
      </c>
      <c r="N28" s="94" t="s">
        <v>839</v>
      </c>
      <c r="O28" s="94" t="s">
        <v>877</v>
      </c>
      <c r="P28" s="94" t="s">
        <v>55</v>
      </c>
      <c r="Q28" s="94" t="s">
        <v>56</v>
      </c>
      <c r="R28" s="94" t="s">
        <v>56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4" t="s">
        <v>47</v>
      </c>
      <c r="AW28" s="94" t="s">
        <v>1115</v>
      </c>
      <c r="AX28" s="94" t="s">
        <v>47</v>
      </c>
      <c r="AY28" s="94" t="s">
        <v>47</v>
      </c>
    </row>
    <row r="29" spans="1:51" ht="30" customHeight="1">
      <c r="A29" s="5" t="s">
        <v>215</v>
      </c>
      <c r="B29" s="5" t="s">
        <v>216</v>
      </c>
      <c r="C29" s="5" t="s">
        <v>59</v>
      </c>
      <c r="D29" s="92">
        <v>1</v>
      </c>
      <c r="E29" s="104">
        <f>일위대가목록!E25</f>
        <v>0</v>
      </c>
      <c r="F29" s="104">
        <f t="shared" si="6"/>
        <v>0</v>
      </c>
      <c r="G29" s="104">
        <f>일위대가목록!F25</f>
        <v>9852</v>
      </c>
      <c r="H29" s="104">
        <f t="shared" si="7"/>
        <v>9852</v>
      </c>
      <c r="I29" s="104">
        <f>일위대가목록!G25</f>
        <v>0</v>
      </c>
      <c r="J29" s="104">
        <f t="shared" si="8"/>
        <v>0</v>
      </c>
      <c r="K29" s="104">
        <f t="shared" si="9"/>
        <v>9852</v>
      </c>
      <c r="L29" s="104">
        <f t="shared" si="9"/>
        <v>9852</v>
      </c>
      <c r="M29" s="5" t="s">
        <v>214</v>
      </c>
      <c r="N29" s="94" t="s">
        <v>839</v>
      </c>
      <c r="O29" s="94" t="s">
        <v>876</v>
      </c>
      <c r="P29" s="94" t="s">
        <v>55</v>
      </c>
      <c r="Q29" s="94" t="s">
        <v>56</v>
      </c>
      <c r="R29" s="94" t="s">
        <v>56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94" t="s">
        <v>47</v>
      </c>
      <c r="AW29" s="94" t="s">
        <v>1114</v>
      </c>
      <c r="AX29" s="94" t="s">
        <v>47</v>
      </c>
      <c r="AY29" s="94" t="s">
        <v>47</v>
      </c>
    </row>
    <row r="30" spans="1:51" ht="30" customHeight="1">
      <c r="A30" s="5" t="s">
        <v>218</v>
      </c>
      <c r="B30" s="5" t="s">
        <v>219</v>
      </c>
      <c r="C30" s="5" t="s">
        <v>129</v>
      </c>
      <c r="D30" s="92">
        <v>5.0000000000000001E-3</v>
      </c>
      <c r="E30" s="104">
        <f>일위대가목록!E26</f>
        <v>0</v>
      </c>
      <c r="F30" s="104">
        <f t="shared" si="6"/>
        <v>0</v>
      </c>
      <c r="G30" s="104">
        <f>일위대가목록!F26</f>
        <v>0</v>
      </c>
      <c r="H30" s="104">
        <f t="shared" si="7"/>
        <v>0</v>
      </c>
      <c r="I30" s="104">
        <f>일위대가목록!G26</f>
        <v>0</v>
      </c>
      <c r="J30" s="104">
        <f t="shared" si="8"/>
        <v>0</v>
      </c>
      <c r="K30" s="104">
        <f t="shared" si="9"/>
        <v>0</v>
      </c>
      <c r="L30" s="104">
        <f t="shared" si="9"/>
        <v>0</v>
      </c>
      <c r="M30" s="5" t="s">
        <v>217</v>
      </c>
      <c r="N30" s="94" t="s">
        <v>839</v>
      </c>
      <c r="O30" s="94" t="s">
        <v>875</v>
      </c>
      <c r="P30" s="94" t="s">
        <v>55</v>
      </c>
      <c r="Q30" s="94" t="s">
        <v>56</v>
      </c>
      <c r="R30" s="94" t="s">
        <v>56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4" t="s">
        <v>47</v>
      </c>
      <c r="AW30" s="94" t="s">
        <v>1113</v>
      </c>
      <c r="AX30" s="94" t="s">
        <v>47</v>
      </c>
      <c r="AY30" s="94" t="s">
        <v>47</v>
      </c>
    </row>
    <row r="31" spans="1:51" ht="30" customHeight="1">
      <c r="A31" s="5" t="s">
        <v>221</v>
      </c>
      <c r="B31" s="5" t="s">
        <v>222</v>
      </c>
      <c r="C31" s="5" t="s">
        <v>129</v>
      </c>
      <c r="D31" s="92">
        <v>1E-3</v>
      </c>
      <c r="E31" s="104">
        <f>일위대가목록!E27</f>
        <v>245925</v>
      </c>
      <c r="F31" s="104">
        <f t="shared" si="6"/>
        <v>245.9</v>
      </c>
      <c r="G31" s="104">
        <f>일위대가목록!F27</f>
        <v>0</v>
      </c>
      <c r="H31" s="104">
        <f t="shared" si="7"/>
        <v>0</v>
      </c>
      <c r="I31" s="104">
        <f>일위대가목록!G27</f>
        <v>0</v>
      </c>
      <c r="J31" s="104">
        <f t="shared" si="8"/>
        <v>0</v>
      </c>
      <c r="K31" s="104">
        <f t="shared" si="9"/>
        <v>245925</v>
      </c>
      <c r="L31" s="104">
        <f t="shared" si="9"/>
        <v>245.9</v>
      </c>
      <c r="M31" s="5" t="s">
        <v>220</v>
      </c>
      <c r="N31" s="94" t="s">
        <v>839</v>
      </c>
      <c r="O31" s="94" t="s">
        <v>874</v>
      </c>
      <c r="P31" s="94" t="s">
        <v>55</v>
      </c>
      <c r="Q31" s="94" t="s">
        <v>56</v>
      </c>
      <c r="R31" s="94" t="s">
        <v>56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4" t="s">
        <v>47</v>
      </c>
      <c r="AW31" s="94" t="s">
        <v>1112</v>
      </c>
      <c r="AX31" s="94" t="s">
        <v>47</v>
      </c>
      <c r="AY31" s="94" t="s">
        <v>47</v>
      </c>
    </row>
    <row r="32" spans="1:51" ht="30" customHeight="1">
      <c r="A32" s="5" t="s">
        <v>224</v>
      </c>
      <c r="B32" s="5" t="s">
        <v>225</v>
      </c>
      <c r="C32" s="5" t="s">
        <v>59</v>
      </c>
      <c r="D32" s="92">
        <v>1</v>
      </c>
      <c r="E32" s="104">
        <f>일위대가목록!E28</f>
        <v>0</v>
      </c>
      <c r="F32" s="104">
        <f t="shared" si="6"/>
        <v>0</v>
      </c>
      <c r="G32" s="104">
        <f>일위대가목록!F28</f>
        <v>19698</v>
      </c>
      <c r="H32" s="104">
        <f t="shared" si="7"/>
        <v>19698</v>
      </c>
      <c r="I32" s="104">
        <f>일위대가목록!G28</f>
        <v>590</v>
      </c>
      <c r="J32" s="104">
        <f t="shared" si="8"/>
        <v>590</v>
      </c>
      <c r="K32" s="104">
        <f t="shared" si="9"/>
        <v>20288</v>
      </c>
      <c r="L32" s="104">
        <f t="shared" si="9"/>
        <v>20288</v>
      </c>
      <c r="M32" s="5" t="s">
        <v>223</v>
      </c>
      <c r="N32" s="94" t="s">
        <v>839</v>
      </c>
      <c r="O32" s="94" t="s">
        <v>873</v>
      </c>
      <c r="P32" s="94" t="s">
        <v>55</v>
      </c>
      <c r="Q32" s="94" t="s">
        <v>56</v>
      </c>
      <c r="R32" s="94" t="s">
        <v>56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4" t="s">
        <v>47</v>
      </c>
      <c r="AW32" s="94" t="s">
        <v>1111</v>
      </c>
      <c r="AX32" s="94" t="s">
        <v>47</v>
      </c>
      <c r="AY32" s="94" t="s">
        <v>47</v>
      </c>
    </row>
    <row r="33" spans="1:51" ht="30" customHeight="1">
      <c r="A33" s="5" t="s">
        <v>227</v>
      </c>
      <c r="B33" s="5" t="s">
        <v>225</v>
      </c>
      <c r="C33" s="5" t="s">
        <v>59</v>
      </c>
      <c r="D33" s="92">
        <v>1</v>
      </c>
      <c r="E33" s="104">
        <f>일위대가목록!E29</f>
        <v>0</v>
      </c>
      <c r="F33" s="104">
        <f t="shared" si="6"/>
        <v>0</v>
      </c>
      <c r="G33" s="104">
        <f>일위대가목록!F29</f>
        <v>2408</v>
      </c>
      <c r="H33" s="104">
        <f t="shared" si="7"/>
        <v>2408</v>
      </c>
      <c r="I33" s="104">
        <f>일위대가목록!G29</f>
        <v>0</v>
      </c>
      <c r="J33" s="104">
        <f t="shared" si="8"/>
        <v>0</v>
      </c>
      <c r="K33" s="104">
        <f t="shared" si="9"/>
        <v>2408</v>
      </c>
      <c r="L33" s="104">
        <f t="shared" si="9"/>
        <v>2408</v>
      </c>
      <c r="M33" s="5" t="s">
        <v>226</v>
      </c>
      <c r="N33" s="94" t="s">
        <v>839</v>
      </c>
      <c r="O33" s="94" t="s">
        <v>872</v>
      </c>
      <c r="P33" s="94" t="s">
        <v>55</v>
      </c>
      <c r="Q33" s="94" t="s">
        <v>56</v>
      </c>
      <c r="R33" s="94" t="s">
        <v>56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4" t="s">
        <v>47</v>
      </c>
      <c r="AW33" s="94" t="s">
        <v>1110</v>
      </c>
      <c r="AX33" s="94" t="s">
        <v>47</v>
      </c>
      <c r="AY33" s="94" t="s">
        <v>47</v>
      </c>
    </row>
    <row r="34" spans="1:51" ht="30" customHeight="1">
      <c r="A34" s="5" t="s">
        <v>197</v>
      </c>
      <c r="B34" s="5" t="s">
        <v>47</v>
      </c>
      <c r="C34" s="5" t="s">
        <v>47</v>
      </c>
      <c r="D34" s="92"/>
      <c r="E34" s="104"/>
      <c r="F34" s="104">
        <f>TRUNC(SUMIF(N28:N33, N27, F28:F33),0)</f>
        <v>245</v>
      </c>
      <c r="G34" s="104"/>
      <c r="H34" s="104">
        <f>TRUNC(SUMIF(N28:N33, N27, H28:H33),0)</f>
        <v>34021</v>
      </c>
      <c r="I34" s="104"/>
      <c r="J34" s="104">
        <f>TRUNC(SUMIF(N28:N33, N27, J28:J33),0)</f>
        <v>590</v>
      </c>
      <c r="K34" s="104"/>
      <c r="L34" s="104">
        <f>F34+H34+J34</f>
        <v>34856</v>
      </c>
      <c r="M34" s="5" t="s">
        <v>47</v>
      </c>
      <c r="N34" s="94" t="s">
        <v>65</v>
      </c>
      <c r="O34" s="94" t="s">
        <v>65</v>
      </c>
      <c r="P34" s="94" t="s">
        <v>47</v>
      </c>
      <c r="Q34" s="94" t="s">
        <v>47</v>
      </c>
      <c r="R34" s="94" t="s">
        <v>47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4" t="s">
        <v>47</v>
      </c>
      <c r="AW34" s="94" t="s">
        <v>47</v>
      </c>
      <c r="AX34" s="94" t="s">
        <v>47</v>
      </c>
      <c r="AY34" s="94" t="s">
        <v>47</v>
      </c>
    </row>
    <row r="35" spans="1:51" ht="30" customHeight="1">
      <c r="A35" s="92"/>
      <c r="B35" s="92"/>
      <c r="C35" s="92"/>
      <c r="D35" s="92"/>
      <c r="E35" s="104"/>
      <c r="F35" s="104"/>
      <c r="G35" s="104"/>
      <c r="H35" s="104"/>
      <c r="I35" s="104"/>
      <c r="J35" s="104"/>
      <c r="K35" s="104"/>
      <c r="L35" s="104"/>
      <c r="M35" s="92"/>
    </row>
    <row r="36" spans="1:51" ht="30" customHeight="1">
      <c r="A36" s="135" t="s">
        <v>229</v>
      </c>
      <c r="B36" s="135"/>
      <c r="C36" s="135"/>
      <c r="D36" s="135"/>
      <c r="E36" s="136"/>
      <c r="F36" s="137"/>
      <c r="G36" s="136"/>
      <c r="H36" s="137"/>
      <c r="I36" s="136"/>
      <c r="J36" s="137"/>
      <c r="K36" s="136"/>
      <c r="L36" s="137"/>
      <c r="M36" s="135"/>
      <c r="N36" s="93" t="s">
        <v>835</v>
      </c>
    </row>
    <row r="37" spans="1:51" ht="30" customHeight="1">
      <c r="A37" s="5" t="s">
        <v>232</v>
      </c>
      <c r="B37" s="5" t="s">
        <v>233</v>
      </c>
      <c r="C37" s="5" t="s">
        <v>202</v>
      </c>
      <c r="D37" s="92">
        <v>0.05</v>
      </c>
      <c r="E37" s="104">
        <f>단가대비표!O92</f>
        <v>0</v>
      </c>
      <c r="F37" s="104">
        <f>TRUNC(E37*D37,1)</f>
        <v>0</v>
      </c>
      <c r="G37" s="104">
        <f>단가대비표!P92</f>
        <v>192305</v>
      </c>
      <c r="H37" s="104">
        <f>TRUNC(G37*D37,1)</f>
        <v>9615.2000000000007</v>
      </c>
      <c r="I37" s="104">
        <f>단가대비표!S92</f>
        <v>0</v>
      </c>
      <c r="J37" s="104">
        <f>TRUNC(I37*D37,1)</f>
        <v>0</v>
      </c>
      <c r="K37" s="104">
        <f t="shared" ref="K37:L39" si="10">TRUNC(E37+G37+I37,1)</f>
        <v>192305</v>
      </c>
      <c r="L37" s="104">
        <f t="shared" si="10"/>
        <v>9615.2000000000007</v>
      </c>
      <c r="M37" s="5" t="s">
        <v>47</v>
      </c>
      <c r="N37" s="94" t="s">
        <v>835</v>
      </c>
      <c r="O37" s="94" t="s">
        <v>1014</v>
      </c>
      <c r="P37" s="94" t="s">
        <v>56</v>
      </c>
      <c r="Q37" s="94" t="s">
        <v>56</v>
      </c>
      <c r="R37" s="94" t="s">
        <v>55</v>
      </c>
      <c r="S37" s="6"/>
      <c r="T37" s="6"/>
      <c r="U37" s="6"/>
      <c r="V37" s="6">
        <v>1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4" t="s">
        <v>47</v>
      </c>
      <c r="AW37" s="94" t="s">
        <v>1109</v>
      </c>
      <c r="AX37" s="94" t="s">
        <v>47</v>
      </c>
      <c r="AY37" s="94" t="s">
        <v>47</v>
      </c>
    </row>
    <row r="38" spans="1:51" ht="30" customHeight="1">
      <c r="A38" s="5" t="s">
        <v>200</v>
      </c>
      <c r="B38" s="5" t="s">
        <v>201</v>
      </c>
      <c r="C38" s="5" t="s">
        <v>202</v>
      </c>
      <c r="D38" s="92">
        <v>0.01</v>
      </c>
      <c r="E38" s="104">
        <f>단가대비표!O81</f>
        <v>0</v>
      </c>
      <c r="F38" s="104">
        <f>TRUNC(E38*D38,1)</f>
        <v>0</v>
      </c>
      <c r="G38" s="104">
        <f>단가대비표!P81</f>
        <v>130264</v>
      </c>
      <c r="H38" s="104">
        <f>TRUNC(G38*D38,1)</f>
        <v>1302.5999999999999</v>
      </c>
      <c r="I38" s="104">
        <f>단가대비표!S81</f>
        <v>0</v>
      </c>
      <c r="J38" s="104">
        <f>TRUNC(I38*D38,1)</f>
        <v>0</v>
      </c>
      <c r="K38" s="104">
        <f t="shared" si="10"/>
        <v>130264</v>
      </c>
      <c r="L38" s="104">
        <f t="shared" si="10"/>
        <v>1302.5999999999999</v>
      </c>
      <c r="M38" s="5" t="s">
        <v>47</v>
      </c>
      <c r="N38" s="94" t="s">
        <v>835</v>
      </c>
      <c r="O38" s="94" t="s">
        <v>889</v>
      </c>
      <c r="P38" s="94" t="s">
        <v>56</v>
      </c>
      <c r="Q38" s="94" t="s">
        <v>56</v>
      </c>
      <c r="R38" s="94" t="s">
        <v>55</v>
      </c>
      <c r="S38" s="6"/>
      <c r="T38" s="6"/>
      <c r="U38" s="6"/>
      <c r="V38" s="6">
        <v>1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4" t="s">
        <v>47</v>
      </c>
      <c r="AW38" s="94" t="s">
        <v>1108</v>
      </c>
      <c r="AX38" s="94" t="s">
        <v>47</v>
      </c>
      <c r="AY38" s="94" t="s">
        <v>47</v>
      </c>
    </row>
    <row r="39" spans="1:51" ht="30" customHeight="1">
      <c r="A39" s="5" t="s">
        <v>234</v>
      </c>
      <c r="B39" s="5" t="s">
        <v>235</v>
      </c>
      <c r="C39" s="5" t="s">
        <v>236</v>
      </c>
      <c r="D39" s="92">
        <v>1</v>
      </c>
      <c r="E39" s="104">
        <v>0</v>
      </c>
      <c r="F39" s="104">
        <f>TRUNC(E39*D39,1)</f>
        <v>0</v>
      </c>
      <c r="G39" s="104">
        <v>0</v>
      </c>
      <c r="H39" s="104">
        <f>TRUNC(G39*D39,1)</f>
        <v>0</v>
      </c>
      <c r="I39" s="104">
        <f>TRUNC(SUMIF(V37:V39, RIGHTB(O39, 1), H37:H39)*U39, 2)</f>
        <v>327.52999999999997</v>
      </c>
      <c r="J39" s="104">
        <f>TRUNC(I39*D39,1)</f>
        <v>327.5</v>
      </c>
      <c r="K39" s="104">
        <f t="shared" si="10"/>
        <v>327.5</v>
      </c>
      <c r="L39" s="104">
        <f t="shared" si="10"/>
        <v>327.5</v>
      </c>
      <c r="M39" s="5" t="s">
        <v>47</v>
      </c>
      <c r="N39" s="94" t="s">
        <v>835</v>
      </c>
      <c r="O39" s="94" t="s">
        <v>882</v>
      </c>
      <c r="P39" s="94" t="s">
        <v>56</v>
      </c>
      <c r="Q39" s="94" t="s">
        <v>56</v>
      </c>
      <c r="R39" s="94" t="s">
        <v>56</v>
      </c>
      <c r="S39" s="6">
        <v>1</v>
      </c>
      <c r="T39" s="6">
        <v>2</v>
      </c>
      <c r="U39" s="6">
        <v>0.03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4" t="s">
        <v>47</v>
      </c>
      <c r="AW39" s="94" t="s">
        <v>1107</v>
      </c>
      <c r="AX39" s="94" t="s">
        <v>47</v>
      </c>
      <c r="AY39" s="94" t="s">
        <v>47</v>
      </c>
    </row>
    <row r="40" spans="1:51" ht="30" customHeight="1">
      <c r="A40" s="5" t="s">
        <v>197</v>
      </c>
      <c r="B40" s="5" t="s">
        <v>47</v>
      </c>
      <c r="C40" s="5" t="s">
        <v>47</v>
      </c>
      <c r="D40" s="92"/>
      <c r="E40" s="104"/>
      <c r="F40" s="104">
        <f>TRUNC(SUMIF(N37:N39, N36, F37:F39),0)</f>
        <v>0</v>
      </c>
      <c r="G40" s="104"/>
      <c r="H40" s="104">
        <f>TRUNC(SUMIF(N37:N39, N36, H37:H39),0)</f>
        <v>10917</v>
      </c>
      <c r="I40" s="104"/>
      <c r="J40" s="104">
        <f>TRUNC(SUMIF(N37:N39, N36, J37:J39),0)</f>
        <v>327</v>
      </c>
      <c r="K40" s="104"/>
      <c r="L40" s="104">
        <f>F40+H40+J40</f>
        <v>11244</v>
      </c>
      <c r="M40" s="5" t="s">
        <v>47</v>
      </c>
      <c r="N40" s="94" t="s">
        <v>65</v>
      </c>
      <c r="O40" s="94" t="s">
        <v>65</v>
      </c>
      <c r="P40" s="94" t="s">
        <v>47</v>
      </c>
      <c r="Q40" s="94" t="s">
        <v>47</v>
      </c>
      <c r="R40" s="94" t="s">
        <v>47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4" t="s">
        <v>47</v>
      </c>
      <c r="AW40" s="94" t="s">
        <v>47</v>
      </c>
      <c r="AX40" s="94" t="s">
        <v>47</v>
      </c>
      <c r="AY40" s="94" t="s">
        <v>47</v>
      </c>
    </row>
    <row r="41" spans="1:51" ht="30" customHeight="1">
      <c r="A41" s="92"/>
      <c r="B41" s="92"/>
      <c r="C41" s="92"/>
      <c r="D41" s="92"/>
      <c r="E41" s="104"/>
      <c r="F41" s="104"/>
      <c r="G41" s="104"/>
      <c r="H41" s="104"/>
      <c r="I41" s="104"/>
      <c r="J41" s="104"/>
      <c r="K41" s="104"/>
      <c r="L41" s="104"/>
      <c r="M41" s="92"/>
    </row>
    <row r="42" spans="1:51" ht="30" customHeight="1">
      <c r="A42" s="135" t="s">
        <v>237</v>
      </c>
      <c r="B42" s="135"/>
      <c r="C42" s="135"/>
      <c r="D42" s="135"/>
      <c r="E42" s="136"/>
      <c r="F42" s="137"/>
      <c r="G42" s="136"/>
      <c r="H42" s="137"/>
      <c r="I42" s="136"/>
      <c r="J42" s="137"/>
      <c r="K42" s="136"/>
      <c r="L42" s="137"/>
      <c r="M42" s="135"/>
      <c r="N42" s="93" t="s">
        <v>833</v>
      </c>
    </row>
    <row r="43" spans="1:51" ht="30" customHeight="1">
      <c r="A43" s="5" t="s">
        <v>241</v>
      </c>
      <c r="B43" s="5" t="s">
        <v>1253</v>
      </c>
      <c r="C43" s="5" t="s">
        <v>78</v>
      </c>
      <c r="D43" s="92">
        <v>1.1000000000000001</v>
      </c>
      <c r="E43" s="104">
        <f>단가대비표!O30</f>
        <v>1450</v>
      </c>
      <c r="F43" s="104">
        <f>TRUNC(E43*D43,1)</f>
        <v>1595</v>
      </c>
      <c r="G43" s="104">
        <f>단가대비표!P30</f>
        <v>0</v>
      </c>
      <c r="H43" s="104">
        <f>TRUNC(G43*D43,1)</f>
        <v>0</v>
      </c>
      <c r="I43" s="104">
        <f>단가대비표!S30</f>
        <v>0</v>
      </c>
      <c r="J43" s="104">
        <f>TRUNC(I43*D43,1)</f>
        <v>0</v>
      </c>
      <c r="K43" s="104">
        <f t="shared" ref="K43:L45" si="11">TRUNC(E43+G43+I43,1)</f>
        <v>1450</v>
      </c>
      <c r="L43" s="104">
        <f t="shared" si="11"/>
        <v>1595</v>
      </c>
      <c r="M43" s="5" t="s">
        <v>47</v>
      </c>
      <c r="N43" s="94" t="s">
        <v>833</v>
      </c>
      <c r="O43" s="94" t="s">
        <v>1106</v>
      </c>
      <c r="P43" s="94" t="s">
        <v>56</v>
      </c>
      <c r="Q43" s="94" t="s">
        <v>56</v>
      </c>
      <c r="R43" s="94" t="s">
        <v>55</v>
      </c>
      <c r="S43" s="6"/>
      <c r="T43" s="6"/>
      <c r="U43" s="6"/>
      <c r="V43" s="6">
        <v>1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4" t="s">
        <v>47</v>
      </c>
      <c r="AW43" s="94" t="s">
        <v>1105</v>
      </c>
      <c r="AX43" s="94" t="s">
        <v>47</v>
      </c>
      <c r="AY43" s="94" t="s">
        <v>47</v>
      </c>
    </row>
    <row r="44" spans="1:51" ht="30" customHeight="1">
      <c r="A44" s="5" t="s">
        <v>242</v>
      </c>
      <c r="B44" s="5" t="s">
        <v>243</v>
      </c>
      <c r="C44" s="5" t="s">
        <v>236</v>
      </c>
      <c r="D44" s="92">
        <v>1</v>
      </c>
      <c r="E44" s="104">
        <f>TRUNC(SUMIF(V43:V45, RIGHTB(O44, 1), F43:F45)*U44, 2)</f>
        <v>79.75</v>
      </c>
      <c r="F44" s="104">
        <f>TRUNC(E44*D44,1)</f>
        <v>79.7</v>
      </c>
      <c r="G44" s="104">
        <v>0</v>
      </c>
      <c r="H44" s="104">
        <f>TRUNC(G44*D44,1)</f>
        <v>0</v>
      </c>
      <c r="I44" s="104">
        <v>0</v>
      </c>
      <c r="J44" s="104">
        <f>TRUNC(I44*D44,1)</f>
        <v>0</v>
      </c>
      <c r="K44" s="104">
        <f t="shared" si="11"/>
        <v>79.7</v>
      </c>
      <c r="L44" s="104">
        <f t="shared" si="11"/>
        <v>79.7</v>
      </c>
      <c r="M44" s="5" t="s">
        <v>47</v>
      </c>
      <c r="N44" s="94" t="s">
        <v>833</v>
      </c>
      <c r="O44" s="94" t="s">
        <v>882</v>
      </c>
      <c r="P44" s="94" t="s">
        <v>56</v>
      </c>
      <c r="Q44" s="94" t="s">
        <v>56</v>
      </c>
      <c r="R44" s="94" t="s">
        <v>56</v>
      </c>
      <c r="S44" s="6">
        <v>0</v>
      </c>
      <c r="T44" s="6">
        <v>0</v>
      </c>
      <c r="U44" s="6">
        <v>0.05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94" t="s">
        <v>47</v>
      </c>
      <c r="AW44" s="94" t="s">
        <v>1104</v>
      </c>
      <c r="AX44" s="94" t="s">
        <v>47</v>
      </c>
      <c r="AY44" s="94" t="s">
        <v>47</v>
      </c>
    </row>
    <row r="45" spans="1:51" ht="30" customHeight="1">
      <c r="A45" s="5" t="s">
        <v>244</v>
      </c>
      <c r="B45" s="5" t="s">
        <v>47</v>
      </c>
      <c r="C45" s="5" t="s">
        <v>78</v>
      </c>
      <c r="D45" s="92">
        <v>1</v>
      </c>
      <c r="E45" s="104">
        <f>일위대가목록!E31</f>
        <v>0</v>
      </c>
      <c r="F45" s="104">
        <f>TRUNC(E45*D45,1)</f>
        <v>0</v>
      </c>
      <c r="G45" s="104">
        <f>일위대가목록!F31</f>
        <v>6730</v>
      </c>
      <c r="H45" s="104">
        <f>TRUNC(G45*D45,1)</f>
        <v>6730</v>
      </c>
      <c r="I45" s="104">
        <f>일위대가목록!G31</f>
        <v>269</v>
      </c>
      <c r="J45" s="104">
        <f>TRUNC(I45*D45,1)</f>
        <v>269</v>
      </c>
      <c r="K45" s="104">
        <f t="shared" si="11"/>
        <v>6999</v>
      </c>
      <c r="L45" s="104">
        <f t="shared" si="11"/>
        <v>6999</v>
      </c>
      <c r="M45" s="5" t="s">
        <v>344</v>
      </c>
      <c r="N45" s="94" t="s">
        <v>833</v>
      </c>
      <c r="O45" s="94" t="s">
        <v>870</v>
      </c>
      <c r="P45" s="94" t="s">
        <v>55</v>
      </c>
      <c r="Q45" s="94" t="s">
        <v>56</v>
      </c>
      <c r="R45" s="94" t="s">
        <v>56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94" t="s">
        <v>47</v>
      </c>
      <c r="AW45" s="94" t="s">
        <v>1103</v>
      </c>
      <c r="AX45" s="94" t="s">
        <v>47</v>
      </c>
      <c r="AY45" s="94" t="s">
        <v>47</v>
      </c>
    </row>
    <row r="46" spans="1:51" ht="30" customHeight="1">
      <c r="A46" s="5" t="s">
        <v>197</v>
      </c>
      <c r="B46" s="5" t="s">
        <v>47</v>
      </c>
      <c r="C46" s="5" t="s">
        <v>47</v>
      </c>
      <c r="D46" s="92"/>
      <c r="E46" s="104"/>
      <c r="F46" s="104">
        <f>TRUNC(SUMIF(N43:N45, N42, F43:F45),0)</f>
        <v>1674</v>
      </c>
      <c r="G46" s="104"/>
      <c r="H46" s="104">
        <f>TRUNC(SUMIF(N43:N45, N42, H43:H45),0)</f>
        <v>6730</v>
      </c>
      <c r="I46" s="104"/>
      <c r="J46" s="104">
        <f>TRUNC(SUMIF(N43:N45, N42, J43:J45),0)</f>
        <v>269</v>
      </c>
      <c r="K46" s="104"/>
      <c r="L46" s="104">
        <f>F46+H46+J46</f>
        <v>8673</v>
      </c>
      <c r="M46" s="5" t="s">
        <v>47</v>
      </c>
      <c r="N46" s="94" t="s">
        <v>65</v>
      </c>
      <c r="O46" s="94" t="s">
        <v>65</v>
      </c>
      <c r="P46" s="94" t="s">
        <v>47</v>
      </c>
      <c r="Q46" s="94" t="s">
        <v>47</v>
      </c>
      <c r="R46" s="94" t="s">
        <v>47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4" t="s">
        <v>47</v>
      </c>
      <c r="AW46" s="94" t="s">
        <v>47</v>
      </c>
      <c r="AX46" s="94" t="s">
        <v>47</v>
      </c>
      <c r="AY46" s="94" t="s">
        <v>47</v>
      </c>
    </row>
    <row r="47" spans="1:51" ht="30" customHeight="1">
      <c r="A47" s="92"/>
      <c r="B47" s="92"/>
      <c r="C47" s="92"/>
      <c r="D47" s="92"/>
      <c r="E47" s="104"/>
      <c r="F47" s="104"/>
      <c r="G47" s="104"/>
      <c r="H47" s="104"/>
      <c r="I47" s="104"/>
      <c r="J47" s="104"/>
      <c r="K47" s="104"/>
      <c r="L47" s="104"/>
      <c r="M47" s="92"/>
    </row>
    <row r="48" spans="1:51" ht="30" customHeight="1">
      <c r="A48" s="135" t="s">
        <v>246</v>
      </c>
      <c r="B48" s="135"/>
      <c r="C48" s="135"/>
      <c r="D48" s="135"/>
      <c r="E48" s="136"/>
      <c r="F48" s="137"/>
      <c r="G48" s="136"/>
      <c r="H48" s="137"/>
      <c r="I48" s="136"/>
      <c r="J48" s="137"/>
      <c r="K48" s="136"/>
      <c r="L48" s="137"/>
      <c r="M48" s="135"/>
      <c r="N48" s="93" t="s">
        <v>829</v>
      </c>
    </row>
    <row r="49" spans="1:51" ht="30" customHeight="1">
      <c r="A49" s="5" t="s">
        <v>247</v>
      </c>
      <c r="B49" s="5" t="s">
        <v>248</v>
      </c>
      <c r="C49" s="5" t="s">
        <v>209</v>
      </c>
      <c r="D49" s="92">
        <v>2.4424000000000001</v>
      </c>
      <c r="E49" s="104">
        <f>단가대비표!O23</f>
        <v>2400</v>
      </c>
      <c r="F49" s="104">
        <f t="shared" ref="F49:F56" si="12">TRUNC(E49*D49,1)</f>
        <v>5861.7</v>
      </c>
      <c r="G49" s="104">
        <f>단가대비표!P23</f>
        <v>0</v>
      </c>
      <c r="H49" s="104">
        <f t="shared" ref="H49:H56" si="13">TRUNC(G49*D49,1)</f>
        <v>0</v>
      </c>
      <c r="I49" s="104">
        <f>단가대비표!S23</f>
        <v>0</v>
      </c>
      <c r="J49" s="104">
        <f t="shared" ref="J49:J56" si="14">TRUNC(I49*D49,1)</f>
        <v>0</v>
      </c>
      <c r="K49" s="104">
        <f t="shared" ref="K49:L56" si="15">TRUNC(E49+G49+I49,1)</f>
        <v>2400</v>
      </c>
      <c r="L49" s="104">
        <f t="shared" si="15"/>
        <v>5861.7</v>
      </c>
      <c r="M49" s="5" t="s">
        <v>47</v>
      </c>
      <c r="N49" s="94" t="s">
        <v>829</v>
      </c>
      <c r="O49" s="94" t="s">
        <v>1102</v>
      </c>
      <c r="P49" s="94" t="s">
        <v>56</v>
      </c>
      <c r="Q49" s="94" t="s">
        <v>56</v>
      </c>
      <c r="R49" s="94" t="s">
        <v>55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94" t="s">
        <v>47</v>
      </c>
      <c r="AW49" s="94" t="s">
        <v>1101</v>
      </c>
      <c r="AX49" s="94" t="s">
        <v>47</v>
      </c>
      <c r="AY49" s="94" t="s">
        <v>47</v>
      </c>
    </row>
    <row r="50" spans="1:51" ht="30" customHeight="1">
      <c r="A50" s="5" t="s">
        <v>247</v>
      </c>
      <c r="B50" s="5" t="s">
        <v>249</v>
      </c>
      <c r="C50" s="5" t="s">
        <v>209</v>
      </c>
      <c r="D50" s="92">
        <v>7.9370000000000003</v>
      </c>
      <c r="E50" s="104">
        <f>단가대비표!O24</f>
        <v>2400</v>
      </c>
      <c r="F50" s="104">
        <f t="shared" si="12"/>
        <v>19048.8</v>
      </c>
      <c r="G50" s="104">
        <f>단가대비표!P24</f>
        <v>0</v>
      </c>
      <c r="H50" s="104">
        <f t="shared" si="13"/>
        <v>0</v>
      </c>
      <c r="I50" s="104">
        <f>단가대비표!S24</f>
        <v>0</v>
      </c>
      <c r="J50" s="104">
        <f t="shared" si="14"/>
        <v>0</v>
      </c>
      <c r="K50" s="104">
        <f t="shared" si="15"/>
        <v>2400</v>
      </c>
      <c r="L50" s="104">
        <f t="shared" si="15"/>
        <v>19048.8</v>
      </c>
      <c r="M50" s="5" t="s">
        <v>47</v>
      </c>
      <c r="N50" s="94" t="s">
        <v>829</v>
      </c>
      <c r="O50" s="94" t="s">
        <v>1100</v>
      </c>
      <c r="P50" s="94" t="s">
        <v>56</v>
      </c>
      <c r="Q50" s="94" t="s">
        <v>56</v>
      </c>
      <c r="R50" s="94" t="s">
        <v>55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94" t="s">
        <v>47</v>
      </c>
      <c r="AW50" s="94" t="s">
        <v>1099</v>
      </c>
      <c r="AX50" s="94" t="s">
        <v>47</v>
      </c>
      <c r="AY50" s="94" t="s">
        <v>47</v>
      </c>
    </row>
    <row r="51" spans="1:51" ht="30" customHeight="1">
      <c r="A51" s="5" t="s">
        <v>250</v>
      </c>
      <c r="B51" s="5" t="s">
        <v>251</v>
      </c>
      <c r="C51" s="5" t="s">
        <v>209</v>
      </c>
      <c r="D51" s="92">
        <v>1.0007999999999999</v>
      </c>
      <c r="E51" s="104">
        <f>단가대비표!O22</f>
        <v>740</v>
      </c>
      <c r="F51" s="104">
        <f t="shared" si="12"/>
        <v>740.5</v>
      </c>
      <c r="G51" s="104">
        <f>단가대비표!P22</f>
        <v>0</v>
      </c>
      <c r="H51" s="104">
        <f t="shared" si="13"/>
        <v>0</v>
      </c>
      <c r="I51" s="104">
        <f>단가대비표!S22</f>
        <v>0</v>
      </c>
      <c r="J51" s="104">
        <f t="shared" si="14"/>
        <v>0</v>
      </c>
      <c r="K51" s="104">
        <f t="shared" si="15"/>
        <v>740</v>
      </c>
      <c r="L51" s="104">
        <f t="shared" si="15"/>
        <v>740.5</v>
      </c>
      <c r="M51" s="5" t="s">
        <v>47</v>
      </c>
      <c r="N51" s="94" t="s">
        <v>829</v>
      </c>
      <c r="O51" s="94" t="s">
        <v>1098</v>
      </c>
      <c r="P51" s="94" t="s">
        <v>56</v>
      </c>
      <c r="Q51" s="94" t="s">
        <v>56</v>
      </c>
      <c r="R51" s="94" t="s">
        <v>55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4" t="s">
        <v>47</v>
      </c>
      <c r="AW51" s="94" t="s">
        <v>1097</v>
      </c>
      <c r="AX51" s="94" t="s">
        <v>47</v>
      </c>
      <c r="AY51" s="94" t="s">
        <v>47</v>
      </c>
    </row>
    <row r="52" spans="1:51" ht="30" customHeight="1">
      <c r="A52" s="5" t="s">
        <v>252</v>
      </c>
      <c r="B52" s="5" t="s">
        <v>253</v>
      </c>
      <c r="C52" s="5" t="s">
        <v>209</v>
      </c>
      <c r="D52" s="92">
        <v>9.4359000000000002</v>
      </c>
      <c r="E52" s="104">
        <f>일위대가목록!E32</f>
        <v>251</v>
      </c>
      <c r="F52" s="104">
        <f t="shared" si="12"/>
        <v>2368.4</v>
      </c>
      <c r="G52" s="104">
        <f>일위대가목록!F32</f>
        <v>5667</v>
      </c>
      <c r="H52" s="104">
        <f t="shared" si="13"/>
        <v>53473.2</v>
      </c>
      <c r="I52" s="104">
        <f>일위대가목록!G32</f>
        <v>183</v>
      </c>
      <c r="J52" s="104">
        <f t="shared" si="14"/>
        <v>1726.7</v>
      </c>
      <c r="K52" s="104">
        <f t="shared" si="15"/>
        <v>6101</v>
      </c>
      <c r="L52" s="104">
        <f t="shared" si="15"/>
        <v>57568.3</v>
      </c>
      <c r="M52" s="5" t="s">
        <v>245</v>
      </c>
      <c r="N52" s="94" t="s">
        <v>829</v>
      </c>
      <c r="O52" s="94" t="s">
        <v>869</v>
      </c>
      <c r="P52" s="94" t="s">
        <v>55</v>
      </c>
      <c r="Q52" s="94" t="s">
        <v>56</v>
      </c>
      <c r="R52" s="94" t="s">
        <v>56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4" t="s">
        <v>47</v>
      </c>
      <c r="AW52" s="94" t="s">
        <v>1096</v>
      </c>
      <c r="AX52" s="94" t="s">
        <v>47</v>
      </c>
      <c r="AY52" s="94" t="s">
        <v>47</v>
      </c>
    </row>
    <row r="53" spans="1:51" ht="30" customHeight="1">
      <c r="A53" s="5" t="s">
        <v>252</v>
      </c>
      <c r="B53" s="5" t="s">
        <v>255</v>
      </c>
      <c r="C53" s="5" t="s">
        <v>209</v>
      </c>
      <c r="D53" s="92">
        <v>0.90990000000000004</v>
      </c>
      <c r="E53" s="104">
        <f>일위대가목록!E33</f>
        <v>85</v>
      </c>
      <c r="F53" s="104">
        <f t="shared" si="12"/>
        <v>77.3</v>
      </c>
      <c r="G53" s="104">
        <f>일위대가목록!F33</f>
        <v>5667</v>
      </c>
      <c r="H53" s="104">
        <f t="shared" si="13"/>
        <v>5156.3999999999996</v>
      </c>
      <c r="I53" s="104">
        <f>일위대가목록!G33</f>
        <v>183</v>
      </c>
      <c r="J53" s="104">
        <f t="shared" si="14"/>
        <v>166.5</v>
      </c>
      <c r="K53" s="104">
        <f t="shared" si="15"/>
        <v>5935</v>
      </c>
      <c r="L53" s="104">
        <f t="shared" si="15"/>
        <v>5400.2</v>
      </c>
      <c r="M53" s="5" t="s">
        <v>254</v>
      </c>
      <c r="N53" s="94" t="s">
        <v>829</v>
      </c>
      <c r="O53" s="94" t="s">
        <v>868</v>
      </c>
      <c r="P53" s="94" t="s">
        <v>55</v>
      </c>
      <c r="Q53" s="94" t="s">
        <v>56</v>
      </c>
      <c r="R53" s="94" t="s">
        <v>56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4" t="s">
        <v>47</v>
      </c>
      <c r="AW53" s="94" t="s">
        <v>1095</v>
      </c>
      <c r="AX53" s="94" t="s">
        <v>47</v>
      </c>
      <c r="AY53" s="94" t="s">
        <v>47</v>
      </c>
    </row>
    <row r="54" spans="1:51" ht="30" customHeight="1">
      <c r="A54" s="5" t="s">
        <v>257</v>
      </c>
      <c r="B54" s="5" t="s">
        <v>258</v>
      </c>
      <c r="C54" s="5" t="s">
        <v>59</v>
      </c>
      <c r="D54" s="92">
        <v>7.7200000000000005E-2</v>
      </c>
      <c r="E54" s="104">
        <f>일위대가목록!E34</f>
        <v>506</v>
      </c>
      <c r="F54" s="104">
        <f t="shared" si="12"/>
        <v>39</v>
      </c>
      <c r="G54" s="104">
        <f>일위대가목록!F34</f>
        <v>3223</v>
      </c>
      <c r="H54" s="104">
        <f t="shared" si="13"/>
        <v>248.8</v>
      </c>
      <c r="I54" s="104">
        <f>일위대가목록!G34</f>
        <v>0</v>
      </c>
      <c r="J54" s="104">
        <f t="shared" si="14"/>
        <v>0</v>
      </c>
      <c r="K54" s="104">
        <f t="shared" si="15"/>
        <v>3729</v>
      </c>
      <c r="L54" s="104">
        <f t="shared" si="15"/>
        <v>287.8</v>
      </c>
      <c r="M54" s="5" t="s">
        <v>256</v>
      </c>
      <c r="N54" s="94" t="s">
        <v>829</v>
      </c>
      <c r="O54" s="94" t="s">
        <v>867</v>
      </c>
      <c r="P54" s="94" t="s">
        <v>55</v>
      </c>
      <c r="Q54" s="94" t="s">
        <v>56</v>
      </c>
      <c r="R54" s="94" t="s">
        <v>56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4" t="s">
        <v>47</v>
      </c>
      <c r="AW54" s="94" t="s">
        <v>1094</v>
      </c>
      <c r="AX54" s="94" t="s">
        <v>47</v>
      </c>
      <c r="AY54" s="94" t="s">
        <v>47</v>
      </c>
    </row>
    <row r="55" spans="1:51" ht="30" customHeight="1">
      <c r="A55" s="5" t="s">
        <v>260</v>
      </c>
      <c r="B55" s="5" t="s">
        <v>261</v>
      </c>
      <c r="C55" s="5" t="s">
        <v>209</v>
      </c>
      <c r="D55" s="92">
        <v>-0.84909999999999997</v>
      </c>
      <c r="E55" s="104">
        <f>단가대비표!O13</f>
        <v>1200</v>
      </c>
      <c r="F55" s="104">
        <f t="shared" si="12"/>
        <v>-1018.9</v>
      </c>
      <c r="G55" s="104">
        <f>단가대비표!P13</f>
        <v>0</v>
      </c>
      <c r="H55" s="104">
        <f t="shared" si="13"/>
        <v>0</v>
      </c>
      <c r="I55" s="104">
        <f>단가대비표!S13</f>
        <v>0</v>
      </c>
      <c r="J55" s="104">
        <f t="shared" si="14"/>
        <v>0</v>
      </c>
      <c r="K55" s="104">
        <f t="shared" si="15"/>
        <v>1200</v>
      </c>
      <c r="L55" s="104">
        <f t="shared" si="15"/>
        <v>-1018.9</v>
      </c>
      <c r="M55" s="5" t="s">
        <v>262</v>
      </c>
      <c r="N55" s="94" t="s">
        <v>829</v>
      </c>
      <c r="O55" s="94" t="s">
        <v>1093</v>
      </c>
      <c r="P55" s="94" t="s">
        <v>56</v>
      </c>
      <c r="Q55" s="94" t="s">
        <v>56</v>
      </c>
      <c r="R55" s="94" t="s">
        <v>55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4" t="s">
        <v>47</v>
      </c>
      <c r="AW55" s="94" t="s">
        <v>1092</v>
      </c>
      <c r="AX55" s="94" t="s">
        <v>47</v>
      </c>
      <c r="AY55" s="94" t="s">
        <v>47</v>
      </c>
    </row>
    <row r="56" spans="1:51" ht="30" customHeight="1">
      <c r="A56" s="5" t="s">
        <v>260</v>
      </c>
      <c r="B56" s="5" t="s">
        <v>263</v>
      </c>
      <c r="C56" s="5" t="s">
        <v>209</v>
      </c>
      <c r="D56" s="92">
        <v>-8.1799999999999998E-2</v>
      </c>
      <c r="E56" s="104">
        <f>단가대비표!O12</f>
        <v>288</v>
      </c>
      <c r="F56" s="104">
        <f t="shared" si="12"/>
        <v>-23.5</v>
      </c>
      <c r="G56" s="104">
        <f>단가대비표!P12</f>
        <v>0</v>
      </c>
      <c r="H56" s="104">
        <f t="shared" si="13"/>
        <v>0</v>
      </c>
      <c r="I56" s="104">
        <f>단가대비표!S12</f>
        <v>0</v>
      </c>
      <c r="J56" s="104">
        <f t="shared" si="14"/>
        <v>0</v>
      </c>
      <c r="K56" s="104">
        <f t="shared" si="15"/>
        <v>288</v>
      </c>
      <c r="L56" s="104">
        <f t="shared" si="15"/>
        <v>-23.5</v>
      </c>
      <c r="M56" s="5" t="s">
        <v>262</v>
      </c>
      <c r="N56" s="94" t="s">
        <v>829</v>
      </c>
      <c r="O56" s="94" t="s">
        <v>1091</v>
      </c>
      <c r="P56" s="94" t="s">
        <v>56</v>
      </c>
      <c r="Q56" s="94" t="s">
        <v>56</v>
      </c>
      <c r="R56" s="94" t="s">
        <v>55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94" t="s">
        <v>47</v>
      </c>
      <c r="AW56" s="94" t="s">
        <v>1090</v>
      </c>
      <c r="AX56" s="94" t="s">
        <v>47</v>
      </c>
      <c r="AY56" s="94" t="s">
        <v>47</v>
      </c>
    </row>
    <row r="57" spans="1:51" ht="30" customHeight="1">
      <c r="A57" s="5" t="s">
        <v>197</v>
      </c>
      <c r="B57" s="5" t="s">
        <v>47</v>
      </c>
      <c r="C57" s="5" t="s">
        <v>47</v>
      </c>
      <c r="D57" s="92"/>
      <c r="E57" s="104"/>
      <c r="F57" s="104">
        <f>TRUNC(SUMIF(N49:N56, N48, F49:F56),0)</f>
        <v>27093</v>
      </c>
      <c r="G57" s="104"/>
      <c r="H57" s="104">
        <f>TRUNC(SUMIF(N49:N56, N48, H49:H56),0)</f>
        <v>58878</v>
      </c>
      <c r="I57" s="104"/>
      <c r="J57" s="104">
        <f>TRUNC(SUMIF(N49:N56, N48, J49:J56),0)</f>
        <v>1893</v>
      </c>
      <c r="K57" s="104"/>
      <c r="L57" s="104">
        <f>F57+H57+J57</f>
        <v>87864</v>
      </c>
      <c r="M57" s="5" t="s">
        <v>47</v>
      </c>
      <c r="N57" s="94" t="s">
        <v>65</v>
      </c>
      <c r="O57" s="94" t="s">
        <v>65</v>
      </c>
      <c r="P57" s="94" t="s">
        <v>47</v>
      </c>
      <c r="Q57" s="94" t="s">
        <v>47</v>
      </c>
      <c r="R57" s="94" t="s">
        <v>47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94" t="s">
        <v>47</v>
      </c>
      <c r="AW57" s="94" t="s">
        <v>47</v>
      </c>
      <c r="AX57" s="94" t="s">
        <v>47</v>
      </c>
      <c r="AY57" s="94" t="s">
        <v>47</v>
      </c>
    </row>
    <row r="58" spans="1:51" ht="30" customHeight="1">
      <c r="A58" s="92"/>
      <c r="B58" s="92"/>
      <c r="C58" s="92"/>
      <c r="D58" s="92"/>
      <c r="E58" s="104"/>
      <c r="F58" s="104"/>
      <c r="G58" s="104"/>
      <c r="H58" s="104"/>
      <c r="I58" s="104"/>
      <c r="J58" s="104"/>
      <c r="K58" s="104"/>
      <c r="L58" s="104"/>
      <c r="M58" s="92"/>
    </row>
    <row r="59" spans="1:51" ht="30" customHeight="1">
      <c r="A59" s="135" t="s">
        <v>264</v>
      </c>
      <c r="B59" s="135"/>
      <c r="C59" s="135"/>
      <c r="D59" s="135"/>
      <c r="E59" s="136"/>
      <c r="F59" s="137"/>
      <c r="G59" s="136"/>
      <c r="H59" s="137"/>
      <c r="I59" s="136"/>
      <c r="J59" s="137"/>
      <c r="K59" s="136"/>
      <c r="L59" s="137"/>
      <c r="M59" s="135"/>
      <c r="N59" s="93" t="s">
        <v>827</v>
      </c>
    </row>
    <row r="60" spans="1:51" ht="30" customHeight="1">
      <c r="A60" s="5" t="s">
        <v>265</v>
      </c>
      <c r="B60" s="5" t="s">
        <v>266</v>
      </c>
      <c r="C60" s="5" t="s">
        <v>59</v>
      </c>
      <c r="D60" s="92">
        <v>2.46</v>
      </c>
      <c r="E60" s="104">
        <f>단가대비표!O31</f>
        <v>150000</v>
      </c>
      <c r="F60" s="104">
        <f>TRUNC(E60*D60,1)</f>
        <v>369000</v>
      </c>
      <c r="G60" s="104">
        <f>단가대비표!P31</f>
        <v>0</v>
      </c>
      <c r="H60" s="104">
        <f>TRUNC(G60*D60,1)</f>
        <v>0</v>
      </c>
      <c r="I60" s="104">
        <f>단가대비표!S31</f>
        <v>0</v>
      </c>
      <c r="J60" s="104">
        <f>TRUNC(I60*D60,1)</f>
        <v>0</v>
      </c>
      <c r="K60" s="104">
        <f>TRUNC(E60+G60+I60,1)</f>
        <v>150000</v>
      </c>
      <c r="L60" s="104">
        <f>TRUNC(F60+H60+J60,1)</f>
        <v>369000</v>
      </c>
      <c r="M60" s="5" t="s">
        <v>267</v>
      </c>
      <c r="N60" s="94" t="s">
        <v>827</v>
      </c>
      <c r="O60" s="94" t="s">
        <v>1089</v>
      </c>
      <c r="P60" s="94" t="s">
        <v>56</v>
      </c>
      <c r="Q60" s="94" t="s">
        <v>56</v>
      </c>
      <c r="R60" s="94" t="s">
        <v>55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4" t="s">
        <v>47</v>
      </c>
      <c r="AW60" s="94" t="s">
        <v>1088</v>
      </c>
      <c r="AX60" s="94" t="s">
        <v>47</v>
      </c>
      <c r="AY60" s="94" t="s">
        <v>47</v>
      </c>
    </row>
    <row r="61" spans="1:51" ht="30" customHeight="1">
      <c r="A61" s="5" t="s">
        <v>268</v>
      </c>
      <c r="B61" s="5" t="s">
        <v>269</v>
      </c>
      <c r="C61" s="5" t="s">
        <v>96</v>
      </c>
      <c r="D61" s="92">
        <v>1</v>
      </c>
      <c r="E61" s="104">
        <f>일위대가목록!E42</f>
        <v>0</v>
      </c>
      <c r="F61" s="104">
        <f>TRUNC(E61*D61,1)</f>
        <v>0</v>
      </c>
      <c r="G61" s="104">
        <f>일위대가목록!F42</f>
        <v>107011</v>
      </c>
      <c r="H61" s="104">
        <f>TRUNC(G61*D61,1)</f>
        <v>107011</v>
      </c>
      <c r="I61" s="104">
        <f>일위대가목록!G42</f>
        <v>2140</v>
      </c>
      <c r="J61" s="104">
        <f>TRUNC(I61*D61,1)</f>
        <v>2140</v>
      </c>
      <c r="K61" s="104">
        <f>TRUNC(E61+G61+I61,1)</f>
        <v>109151</v>
      </c>
      <c r="L61" s="104">
        <f>TRUNC(F61+H61+J61,1)</f>
        <v>109151</v>
      </c>
      <c r="M61" s="5" t="s">
        <v>370</v>
      </c>
      <c r="N61" s="94" t="s">
        <v>827</v>
      </c>
      <c r="O61" s="94" t="s">
        <v>859</v>
      </c>
      <c r="P61" s="94" t="s">
        <v>55</v>
      </c>
      <c r="Q61" s="94" t="s">
        <v>56</v>
      </c>
      <c r="R61" s="94" t="s">
        <v>56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4" t="s">
        <v>47</v>
      </c>
      <c r="AW61" s="94" t="s">
        <v>1087</v>
      </c>
      <c r="AX61" s="94" t="s">
        <v>47</v>
      </c>
      <c r="AY61" s="94" t="s">
        <v>47</v>
      </c>
    </row>
    <row r="62" spans="1:51" ht="30" customHeight="1">
      <c r="A62" s="5" t="s">
        <v>197</v>
      </c>
      <c r="B62" s="5" t="s">
        <v>47</v>
      </c>
      <c r="C62" s="5" t="s">
        <v>47</v>
      </c>
      <c r="D62" s="92"/>
      <c r="E62" s="104"/>
      <c r="F62" s="104">
        <f>TRUNC(SUMIF(N60:N61, N59, F60:F61),0)</f>
        <v>369000</v>
      </c>
      <c r="G62" s="104"/>
      <c r="H62" s="104">
        <f>TRUNC(SUMIF(N60:N61, N59, H60:H61),0)</f>
        <v>107011</v>
      </c>
      <c r="I62" s="104"/>
      <c r="J62" s="104">
        <f>TRUNC(SUMIF(N60:N61, N59, J60:J61),0)</f>
        <v>2140</v>
      </c>
      <c r="K62" s="104"/>
      <c r="L62" s="104">
        <f>F62+H62+J62</f>
        <v>478151</v>
      </c>
      <c r="M62" s="5" t="s">
        <v>47</v>
      </c>
      <c r="N62" s="94" t="s">
        <v>65</v>
      </c>
      <c r="O62" s="94" t="s">
        <v>65</v>
      </c>
      <c r="P62" s="94" t="s">
        <v>47</v>
      </c>
      <c r="Q62" s="94" t="s">
        <v>47</v>
      </c>
      <c r="R62" s="94" t="s">
        <v>47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4" t="s">
        <v>47</v>
      </c>
      <c r="AW62" s="94" t="s">
        <v>47</v>
      </c>
      <c r="AX62" s="94" t="s">
        <v>47</v>
      </c>
      <c r="AY62" s="94" t="s">
        <v>47</v>
      </c>
    </row>
    <row r="63" spans="1:51" ht="30" customHeight="1">
      <c r="A63" s="92"/>
      <c r="B63" s="92"/>
      <c r="C63" s="92"/>
      <c r="D63" s="92"/>
      <c r="E63" s="104"/>
      <c r="F63" s="104"/>
      <c r="G63" s="104"/>
      <c r="H63" s="104"/>
      <c r="I63" s="104"/>
      <c r="J63" s="104"/>
      <c r="K63" s="104"/>
      <c r="L63" s="104"/>
      <c r="M63" s="92"/>
    </row>
    <row r="64" spans="1:51" ht="30" customHeight="1">
      <c r="A64" s="135" t="s">
        <v>271</v>
      </c>
      <c r="B64" s="135"/>
      <c r="C64" s="135"/>
      <c r="D64" s="135"/>
      <c r="E64" s="136"/>
      <c r="F64" s="137"/>
      <c r="G64" s="136"/>
      <c r="H64" s="137"/>
      <c r="I64" s="136"/>
      <c r="J64" s="137"/>
      <c r="K64" s="136"/>
      <c r="L64" s="137"/>
      <c r="M64" s="135"/>
      <c r="N64" s="93" t="s">
        <v>823</v>
      </c>
    </row>
    <row r="65" spans="1:51" ht="30" customHeight="1">
      <c r="A65" s="5" t="s">
        <v>274</v>
      </c>
      <c r="B65" s="5" t="s">
        <v>233</v>
      </c>
      <c r="C65" s="5" t="s">
        <v>202</v>
      </c>
      <c r="D65" s="92">
        <v>1.0999999999999999E-2</v>
      </c>
      <c r="E65" s="104">
        <f>단가대비표!O88</f>
        <v>0</v>
      </c>
      <c r="F65" s="104">
        <f>TRUNC(E65*D65,1)</f>
        <v>0</v>
      </c>
      <c r="G65" s="104">
        <f>단가대비표!P88</f>
        <v>195972</v>
      </c>
      <c r="H65" s="104">
        <f>TRUNC(G65*D65,1)</f>
        <v>2155.6</v>
      </c>
      <c r="I65" s="104">
        <f>단가대비표!S88</f>
        <v>0</v>
      </c>
      <c r="J65" s="104">
        <f>TRUNC(I65*D65,1)</f>
        <v>0</v>
      </c>
      <c r="K65" s="104">
        <f>TRUNC(E65+G65+I65,1)</f>
        <v>195972</v>
      </c>
      <c r="L65" s="104">
        <f>TRUNC(F65+H65+J65,1)</f>
        <v>2155.6</v>
      </c>
      <c r="M65" s="5" t="s">
        <v>47</v>
      </c>
      <c r="N65" s="94" t="s">
        <v>823</v>
      </c>
      <c r="O65" s="94" t="s">
        <v>937</v>
      </c>
      <c r="P65" s="94" t="s">
        <v>56</v>
      </c>
      <c r="Q65" s="94" t="s">
        <v>56</v>
      </c>
      <c r="R65" s="94" t="s">
        <v>55</v>
      </c>
      <c r="S65" s="6"/>
      <c r="T65" s="6"/>
      <c r="U65" s="6"/>
      <c r="V65" s="6">
        <v>1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94" t="s">
        <v>47</v>
      </c>
      <c r="AW65" s="94" t="s">
        <v>1086</v>
      </c>
      <c r="AX65" s="94" t="s">
        <v>47</v>
      </c>
      <c r="AY65" s="94" t="s">
        <v>47</v>
      </c>
    </row>
    <row r="66" spans="1:51" ht="30" customHeight="1">
      <c r="A66" s="5" t="s">
        <v>234</v>
      </c>
      <c r="B66" s="5" t="s">
        <v>275</v>
      </c>
      <c r="C66" s="5" t="s">
        <v>236</v>
      </c>
      <c r="D66" s="92">
        <v>1</v>
      </c>
      <c r="E66" s="104">
        <v>0</v>
      </c>
      <c r="F66" s="104">
        <f>TRUNC(E66*D66,1)</f>
        <v>0</v>
      </c>
      <c r="G66" s="104">
        <v>0</v>
      </c>
      <c r="H66" s="104">
        <f>TRUNC(G66*D66,1)</f>
        <v>0</v>
      </c>
      <c r="I66" s="104">
        <f>TRUNC(SUMIF(V65:V66, RIGHTB(O66, 1), H65:H66)*U66, 2)</f>
        <v>43.11</v>
      </c>
      <c r="J66" s="104">
        <f>TRUNC(I66*D66,1)</f>
        <v>43.1</v>
      </c>
      <c r="K66" s="104">
        <f>TRUNC(E66+G66+I66,1)</f>
        <v>43.1</v>
      </c>
      <c r="L66" s="104">
        <f>TRUNC(F66+H66+J66,1)</f>
        <v>43.1</v>
      </c>
      <c r="M66" s="5" t="s">
        <v>47</v>
      </c>
      <c r="N66" s="94" t="s">
        <v>823</v>
      </c>
      <c r="O66" s="94" t="s">
        <v>882</v>
      </c>
      <c r="P66" s="94" t="s">
        <v>56</v>
      </c>
      <c r="Q66" s="94" t="s">
        <v>56</v>
      </c>
      <c r="R66" s="94" t="s">
        <v>56</v>
      </c>
      <c r="S66" s="6">
        <v>1</v>
      </c>
      <c r="T66" s="6">
        <v>2</v>
      </c>
      <c r="U66" s="6">
        <v>0.02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94" t="s">
        <v>47</v>
      </c>
      <c r="AW66" s="94" t="s">
        <v>1085</v>
      </c>
      <c r="AX66" s="94" t="s">
        <v>47</v>
      </c>
      <c r="AY66" s="94" t="s">
        <v>47</v>
      </c>
    </row>
    <row r="67" spans="1:51" ht="30" customHeight="1">
      <c r="A67" s="5" t="s">
        <v>197</v>
      </c>
      <c r="B67" s="5" t="s">
        <v>47</v>
      </c>
      <c r="C67" s="5" t="s">
        <v>47</v>
      </c>
      <c r="D67" s="92"/>
      <c r="E67" s="104"/>
      <c r="F67" s="104">
        <f>TRUNC(SUMIF(N65:N66, N64, F65:F66),0)</f>
        <v>0</v>
      </c>
      <c r="G67" s="104"/>
      <c r="H67" s="104">
        <f>TRUNC(SUMIF(N65:N66, N64, H65:H66),0)</f>
        <v>2155</v>
      </c>
      <c r="I67" s="104"/>
      <c r="J67" s="104">
        <f>TRUNC(SUMIF(N65:N66, N64, J65:J66),0)</f>
        <v>43</v>
      </c>
      <c r="K67" s="104"/>
      <c r="L67" s="104">
        <f>F67+H67+J67</f>
        <v>2198</v>
      </c>
      <c r="M67" s="5" t="s">
        <v>47</v>
      </c>
      <c r="N67" s="94" t="s">
        <v>65</v>
      </c>
      <c r="O67" s="94" t="s">
        <v>65</v>
      </c>
      <c r="P67" s="94" t="s">
        <v>47</v>
      </c>
      <c r="Q67" s="94" t="s">
        <v>47</v>
      </c>
      <c r="R67" s="94" t="s">
        <v>47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4" t="s">
        <v>47</v>
      </c>
      <c r="AW67" s="94" t="s">
        <v>47</v>
      </c>
      <c r="AX67" s="94" t="s">
        <v>47</v>
      </c>
      <c r="AY67" s="94" t="s">
        <v>47</v>
      </c>
    </row>
    <row r="68" spans="1:51" ht="30" customHeight="1">
      <c r="A68" s="92"/>
      <c r="B68" s="92"/>
      <c r="C68" s="92"/>
      <c r="D68" s="92"/>
      <c r="E68" s="104"/>
      <c r="F68" s="104"/>
      <c r="G68" s="104"/>
      <c r="H68" s="104"/>
      <c r="I68" s="104"/>
      <c r="J68" s="104"/>
      <c r="K68" s="104"/>
      <c r="L68" s="104"/>
      <c r="M68" s="92"/>
    </row>
    <row r="69" spans="1:51" ht="30" customHeight="1">
      <c r="A69" s="135" t="s">
        <v>276</v>
      </c>
      <c r="B69" s="135"/>
      <c r="C69" s="135"/>
      <c r="D69" s="135"/>
      <c r="E69" s="136"/>
      <c r="F69" s="137"/>
      <c r="G69" s="136"/>
      <c r="H69" s="137"/>
      <c r="I69" s="136"/>
      <c r="J69" s="137"/>
      <c r="K69" s="136"/>
      <c r="L69" s="137"/>
      <c r="M69" s="135"/>
      <c r="N69" s="93" t="s">
        <v>819</v>
      </c>
    </row>
    <row r="70" spans="1:51" ht="30" customHeight="1">
      <c r="A70" s="5" t="s">
        <v>279</v>
      </c>
      <c r="B70" s="5" t="s">
        <v>233</v>
      </c>
      <c r="C70" s="5" t="s">
        <v>202</v>
      </c>
      <c r="D70" s="92">
        <v>1.4E-2</v>
      </c>
      <c r="E70" s="104">
        <f>단가대비표!O89</f>
        <v>0</v>
      </c>
      <c r="F70" s="104">
        <f>TRUNC(E70*D70,1)</f>
        <v>0</v>
      </c>
      <c r="G70" s="104">
        <f>단가대비표!P89</f>
        <v>214502</v>
      </c>
      <c r="H70" s="104">
        <f>TRUNC(G70*D70,1)</f>
        <v>3003</v>
      </c>
      <c r="I70" s="104">
        <f>단가대비표!S89</f>
        <v>0</v>
      </c>
      <c r="J70" s="104">
        <f>TRUNC(I70*D70,1)</f>
        <v>0</v>
      </c>
      <c r="K70" s="104">
        <f t="shared" ref="K70:L73" si="16">TRUNC(E70+G70+I70,1)</f>
        <v>214502</v>
      </c>
      <c r="L70" s="104">
        <f t="shared" si="16"/>
        <v>3003</v>
      </c>
      <c r="M70" s="5" t="s">
        <v>47</v>
      </c>
      <c r="N70" s="94" t="s">
        <v>819</v>
      </c>
      <c r="O70" s="94" t="s">
        <v>1037</v>
      </c>
      <c r="P70" s="94" t="s">
        <v>56</v>
      </c>
      <c r="Q70" s="94" t="s">
        <v>56</v>
      </c>
      <c r="R70" s="94" t="s">
        <v>55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4" t="s">
        <v>47</v>
      </c>
      <c r="AW70" s="94" t="s">
        <v>1084</v>
      </c>
      <c r="AX70" s="94" t="s">
        <v>47</v>
      </c>
      <c r="AY70" s="94" t="s">
        <v>47</v>
      </c>
    </row>
    <row r="71" spans="1:51" ht="30" customHeight="1">
      <c r="A71" s="5" t="s">
        <v>200</v>
      </c>
      <c r="B71" s="5" t="s">
        <v>201</v>
      </c>
      <c r="C71" s="5" t="s">
        <v>202</v>
      </c>
      <c r="D71" s="92">
        <v>4.0000000000000001E-3</v>
      </c>
      <c r="E71" s="104">
        <f>단가대비표!O81</f>
        <v>0</v>
      </c>
      <c r="F71" s="104">
        <f>TRUNC(E71*D71,1)</f>
        <v>0</v>
      </c>
      <c r="G71" s="104">
        <f>단가대비표!P81</f>
        <v>130264</v>
      </c>
      <c r="H71" s="104">
        <f>TRUNC(G71*D71,1)</f>
        <v>521</v>
      </c>
      <c r="I71" s="104">
        <f>단가대비표!S81</f>
        <v>0</v>
      </c>
      <c r="J71" s="104">
        <f>TRUNC(I71*D71,1)</f>
        <v>0</v>
      </c>
      <c r="K71" s="104">
        <f t="shared" si="16"/>
        <v>130264</v>
      </c>
      <c r="L71" s="104">
        <f t="shared" si="16"/>
        <v>521</v>
      </c>
      <c r="M71" s="5" t="s">
        <v>47</v>
      </c>
      <c r="N71" s="94" t="s">
        <v>819</v>
      </c>
      <c r="O71" s="94" t="s">
        <v>889</v>
      </c>
      <c r="P71" s="94" t="s">
        <v>56</v>
      </c>
      <c r="Q71" s="94" t="s">
        <v>56</v>
      </c>
      <c r="R71" s="94" t="s">
        <v>55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4" t="s">
        <v>47</v>
      </c>
      <c r="AW71" s="94" t="s">
        <v>1083</v>
      </c>
      <c r="AX71" s="94" t="s">
        <v>47</v>
      </c>
      <c r="AY71" s="94" t="s">
        <v>47</v>
      </c>
    </row>
    <row r="72" spans="1:51" ht="30" customHeight="1">
      <c r="A72" s="5" t="s">
        <v>148</v>
      </c>
      <c r="B72" s="5" t="s">
        <v>280</v>
      </c>
      <c r="C72" s="5" t="s">
        <v>209</v>
      </c>
      <c r="D72" s="92">
        <v>2.73</v>
      </c>
      <c r="E72" s="104">
        <f>단가대비표!O25</f>
        <v>0</v>
      </c>
      <c r="F72" s="104">
        <f>TRUNC(E72*D72,1)</f>
        <v>0</v>
      </c>
      <c r="G72" s="104">
        <f>단가대비표!P25</f>
        <v>0</v>
      </c>
      <c r="H72" s="104">
        <f>TRUNC(G72*D72,1)</f>
        <v>0</v>
      </c>
      <c r="I72" s="104">
        <f>단가대비표!S25</f>
        <v>0</v>
      </c>
      <c r="J72" s="104">
        <f>TRUNC(I72*D72,1)</f>
        <v>0</v>
      </c>
      <c r="K72" s="104">
        <f t="shared" si="16"/>
        <v>0</v>
      </c>
      <c r="L72" s="104">
        <f t="shared" si="16"/>
        <v>0</v>
      </c>
      <c r="M72" s="5" t="s">
        <v>281</v>
      </c>
      <c r="N72" s="94" t="s">
        <v>819</v>
      </c>
      <c r="O72" s="94" t="s">
        <v>1033</v>
      </c>
      <c r="P72" s="94" t="s">
        <v>56</v>
      </c>
      <c r="Q72" s="94" t="s">
        <v>56</v>
      </c>
      <c r="R72" s="94" t="s">
        <v>55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94" t="s">
        <v>47</v>
      </c>
      <c r="AW72" s="94" t="s">
        <v>1082</v>
      </c>
      <c r="AX72" s="94" t="s">
        <v>47</v>
      </c>
      <c r="AY72" s="94" t="s">
        <v>47</v>
      </c>
    </row>
    <row r="73" spans="1:51" ht="30" customHeight="1">
      <c r="A73" s="5" t="s">
        <v>151</v>
      </c>
      <c r="B73" s="5" t="s">
        <v>282</v>
      </c>
      <c r="C73" s="5" t="s">
        <v>129</v>
      </c>
      <c r="D73" s="92">
        <v>6.0000000000000001E-3</v>
      </c>
      <c r="E73" s="104">
        <f>단가대비표!O10</f>
        <v>0</v>
      </c>
      <c r="F73" s="104">
        <f>TRUNC(E73*D73,1)</f>
        <v>0</v>
      </c>
      <c r="G73" s="104">
        <f>단가대비표!P10</f>
        <v>0</v>
      </c>
      <c r="H73" s="104">
        <f>TRUNC(G73*D73,1)</f>
        <v>0</v>
      </c>
      <c r="I73" s="104">
        <f>단가대비표!S10</f>
        <v>0</v>
      </c>
      <c r="J73" s="104">
        <f>TRUNC(I73*D73,1)</f>
        <v>0</v>
      </c>
      <c r="K73" s="104">
        <f t="shared" si="16"/>
        <v>0</v>
      </c>
      <c r="L73" s="104">
        <f t="shared" si="16"/>
        <v>0</v>
      </c>
      <c r="M73" s="5" t="s">
        <v>281</v>
      </c>
      <c r="N73" s="94" t="s">
        <v>819</v>
      </c>
      <c r="O73" s="94" t="s">
        <v>1027</v>
      </c>
      <c r="P73" s="94" t="s">
        <v>56</v>
      </c>
      <c r="Q73" s="94" t="s">
        <v>56</v>
      </c>
      <c r="R73" s="94" t="s">
        <v>55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94" t="s">
        <v>47</v>
      </c>
      <c r="AW73" s="94" t="s">
        <v>1081</v>
      </c>
      <c r="AX73" s="94" t="s">
        <v>47</v>
      </c>
      <c r="AY73" s="94" t="s">
        <v>47</v>
      </c>
    </row>
    <row r="74" spans="1:51" ht="30" customHeight="1">
      <c r="A74" s="5" t="s">
        <v>197</v>
      </c>
      <c r="B74" s="5" t="s">
        <v>47</v>
      </c>
      <c r="C74" s="5" t="s">
        <v>47</v>
      </c>
      <c r="D74" s="92"/>
      <c r="E74" s="104"/>
      <c r="F74" s="104">
        <f>TRUNC(SUMIF(N70:N73, N69, F70:F73),0)</f>
        <v>0</v>
      </c>
      <c r="G74" s="104"/>
      <c r="H74" s="104">
        <f>TRUNC(SUMIF(N70:N73, N69, H70:H73),0)</f>
        <v>3524</v>
      </c>
      <c r="I74" s="104"/>
      <c r="J74" s="104">
        <f>TRUNC(SUMIF(N70:N73, N69, J70:J73),0)</f>
        <v>0</v>
      </c>
      <c r="K74" s="104"/>
      <c r="L74" s="104">
        <f>F74+H74+J74</f>
        <v>3524</v>
      </c>
      <c r="M74" s="5" t="s">
        <v>47</v>
      </c>
      <c r="N74" s="94" t="s">
        <v>65</v>
      </c>
      <c r="O74" s="94" t="s">
        <v>65</v>
      </c>
      <c r="P74" s="94" t="s">
        <v>47</v>
      </c>
      <c r="Q74" s="94" t="s">
        <v>47</v>
      </c>
      <c r="R74" s="94" t="s">
        <v>47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94" t="s">
        <v>47</v>
      </c>
      <c r="AW74" s="94" t="s">
        <v>47</v>
      </c>
      <c r="AX74" s="94" t="s">
        <v>47</v>
      </c>
      <c r="AY74" s="94" t="s">
        <v>47</v>
      </c>
    </row>
    <row r="75" spans="1:51" ht="30" customHeight="1">
      <c r="A75" s="92"/>
      <c r="B75" s="92"/>
      <c r="C75" s="92"/>
      <c r="D75" s="92"/>
      <c r="E75" s="104"/>
      <c r="F75" s="104"/>
      <c r="G75" s="104"/>
      <c r="H75" s="104"/>
      <c r="I75" s="104"/>
      <c r="J75" s="104"/>
      <c r="K75" s="104"/>
      <c r="L75" s="104"/>
      <c r="M75" s="92"/>
    </row>
    <row r="76" spans="1:51" ht="30" customHeight="1">
      <c r="A76" s="135" t="s">
        <v>283</v>
      </c>
      <c r="B76" s="135"/>
      <c r="C76" s="135"/>
      <c r="D76" s="135"/>
      <c r="E76" s="136"/>
      <c r="F76" s="137"/>
      <c r="G76" s="136"/>
      <c r="H76" s="137"/>
      <c r="I76" s="136"/>
      <c r="J76" s="137"/>
      <c r="K76" s="136"/>
      <c r="L76" s="137"/>
      <c r="M76" s="135"/>
      <c r="N76" s="93" t="s">
        <v>817</v>
      </c>
    </row>
    <row r="77" spans="1:51" ht="30" customHeight="1">
      <c r="A77" s="5" t="s">
        <v>285</v>
      </c>
      <c r="B77" s="5" t="s">
        <v>286</v>
      </c>
      <c r="C77" s="5" t="s">
        <v>287</v>
      </c>
      <c r="D77" s="92">
        <v>0.06</v>
      </c>
      <c r="E77" s="104">
        <f>단가대비표!O53</f>
        <v>9433</v>
      </c>
      <c r="F77" s="104">
        <f>TRUNC(E77*D77,1)</f>
        <v>565.9</v>
      </c>
      <c r="G77" s="104">
        <f>단가대비표!P53</f>
        <v>0</v>
      </c>
      <c r="H77" s="104">
        <f>TRUNC(G77*D77,1)</f>
        <v>0</v>
      </c>
      <c r="I77" s="104">
        <f>단가대비표!S53</f>
        <v>0</v>
      </c>
      <c r="J77" s="104">
        <f>TRUNC(I77*D77,1)</f>
        <v>0</v>
      </c>
      <c r="K77" s="104">
        <f>TRUNC(E77+G77+I77,1)</f>
        <v>9433</v>
      </c>
      <c r="L77" s="104">
        <f>TRUNC(F77+H77+J77,1)</f>
        <v>565.9</v>
      </c>
      <c r="M77" s="5" t="s">
        <v>47</v>
      </c>
      <c r="N77" s="94" t="s">
        <v>817</v>
      </c>
      <c r="O77" s="94" t="s">
        <v>1080</v>
      </c>
      <c r="P77" s="94" t="s">
        <v>56</v>
      </c>
      <c r="Q77" s="94" t="s">
        <v>56</v>
      </c>
      <c r="R77" s="94" t="s">
        <v>55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94" t="s">
        <v>47</v>
      </c>
      <c r="AW77" s="94" t="s">
        <v>1079</v>
      </c>
      <c r="AX77" s="94" t="s">
        <v>47</v>
      </c>
      <c r="AY77" s="94" t="s">
        <v>47</v>
      </c>
    </row>
    <row r="78" spans="1:51" ht="30" customHeight="1">
      <c r="A78" s="5" t="s">
        <v>288</v>
      </c>
      <c r="B78" s="5" t="s">
        <v>289</v>
      </c>
      <c r="C78" s="5" t="s">
        <v>78</v>
      </c>
      <c r="D78" s="92">
        <v>1</v>
      </c>
      <c r="E78" s="104">
        <f>일위대가목록!E43</f>
        <v>0</v>
      </c>
      <c r="F78" s="104">
        <f>TRUNC(E78*D78,1)</f>
        <v>0</v>
      </c>
      <c r="G78" s="104">
        <f>일위대가목록!F43</f>
        <v>4417</v>
      </c>
      <c r="H78" s="104">
        <f>TRUNC(G78*D78,1)</f>
        <v>4417</v>
      </c>
      <c r="I78" s="104">
        <f>일위대가목록!G43</f>
        <v>0</v>
      </c>
      <c r="J78" s="104">
        <f>TRUNC(I78*D78,1)</f>
        <v>0</v>
      </c>
      <c r="K78" s="104">
        <f>TRUNC(E78+G78+I78,1)</f>
        <v>4417</v>
      </c>
      <c r="L78" s="104">
        <f>TRUNC(F78+H78+J78,1)</f>
        <v>4417</v>
      </c>
      <c r="M78" s="5" t="s">
        <v>270</v>
      </c>
      <c r="N78" s="94" t="s">
        <v>817</v>
      </c>
      <c r="O78" s="94" t="s">
        <v>858</v>
      </c>
      <c r="P78" s="94" t="s">
        <v>55</v>
      </c>
      <c r="Q78" s="94" t="s">
        <v>56</v>
      </c>
      <c r="R78" s="94" t="s">
        <v>56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4" t="s">
        <v>47</v>
      </c>
      <c r="AW78" s="94" t="s">
        <v>1078</v>
      </c>
      <c r="AX78" s="94" t="s">
        <v>47</v>
      </c>
      <c r="AY78" s="94" t="s">
        <v>47</v>
      </c>
    </row>
    <row r="79" spans="1:51" ht="30" customHeight="1">
      <c r="A79" s="5" t="s">
        <v>197</v>
      </c>
      <c r="B79" s="5" t="s">
        <v>47</v>
      </c>
      <c r="C79" s="5" t="s">
        <v>47</v>
      </c>
      <c r="D79" s="92"/>
      <c r="E79" s="104"/>
      <c r="F79" s="104">
        <f>TRUNC(SUMIF(N77:N78, N76, F77:F78),0)</f>
        <v>565</v>
      </c>
      <c r="G79" s="104"/>
      <c r="H79" s="104">
        <f>TRUNC(SUMIF(N77:N78, N76, H77:H78),0)</f>
        <v>4417</v>
      </c>
      <c r="I79" s="104"/>
      <c r="J79" s="104">
        <f>TRUNC(SUMIF(N77:N78, N76, J77:J78),0)</f>
        <v>0</v>
      </c>
      <c r="K79" s="104"/>
      <c r="L79" s="104">
        <f>F79+H79+J79</f>
        <v>4982</v>
      </c>
      <c r="M79" s="5" t="s">
        <v>47</v>
      </c>
      <c r="N79" s="94" t="s">
        <v>65</v>
      </c>
      <c r="O79" s="94" t="s">
        <v>65</v>
      </c>
      <c r="P79" s="94" t="s">
        <v>47</v>
      </c>
      <c r="Q79" s="94" t="s">
        <v>47</v>
      </c>
      <c r="R79" s="94" t="s">
        <v>47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4" t="s">
        <v>47</v>
      </c>
      <c r="AW79" s="94" t="s">
        <v>47</v>
      </c>
      <c r="AX79" s="94" t="s">
        <v>47</v>
      </c>
      <c r="AY79" s="94" t="s">
        <v>47</v>
      </c>
    </row>
    <row r="80" spans="1:51" ht="30" customHeight="1">
      <c r="A80" s="92"/>
      <c r="B80" s="92"/>
      <c r="C80" s="92"/>
      <c r="D80" s="92"/>
      <c r="E80" s="104"/>
      <c r="F80" s="104"/>
      <c r="G80" s="104"/>
      <c r="H80" s="104"/>
      <c r="I80" s="104"/>
      <c r="J80" s="104"/>
      <c r="K80" s="104"/>
      <c r="L80" s="104"/>
      <c r="M80" s="92"/>
    </row>
    <row r="81" spans="1:51" ht="30" customHeight="1">
      <c r="A81" s="135" t="s">
        <v>291</v>
      </c>
      <c r="B81" s="135"/>
      <c r="C81" s="135"/>
      <c r="D81" s="135"/>
      <c r="E81" s="136"/>
      <c r="F81" s="137"/>
      <c r="G81" s="136"/>
      <c r="H81" s="137"/>
      <c r="I81" s="136"/>
      <c r="J81" s="137"/>
      <c r="K81" s="136"/>
      <c r="L81" s="137"/>
      <c r="M81" s="135"/>
      <c r="N81" s="93" t="s">
        <v>815</v>
      </c>
    </row>
    <row r="82" spans="1:51" ht="30" customHeight="1">
      <c r="A82" s="5" t="s">
        <v>295</v>
      </c>
      <c r="B82" s="5" t="s">
        <v>296</v>
      </c>
      <c r="C82" s="5" t="s">
        <v>59</v>
      </c>
      <c r="D82" s="92">
        <v>1</v>
      </c>
      <c r="E82" s="104">
        <f>일위대가목록!E44</f>
        <v>57</v>
      </c>
      <c r="F82" s="104">
        <f>TRUNC(E82*D82,1)</f>
        <v>57</v>
      </c>
      <c r="G82" s="104">
        <f>일위대가목록!F44</f>
        <v>2018</v>
      </c>
      <c r="H82" s="104">
        <f>TRUNC(G82*D82,1)</f>
        <v>2018</v>
      </c>
      <c r="I82" s="104">
        <f>일위대가목록!G44</f>
        <v>0</v>
      </c>
      <c r="J82" s="104">
        <f>TRUNC(I82*D82,1)</f>
        <v>0</v>
      </c>
      <c r="K82" s="104">
        <f t="shared" ref="K82:L84" si="17">TRUNC(E82+G82+I82,1)</f>
        <v>2075</v>
      </c>
      <c r="L82" s="104">
        <f t="shared" si="17"/>
        <v>2075</v>
      </c>
      <c r="M82" s="5" t="s">
        <v>290</v>
      </c>
      <c r="N82" s="94" t="s">
        <v>815</v>
      </c>
      <c r="O82" s="94" t="s">
        <v>857</v>
      </c>
      <c r="P82" s="94" t="s">
        <v>55</v>
      </c>
      <c r="Q82" s="94" t="s">
        <v>56</v>
      </c>
      <c r="R82" s="94" t="s">
        <v>56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4" t="s">
        <v>47</v>
      </c>
      <c r="AW82" s="94" t="s">
        <v>1077</v>
      </c>
      <c r="AX82" s="94" t="s">
        <v>47</v>
      </c>
      <c r="AY82" s="94" t="s">
        <v>47</v>
      </c>
    </row>
    <row r="83" spans="1:51" ht="30" customHeight="1">
      <c r="A83" s="5" t="s">
        <v>298</v>
      </c>
      <c r="B83" s="5" t="s">
        <v>299</v>
      </c>
      <c r="C83" s="5" t="s">
        <v>59</v>
      </c>
      <c r="D83" s="92">
        <v>1</v>
      </c>
      <c r="E83" s="104">
        <f>일위대가목록!E45</f>
        <v>1165</v>
      </c>
      <c r="F83" s="104">
        <f>TRUNC(E83*D83,1)</f>
        <v>1165</v>
      </c>
      <c r="G83" s="104">
        <f>일위대가목록!F45</f>
        <v>0</v>
      </c>
      <c r="H83" s="104">
        <f>TRUNC(G83*D83,1)</f>
        <v>0</v>
      </c>
      <c r="I83" s="104">
        <f>일위대가목록!G45</f>
        <v>0</v>
      </c>
      <c r="J83" s="104">
        <f>TRUNC(I83*D83,1)</f>
        <v>0</v>
      </c>
      <c r="K83" s="104">
        <f t="shared" si="17"/>
        <v>1165</v>
      </c>
      <c r="L83" s="104">
        <f t="shared" si="17"/>
        <v>1165</v>
      </c>
      <c r="M83" s="5" t="s">
        <v>297</v>
      </c>
      <c r="N83" s="94" t="s">
        <v>815</v>
      </c>
      <c r="O83" s="94" t="s">
        <v>856</v>
      </c>
      <c r="P83" s="94" t="s">
        <v>55</v>
      </c>
      <c r="Q83" s="94" t="s">
        <v>56</v>
      </c>
      <c r="R83" s="94" t="s">
        <v>56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4" t="s">
        <v>47</v>
      </c>
      <c r="AW83" s="94" t="s">
        <v>1076</v>
      </c>
      <c r="AX83" s="94" t="s">
        <v>47</v>
      </c>
      <c r="AY83" s="94" t="s">
        <v>47</v>
      </c>
    </row>
    <row r="84" spans="1:51" ht="30" customHeight="1">
      <c r="A84" s="5" t="s">
        <v>298</v>
      </c>
      <c r="B84" s="5" t="s">
        <v>301</v>
      </c>
      <c r="C84" s="5" t="s">
        <v>59</v>
      </c>
      <c r="D84" s="92">
        <v>1</v>
      </c>
      <c r="E84" s="104">
        <f>일위대가목록!E46</f>
        <v>0</v>
      </c>
      <c r="F84" s="104">
        <f>TRUNC(E84*D84,1)</f>
        <v>0</v>
      </c>
      <c r="G84" s="104">
        <f>일위대가목록!F46</f>
        <v>5053</v>
      </c>
      <c r="H84" s="104">
        <f>TRUNC(G84*D84,1)</f>
        <v>5053</v>
      </c>
      <c r="I84" s="104">
        <f>일위대가목록!G46</f>
        <v>0</v>
      </c>
      <c r="J84" s="104">
        <f>TRUNC(I84*D84,1)</f>
        <v>0</v>
      </c>
      <c r="K84" s="104">
        <f t="shared" si="17"/>
        <v>5053</v>
      </c>
      <c r="L84" s="104">
        <f t="shared" si="17"/>
        <v>5053</v>
      </c>
      <c r="M84" s="5" t="s">
        <v>300</v>
      </c>
      <c r="N84" s="94" t="s">
        <v>815</v>
      </c>
      <c r="O84" s="94" t="s">
        <v>855</v>
      </c>
      <c r="P84" s="94" t="s">
        <v>55</v>
      </c>
      <c r="Q84" s="94" t="s">
        <v>56</v>
      </c>
      <c r="R84" s="94" t="s">
        <v>56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4" t="s">
        <v>47</v>
      </c>
      <c r="AW84" s="94" t="s">
        <v>1075</v>
      </c>
      <c r="AX84" s="94" t="s">
        <v>47</v>
      </c>
      <c r="AY84" s="94" t="s">
        <v>47</v>
      </c>
    </row>
    <row r="85" spans="1:51" ht="30" customHeight="1">
      <c r="A85" s="5" t="s">
        <v>197</v>
      </c>
      <c r="B85" s="5" t="s">
        <v>47</v>
      </c>
      <c r="C85" s="5" t="s">
        <v>47</v>
      </c>
      <c r="D85" s="92"/>
      <c r="E85" s="104"/>
      <c r="F85" s="104">
        <f>TRUNC(SUMIF(N82:N84, N81, F82:F84),0)</f>
        <v>1222</v>
      </c>
      <c r="G85" s="104"/>
      <c r="H85" s="104">
        <f>TRUNC(SUMIF(N82:N84, N81, H82:H84),0)</f>
        <v>7071</v>
      </c>
      <c r="I85" s="104"/>
      <c r="J85" s="104">
        <f>TRUNC(SUMIF(N82:N84, N81, J82:J84),0)</f>
        <v>0</v>
      </c>
      <c r="K85" s="104"/>
      <c r="L85" s="104">
        <f>F85+H85+J85</f>
        <v>8293</v>
      </c>
      <c r="M85" s="5" t="s">
        <v>47</v>
      </c>
      <c r="N85" s="94" t="s">
        <v>65</v>
      </c>
      <c r="O85" s="94" t="s">
        <v>65</v>
      </c>
      <c r="P85" s="94" t="s">
        <v>47</v>
      </c>
      <c r="Q85" s="94" t="s">
        <v>47</v>
      </c>
      <c r="R85" s="94" t="s">
        <v>47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4" t="s">
        <v>47</v>
      </c>
      <c r="AW85" s="94" t="s">
        <v>47</v>
      </c>
      <c r="AX85" s="94" t="s">
        <v>47</v>
      </c>
      <c r="AY85" s="94" t="s">
        <v>47</v>
      </c>
    </row>
    <row r="86" spans="1:51" ht="30" customHeight="1">
      <c r="A86" s="92"/>
      <c r="B86" s="92"/>
      <c r="C86" s="92"/>
      <c r="D86" s="92"/>
      <c r="E86" s="104"/>
      <c r="F86" s="104"/>
      <c r="G86" s="104"/>
      <c r="H86" s="104"/>
      <c r="I86" s="104"/>
      <c r="J86" s="104"/>
      <c r="K86" s="104"/>
      <c r="L86" s="104"/>
      <c r="M86" s="92"/>
    </row>
    <row r="87" spans="1:51" ht="30" customHeight="1">
      <c r="A87" s="135" t="s">
        <v>303</v>
      </c>
      <c r="B87" s="135"/>
      <c r="C87" s="135"/>
      <c r="D87" s="135"/>
      <c r="E87" s="136"/>
      <c r="F87" s="137"/>
      <c r="G87" s="136"/>
      <c r="H87" s="137"/>
      <c r="I87" s="136"/>
      <c r="J87" s="137"/>
      <c r="K87" s="136"/>
      <c r="L87" s="137"/>
      <c r="M87" s="135"/>
      <c r="N87" s="93" t="s">
        <v>813</v>
      </c>
    </row>
    <row r="88" spans="1:51" ht="30" customHeight="1">
      <c r="A88" s="5" t="s">
        <v>305</v>
      </c>
      <c r="B88" s="5" t="s">
        <v>113</v>
      </c>
      <c r="C88" s="5" t="s">
        <v>59</v>
      </c>
      <c r="D88" s="92">
        <v>1</v>
      </c>
      <c r="E88" s="104">
        <f>일위대가목록!E47</f>
        <v>793</v>
      </c>
      <c r="F88" s="104">
        <f>TRUNC(E88*D88,1)</f>
        <v>793</v>
      </c>
      <c r="G88" s="104">
        <f>일위대가목록!F47</f>
        <v>0</v>
      </c>
      <c r="H88" s="104">
        <f>TRUNC(G88*D88,1)</f>
        <v>0</v>
      </c>
      <c r="I88" s="104">
        <f>일위대가목록!G47</f>
        <v>0</v>
      </c>
      <c r="J88" s="104">
        <f>TRUNC(I88*D88,1)</f>
        <v>0</v>
      </c>
      <c r="K88" s="104">
        <f>TRUNC(E88+G88+I88,1)</f>
        <v>793</v>
      </c>
      <c r="L88" s="104">
        <f>TRUNC(F88+H88+J88,1)</f>
        <v>793</v>
      </c>
      <c r="M88" s="5" t="s">
        <v>302</v>
      </c>
      <c r="N88" s="94" t="s">
        <v>813</v>
      </c>
      <c r="O88" s="94" t="s">
        <v>854</v>
      </c>
      <c r="P88" s="94" t="s">
        <v>55</v>
      </c>
      <c r="Q88" s="94" t="s">
        <v>56</v>
      </c>
      <c r="R88" s="94" t="s">
        <v>56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4" t="s">
        <v>47</v>
      </c>
      <c r="AW88" s="94" t="s">
        <v>1074</v>
      </c>
      <c r="AX88" s="94" t="s">
        <v>47</v>
      </c>
      <c r="AY88" s="94" t="s">
        <v>47</v>
      </c>
    </row>
    <row r="89" spans="1:51" ht="30" customHeight="1">
      <c r="A89" s="5" t="s">
        <v>305</v>
      </c>
      <c r="B89" s="5" t="s">
        <v>307</v>
      </c>
      <c r="C89" s="5" t="s">
        <v>59</v>
      </c>
      <c r="D89" s="92">
        <v>1</v>
      </c>
      <c r="E89" s="104">
        <f>일위대가목록!E40</f>
        <v>0</v>
      </c>
      <c r="F89" s="104">
        <f>TRUNC(E89*D89,1)</f>
        <v>0</v>
      </c>
      <c r="G89" s="104">
        <f>일위대가목록!F40</f>
        <v>3223</v>
      </c>
      <c r="H89" s="104">
        <f>TRUNC(G89*D89,1)</f>
        <v>3223</v>
      </c>
      <c r="I89" s="104">
        <f>일위대가목록!G40</f>
        <v>0</v>
      </c>
      <c r="J89" s="104">
        <f>TRUNC(I89*D89,1)</f>
        <v>0</v>
      </c>
      <c r="K89" s="104">
        <f>TRUNC(E89+G89+I89,1)</f>
        <v>3223</v>
      </c>
      <c r="L89" s="104">
        <f>TRUNC(F89+H89+J89,1)</f>
        <v>3223</v>
      </c>
      <c r="M89" s="5" t="s">
        <v>360</v>
      </c>
      <c r="N89" s="94" t="s">
        <v>813</v>
      </c>
      <c r="O89" s="94" t="s">
        <v>861</v>
      </c>
      <c r="P89" s="94" t="s">
        <v>55</v>
      </c>
      <c r="Q89" s="94" t="s">
        <v>56</v>
      </c>
      <c r="R89" s="94" t="s">
        <v>56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94" t="s">
        <v>47</v>
      </c>
      <c r="AW89" s="94" t="s">
        <v>1073</v>
      </c>
      <c r="AX89" s="94" t="s">
        <v>47</v>
      </c>
      <c r="AY89" s="94" t="s">
        <v>47</v>
      </c>
    </row>
    <row r="90" spans="1:51" ht="30" customHeight="1">
      <c r="A90" s="5" t="s">
        <v>197</v>
      </c>
      <c r="B90" s="5" t="s">
        <v>47</v>
      </c>
      <c r="C90" s="5" t="s">
        <v>47</v>
      </c>
      <c r="D90" s="92"/>
      <c r="E90" s="104"/>
      <c r="F90" s="104">
        <f>TRUNC(SUMIF(N88:N89, N87, F88:F89),0)</f>
        <v>793</v>
      </c>
      <c r="G90" s="104"/>
      <c r="H90" s="104">
        <f>TRUNC(SUMIF(N88:N89, N87, H88:H89),0)</f>
        <v>3223</v>
      </c>
      <c r="I90" s="104"/>
      <c r="J90" s="104">
        <f>TRUNC(SUMIF(N88:N89, N87, J88:J89),0)</f>
        <v>0</v>
      </c>
      <c r="K90" s="104"/>
      <c r="L90" s="104">
        <f>F90+H90+J90</f>
        <v>4016</v>
      </c>
      <c r="M90" s="5" t="s">
        <v>47</v>
      </c>
      <c r="N90" s="94" t="s">
        <v>65</v>
      </c>
      <c r="O90" s="94" t="s">
        <v>65</v>
      </c>
      <c r="P90" s="94" t="s">
        <v>47</v>
      </c>
      <c r="Q90" s="94" t="s">
        <v>47</v>
      </c>
      <c r="R90" s="94" t="s">
        <v>47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4" t="s">
        <v>47</v>
      </c>
      <c r="AW90" s="94" t="s">
        <v>47</v>
      </c>
      <c r="AX90" s="94" t="s">
        <v>47</v>
      </c>
      <c r="AY90" s="94" t="s">
        <v>47</v>
      </c>
    </row>
    <row r="91" spans="1:51" ht="30" customHeight="1">
      <c r="A91" s="92"/>
      <c r="B91" s="92"/>
      <c r="C91" s="92"/>
      <c r="D91" s="92"/>
      <c r="E91" s="104"/>
      <c r="F91" s="104"/>
      <c r="G91" s="104"/>
      <c r="H91" s="104"/>
      <c r="I91" s="104"/>
      <c r="J91" s="104"/>
      <c r="K91" s="104"/>
      <c r="L91" s="104"/>
      <c r="M91" s="92"/>
    </row>
    <row r="92" spans="1:51" ht="30" customHeight="1">
      <c r="A92" s="135" t="s">
        <v>309</v>
      </c>
      <c r="B92" s="135"/>
      <c r="C92" s="135"/>
      <c r="D92" s="135"/>
      <c r="E92" s="136"/>
      <c r="F92" s="137"/>
      <c r="G92" s="136"/>
      <c r="H92" s="137"/>
      <c r="I92" s="136"/>
      <c r="J92" s="137"/>
      <c r="K92" s="136"/>
      <c r="L92" s="137"/>
      <c r="M92" s="135"/>
      <c r="N92" s="93" t="s">
        <v>811</v>
      </c>
    </row>
    <row r="93" spans="1:51" ht="30" customHeight="1">
      <c r="A93" s="5" t="s">
        <v>310</v>
      </c>
      <c r="B93" s="5" t="s">
        <v>312</v>
      </c>
      <c r="C93" s="5" t="s">
        <v>59</v>
      </c>
      <c r="D93" s="92">
        <v>1</v>
      </c>
      <c r="E93" s="104">
        <f>일위대가목록!E48</f>
        <v>846</v>
      </c>
      <c r="F93" s="104">
        <f>TRUNC(E93*D93,1)</f>
        <v>846</v>
      </c>
      <c r="G93" s="104">
        <f>일위대가목록!F48</f>
        <v>0</v>
      </c>
      <c r="H93" s="104">
        <f>TRUNC(G93*D93,1)</f>
        <v>0</v>
      </c>
      <c r="I93" s="104">
        <f>일위대가목록!G48</f>
        <v>0</v>
      </c>
      <c r="J93" s="104">
        <f>TRUNC(I93*D93,1)</f>
        <v>0</v>
      </c>
      <c r="K93" s="104">
        <f>TRUNC(E93+G93+I93,1)</f>
        <v>846</v>
      </c>
      <c r="L93" s="104">
        <f>TRUNC(F93+H93+J93,1)</f>
        <v>846</v>
      </c>
      <c r="M93" s="5" t="s">
        <v>306</v>
      </c>
      <c r="N93" s="94" t="s">
        <v>811</v>
      </c>
      <c r="O93" s="94" t="s">
        <v>853</v>
      </c>
      <c r="P93" s="94" t="s">
        <v>55</v>
      </c>
      <c r="Q93" s="94" t="s">
        <v>56</v>
      </c>
      <c r="R93" s="94" t="s">
        <v>56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94" t="s">
        <v>47</v>
      </c>
      <c r="AW93" s="94" t="s">
        <v>1072</v>
      </c>
      <c r="AX93" s="94" t="s">
        <v>47</v>
      </c>
      <c r="AY93" s="94" t="s">
        <v>47</v>
      </c>
    </row>
    <row r="94" spans="1:51" ht="30" customHeight="1">
      <c r="A94" s="5" t="s">
        <v>310</v>
      </c>
      <c r="B94" s="5" t="s">
        <v>314</v>
      </c>
      <c r="C94" s="5" t="s">
        <v>59</v>
      </c>
      <c r="D94" s="92">
        <v>1</v>
      </c>
      <c r="E94" s="104">
        <f>일위대가목록!E49</f>
        <v>0</v>
      </c>
      <c r="F94" s="104">
        <f>TRUNC(E94*D94,1)</f>
        <v>0</v>
      </c>
      <c r="G94" s="104">
        <f>일위대가목록!F49</f>
        <v>8596</v>
      </c>
      <c r="H94" s="104">
        <f>TRUNC(G94*D94,1)</f>
        <v>8596</v>
      </c>
      <c r="I94" s="104">
        <f>일위대가목록!G49</f>
        <v>0</v>
      </c>
      <c r="J94" s="104">
        <f>TRUNC(I94*D94,1)</f>
        <v>0</v>
      </c>
      <c r="K94" s="104">
        <f>TRUNC(E94+G94+I94,1)</f>
        <v>8596</v>
      </c>
      <c r="L94" s="104">
        <f>TRUNC(F94+H94+J94,1)</f>
        <v>8596</v>
      </c>
      <c r="M94" s="5" t="s">
        <v>313</v>
      </c>
      <c r="N94" s="94" t="s">
        <v>811</v>
      </c>
      <c r="O94" s="94" t="s">
        <v>852</v>
      </c>
      <c r="P94" s="94" t="s">
        <v>55</v>
      </c>
      <c r="Q94" s="94" t="s">
        <v>56</v>
      </c>
      <c r="R94" s="94" t="s">
        <v>56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4" t="s">
        <v>47</v>
      </c>
      <c r="AW94" s="94" t="s">
        <v>1071</v>
      </c>
      <c r="AX94" s="94" t="s">
        <v>47</v>
      </c>
      <c r="AY94" s="94" t="s">
        <v>47</v>
      </c>
    </row>
    <row r="95" spans="1:51" ht="30" customHeight="1">
      <c r="A95" s="5" t="s">
        <v>197</v>
      </c>
      <c r="B95" s="5" t="s">
        <v>47</v>
      </c>
      <c r="C95" s="5" t="s">
        <v>47</v>
      </c>
      <c r="D95" s="92"/>
      <c r="E95" s="104"/>
      <c r="F95" s="104">
        <f>TRUNC(SUMIF(N93:N94, N92, F93:F94),0)</f>
        <v>846</v>
      </c>
      <c r="G95" s="104"/>
      <c r="H95" s="104">
        <f>TRUNC(SUMIF(N93:N94, N92, H93:H94),0)</f>
        <v>8596</v>
      </c>
      <c r="I95" s="104"/>
      <c r="J95" s="104">
        <f>TRUNC(SUMIF(N93:N94, N92, J93:J94),0)</f>
        <v>0</v>
      </c>
      <c r="K95" s="104"/>
      <c r="L95" s="104">
        <f>F95+H95+J95</f>
        <v>9442</v>
      </c>
      <c r="M95" s="5" t="s">
        <v>47</v>
      </c>
      <c r="N95" s="94" t="s">
        <v>65</v>
      </c>
      <c r="O95" s="94" t="s">
        <v>65</v>
      </c>
      <c r="P95" s="94" t="s">
        <v>47</v>
      </c>
      <c r="Q95" s="94" t="s">
        <v>47</v>
      </c>
      <c r="R95" s="94" t="s">
        <v>47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4" t="s">
        <v>47</v>
      </c>
      <c r="AW95" s="94" t="s">
        <v>47</v>
      </c>
      <c r="AX95" s="94" t="s">
        <v>47</v>
      </c>
      <c r="AY95" s="94" t="s">
        <v>47</v>
      </c>
    </row>
    <row r="96" spans="1:51" ht="30" customHeight="1">
      <c r="A96" s="92"/>
      <c r="B96" s="92"/>
      <c r="C96" s="92"/>
      <c r="D96" s="92"/>
      <c r="E96" s="104"/>
      <c r="F96" s="104"/>
      <c r="G96" s="104"/>
      <c r="H96" s="104"/>
      <c r="I96" s="104"/>
      <c r="J96" s="104"/>
      <c r="K96" s="104"/>
      <c r="L96" s="104"/>
      <c r="M96" s="92"/>
    </row>
    <row r="97" spans="1:51" ht="30" customHeight="1">
      <c r="A97" s="135" t="s">
        <v>1070</v>
      </c>
      <c r="B97" s="135"/>
      <c r="C97" s="135"/>
      <c r="D97" s="135"/>
      <c r="E97" s="136"/>
      <c r="F97" s="137"/>
      <c r="G97" s="136"/>
      <c r="H97" s="137"/>
      <c r="I97" s="136"/>
      <c r="J97" s="137"/>
      <c r="K97" s="136"/>
      <c r="L97" s="137"/>
      <c r="M97" s="135"/>
      <c r="N97" s="93" t="s">
        <v>803</v>
      </c>
    </row>
    <row r="98" spans="1:51" ht="30" customHeight="1">
      <c r="A98" s="5" t="s">
        <v>333</v>
      </c>
      <c r="B98" s="5" t="s">
        <v>201</v>
      </c>
      <c r="C98" s="5" t="s">
        <v>202</v>
      </c>
      <c r="D98" s="92">
        <v>8.9999999999999993E-3</v>
      </c>
      <c r="E98" s="104">
        <f>단가대비표!O87</f>
        <v>0</v>
      </c>
      <c r="F98" s="104">
        <f>TRUNC(E98*D98,1)</f>
        <v>0</v>
      </c>
      <c r="G98" s="104">
        <f>단가대비표!P87</f>
        <v>203532</v>
      </c>
      <c r="H98" s="104">
        <f>TRUNC(G98*D98,1)</f>
        <v>1831.7</v>
      </c>
      <c r="I98" s="104">
        <f>단가대비표!S87</f>
        <v>0</v>
      </c>
      <c r="J98" s="104">
        <f>TRUNC(I98*D98,1)</f>
        <v>0</v>
      </c>
      <c r="K98" s="104">
        <f>TRUNC(E98+G98+I98,1)</f>
        <v>203532</v>
      </c>
      <c r="L98" s="104">
        <f>TRUNC(F98+H98+J98,1)</f>
        <v>1831.7</v>
      </c>
      <c r="M98" s="5" t="s">
        <v>47</v>
      </c>
      <c r="N98" s="94" t="s">
        <v>803</v>
      </c>
      <c r="O98" s="94" t="s">
        <v>1069</v>
      </c>
      <c r="P98" s="94" t="s">
        <v>56</v>
      </c>
      <c r="Q98" s="94" t="s">
        <v>56</v>
      </c>
      <c r="R98" s="94" t="s">
        <v>55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4" t="s">
        <v>47</v>
      </c>
      <c r="AW98" s="94" t="s">
        <v>1068</v>
      </c>
      <c r="AX98" s="94" t="s">
        <v>47</v>
      </c>
      <c r="AY98" s="94" t="s">
        <v>47</v>
      </c>
    </row>
    <row r="99" spans="1:51" ht="30" customHeight="1">
      <c r="A99" s="5" t="s">
        <v>200</v>
      </c>
      <c r="B99" s="5" t="s">
        <v>201</v>
      </c>
      <c r="C99" s="5" t="s">
        <v>202</v>
      </c>
      <c r="D99" s="92">
        <v>0.03</v>
      </c>
      <c r="E99" s="104">
        <f>단가대비표!O81</f>
        <v>0</v>
      </c>
      <c r="F99" s="104">
        <f>TRUNC(E99*D99,1)</f>
        <v>0</v>
      </c>
      <c r="G99" s="104">
        <f>단가대비표!P81</f>
        <v>130264</v>
      </c>
      <c r="H99" s="104">
        <f>TRUNC(G99*D99,1)</f>
        <v>3907.9</v>
      </c>
      <c r="I99" s="104">
        <f>단가대비표!S81</f>
        <v>0</v>
      </c>
      <c r="J99" s="104">
        <f>TRUNC(I99*D99,1)</f>
        <v>0</v>
      </c>
      <c r="K99" s="104">
        <f>TRUNC(E99+G99+I99,1)</f>
        <v>130264</v>
      </c>
      <c r="L99" s="104">
        <f>TRUNC(F99+H99+J99,1)</f>
        <v>3907.9</v>
      </c>
      <c r="M99" s="5" t="s">
        <v>47</v>
      </c>
      <c r="N99" s="94" t="s">
        <v>803</v>
      </c>
      <c r="O99" s="94" t="s">
        <v>889</v>
      </c>
      <c r="P99" s="94" t="s">
        <v>56</v>
      </c>
      <c r="Q99" s="94" t="s">
        <v>56</v>
      </c>
      <c r="R99" s="94" t="s">
        <v>55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4" t="s">
        <v>47</v>
      </c>
      <c r="AW99" s="94" t="s">
        <v>1067</v>
      </c>
      <c r="AX99" s="94" t="s">
        <v>47</v>
      </c>
      <c r="AY99" s="94" t="s">
        <v>47</v>
      </c>
    </row>
    <row r="100" spans="1:51" ht="30" customHeight="1">
      <c r="A100" s="5" t="s">
        <v>197</v>
      </c>
      <c r="B100" s="5" t="s">
        <v>47</v>
      </c>
      <c r="C100" s="5" t="s">
        <v>47</v>
      </c>
      <c r="D100" s="92"/>
      <c r="E100" s="104"/>
      <c r="F100" s="104">
        <f>TRUNC(SUMIF(N98:N99, N97, F98:F99),0)</f>
        <v>0</v>
      </c>
      <c r="G100" s="104"/>
      <c r="H100" s="104">
        <f>TRUNC(SUMIF(N98:N99, N97, H98:H99),0)</f>
        <v>5739</v>
      </c>
      <c r="I100" s="104"/>
      <c r="J100" s="104">
        <f>TRUNC(SUMIF(N98:N99, N97, J98:J99),0)</f>
        <v>0</v>
      </c>
      <c r="K100" s="104"/>
      <c r="L100" s="104">
        <f>F100+H100+J100</f>
        <v>5739</v>
      </c>
      <c r="M100" s="5" t="s">
        <v>47</v>
      </c>
      <c r="N100" s="94" t="s">
        <v>65</v>
      </c>
      <c r="O100" s="94" t="s">
        <v>65</v>
      </c>
      <c r="P100" s="94" t="s">
        <v>47</v>
      </c>
      <c r="Q100" s="94" t="s">
        <v>47</v>
      </c>
      <c r="R100" s="94" t="s">
        <v>47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4" t="s">
        <v>47</v>
      </c>
      <c r="AW100" s="94" t="s">
        <v>47</v>
      </c>
      <c r="AX100" s="94" t="s">
        <v>47</v>
      </c>
      <c r="AY100" s="94" t="s">
        <v>47</v>
      </c>
    </row>
    <row r="101" spans="1:51" ht="30" customHeight="1">
      <c r="A101" s="92"/>
      <c r="B101" s="92"/>
      <c r="C101" s="92"/>
      <c r="D101" s="92"/>
      <c r="E101" s="104"/>
      <c r="F101" s="104"/>
      <c r="G101" s="104"/>
      <c r="H101" s="104"/>
      <c r="I101" s="104"/>
      <c r="J101" s="104"/>
      <c r="K101" s="104"/>
      <c r="L101" s="104"/>
      <c r="M101" s="92"/>
    </row>
    <row r="102" spans="1:51" ht="30" customHeight="1">
      <c r="A102" s="135" t="s">
        <v>1066</v>
      </c>
      <c r="B102" s="135"/>
      <c r="C102" s="135"/>
      <c r="D102" s="135"/>
      <c r="E102" s="136"/>
      <c r="F102" s="137"/>
      <c r="G102" s="136"/>
      <c r="H102" s="137"/>
      <c r="I102" s="136"/>
      <c r="J102" s="137"/>
      <c r="K102" s="136"/>
      <c r="L102" s="137"/>
      <c r="M102" s="135"/>
      <c r="N102" s="93" t="s">
        <v>801</v>
      </c>
    </row>
    <row r="103" spans="1:51" ht="30" customHeight="1">
      <c r="A103" s="5" t="s">
        <v>318</v>
      </c>
      <c r="B103" s="5" t="s">
        <v>233</v>
      </c>
      <c r="C103" s="5" t="s">
        <v>202</v>
      </c>
      <c r="D103" s="92">
        <v>0.62</v>
      </c>
      <c r="E103" s="104">
        <f>단가대비표!O86</f>
        <v>0</v>
      </c>
      <c r="F103" s="104">
        <f>TRUNC(E103*D103,1)</f>
        <v>0</v>
      </c>
      <c r="G103" s="104">
        <f>단가대비표!P86</f>
        <v>150052</v>
      </c>
      <c r="H103" s="104">
        <f>TRUNC(G103*D103,1)</f>
        <v>93032.2</v>
      </c>
      <c r="I103" s="104">
        <f>단가대비표!S86</f>
        <v>0</v>
      </c>
      <c r="J103" s="104">
        <f>TRUNC(I103*D103,1)</f>
        <v>0</v>
      </c>
      <c r="K103" s="104">
        <f t="shared" ref="K103:L107" si="18">TRUNC(E103+G103+I103,1)</f>
        <v>150052</v>
      </c>
      <c r="L103" s="104">
        <f t="shared" si="18"/>
        <v>93032.2</v>
      </c>
      <c r="M103" s="5" t="s">
        <v>47</v>
      </c>
      <c r="N103" s="94" t="s">
        <v>801</v>
      </c>
      <c r="O103" s="94" t="s">
        <v>1065</v>
      </c>
      <c r="P103" s="94" t="s">
        <v>56</v>
      </c>
      <c r="Q103" s="94" t="s">
        <v>56</v>
      </c>
      <c r="R103" s="94" t="s">
        <v>55</v>
      </c>
      <c r="S103" s="6"/>
      <c r="T103" s="6"/>
      <c r="U103" s="6"/>
      <c r="V103" s="6">
        <v>1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94" t="s">
        <v>47</v>
      </c>
      <c r="AW103" s="94" t="s">
        <v>1064</v>
      </c>
      <c r="AX103" s="94" t="s">
        <v>47</v>
      </c>
      <c r="AY103" s="94" t="s">
        <v>47</v>
      </c>
    </row>
    <row r="104" spans="1:51" ht="30" customHeight="1">
      <c r="A104" s="5" t="s">
        <v>200</v>
      </c>
      <c r="B104" s="5" t="s">
        <v>201</v>
      </c>
      <c r="C104" s="5" t="s">
        <v>202</v>
      </c>
      <c r="D104" s="92">
        <v>0.45</v>
      </c>
      <c r="E104" s="104">
        <f>단가대비표!O81</f>
        <v>0</v>
      </c>
      <c r="F104" s="104">
        <f>TRUNC(E104*D104,1)</f>
        <v>0</v>
      </c>
      <c r="G104" s="104">
        <f>단가대비표!P81</f>
        <v>130264</v>
      </c>
      <c r="H104" s="104">
        <f>TRUNC(G104*D104,1)</f>
        <v>58618.8</v>
      </c>
      <c r="I104" s="104">
        <f>단가대비표!S81</f>
        <v>0</v>
      </c>
      <c r="J104" s="104">
        <f>TRUNC(I104*D104,1)</f>
        <v>0</v>
      </c>
      <c r="K104" s="104">
        <f t="shared" si="18"/>
        <v>130264</v>
      </c>
      <c r="L104" s="104">
        <f t="shared" si="18"/>
        <v>58618.8</v>
      </c>
      <c r="M104" s="5" t="s">
        <v>47</v>
      </c>
      <c r="N104" s="94" t="s">
        <v>801</v>
      </c>
      <c r="O104" s="94" t="s">
        <v>889</v>
      </c>
      <c r="P104" s="94" t="s">
        <v>56</v>
      </c>
      <c r="Q104" s="94" t="s">
        <v>56</v>
      </c>
      <c r="R104" s="94" t="s">
        <v>55</v>
      </c>
      <c r="S104" s="6"/>
      <c r="T104" s="6"/>
      <c r="U104" s="6"/>
      <c r="V104" s="6">
        <v>1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4" t="s">
        <v>47</v>
      </c>
      <c r="AW104" s="94" t="s">
        <v>1063</v>
      </c>
      <c r="AX104" s="94" t="s">
        <v>47</v>
      </c>
      <c r="AY104" s="94" t="s">
        <v>47</v>
      </c>
    </row>
    <row r="105" spans="1:51" ht="30" customHeight="1">
      <c r="A105" s="5" t="s">
        <v>319</v>
      </c>
      <c r="B105" s="5" t="s">
        <v>320</v>
      </c>
      <c r="C105" s="5" t="s">
        <v>321</v>
      </c>
      <c r="D105" s="92">
        <v>3.2</v>
      </c>
      <c r="E105" s="104">
        <f>일위대가목록!E50</f>
        <v>0</v>
      </c>
      <c r="F105" s="104">
        <f>TRUNC(E105*D105,1)</f>
        <v>0</v>
      </c>
      <c r="G105" s="104">
        <f>일위대가목록!F50</f>
        <v>0</v>
      </c>
      <c r="H105" s="104">
        <f>TRUNC(G105*D105,1)</f>
        <v>0</v>
      </c>
      <c r="I105" s="104">
        <f>일위대가목록!G50</f>
        <v>437</v>
      </c>
      <c r="J105" s="104">
        <f>TRUNC(I105*D105,1)</f>
        <v>1398.4</v>
      </c>
      <c r="K105" s="104">
        <f t="shared" si="18"/>
        <v>437</v>
      </c>
      <c r="L105" s="104">
        <f t="shared" si="18"/>
        <v>1398.4</v>
      </c>
      <c r="M105" s="5" t="s">
        <v>315</v>
      </c>
      <c r="N105" s="94" t="s">
        <v>801</v>
      </c>
      <c r="O105" s="94" t="s">
        <v>851</v>
      </c>
      <c r="P105" s="94" t="s">
        <v>55</v>
      </c>
      <c r="Q105" s="94" t="s">
        <v>56</v>
      </c>
      <c r="R105" s="94" t="s">
        <v>56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4" t="s">
        <v>47</v>
      </c>
      <c r="AW105" s="94" t="s">
        <v>1062</v>
      </c>
      <c r="AX105" s="94" t="s">
        <v>47</v>
      </c>
      <c r="AY105" s="94" t="s">
        <v>47</v>
      </c>
    </row>
    <row r="106" spans="1:51" ht="30" customHeight="1">
      <c r="A106" s="5" t="s">
        <v>323</v>
      </c>
      <c r="B106" s="5" t="s">
        <v>324</v>
      </c>
      <c r="C106" s="5" t="s">
        <v>321</v>
      </c>
      <c r="D106" s="92">
        <v>1.6</v>
      </c>
      <c r="E106" s="104">
        <f>일위대가목록!E51</f>
        <v>8666</v>
      </c>
      <c r="F106" s="104">
        <f>TRUNC(E106*D106,1)</f>
        <v>13865.6</v>
      </c>
      <c r="G106" s="104">
        <f>일위대가목록!F51</f>
        <v>39632</v>
      </c>
      <c r="H106" s="104">
        <f>TRUNC(G106*D106,1)</f>
        <v>63411.199999999997</v>
      </c>
      <c r="I106" s="104">
        <f>일위대가목록!G51</f>
        <v>2088</v>
      </c>
      <c r="J106" s="104">
        <f>TRUNC(I106*D106,1)</f>
        <v>3340.8</v>
      </c>
      <c r="K106" s="104">
        <f t="shared" si="18"/>
        <v>50386</v>
      </c>
      <c r="L106" s="104">
        <f t="shared" si="18"/>
        <v>80617.600000000006</v>
      </c>
      <c r="M106" s="5" t="s">
        <v>322</v>
      </c>
      <c r="N106" s="94" t="s">
        <v>801</v>
      </c>
      <c r="O106" s="94" t="s">
        <v>850</v>
      </c>
      <c r="P106" s="94" t="s">
        <v>55</v>
      </c>
      <c r="Q106" s="94" t="s">
        <v>56</v>
      </c>
      <c r="R106" s="94" t="s">
        <v>56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4" t="s">
        <v>47</v>
      </c>
      <c r="AW106" s="94" t="s">
        <v>1061</v>
      </c>
      <c r="AX106" s="94" t="s">
        <v>47</v>
      </c>
      <c r="AY106" s="94" t="s">
        <v>47</v>
      </c>
    </row>
    <row r="107" spans="1:51" ht="30" customHeight="1">
      <c r="A107" s="5" t="s">
        <v>242</v>
      </c>
      <c r="B107" s="5" t="s">
        <v>326</v>
      </c>
      <c r="C107" s="5" t="s">
        <v>236</v>
      </c>
      <c r="D107" s="92">
        <v>1</v>
      </c>
      <c r="E107" s="104">
        <f>TRUNC(SUMIF(V103:V107, RIGHTB(O107, 1), H103:H107)*U107, 2)</f>
        <v>1516.51</v>
      </c>
      <c r="F107" s="104">
        <f>TRUNC(E107*D107,1)</f>
        <v>1516.5</v>
      </c>
      <c r="G107" s="104">
        <v>0</v>
      </c>
      <c r="H107" s="104">
        <f>TRUNC(G107*D107,1)</f>
        <v>0</v>
      </c>
      <c r="I107" s="104">
        <v>0</v>
      </c>
      <c r="J107" s="104">
        <f>TRUNC(I107*D107,1)</f>
        <v>0</v>
      </c>
      <c r="K107" s="104">
        <f t="shared" si="18"/>
        <v>1516.5</v>
      </c>
      <c r="L107" s="104">
        <f t="shared" si="18"/>
        <v>1516.5</v>
      </c>
      <c r="M107" s="5" t="s">
        <v>47</v>
      </c>
      <c r="N107" s="94" t="s">
        <v>801</v>
      </c>
      <c r="O107" s="94" t="s">
        <v>882</v>
      </c>
      <c r="P107" s="94" t="s">
        <v>56</v>
      </c>
      <c r="Q107" s="94" t="s">
        <v>56</v>
      </c>
      <c r="R107" s="94" t="s">
        <v>56</v>
      </c>
      <c r="S107" s="6">
        <v>1</v>
      </c>
      <c r="T107" s="6">
        <v>0</v>
      </c>
      <c r="U107" s="6">
        <v>0.01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4" t="s">
        <v>47</v>
      </c>
      <c r="AW107" s="94" t="s">
        <v>1060</v>
      </c>
      <c r="AX107" s="94" t="s">
        <v>47</v>
      </c>
      <c r="AY107" s="94" t="s">
        <v>47</v>
      </c>
    </row>
    <row r="108" spans="1:51" ht="30" customHeight="1">
      <c r="A108" s="5" t="s">
        <v>197</v>
      </c>
      <c r="B108" s="5" t="s">
        <v>47</v>
      </c>
      <c r="C108" s="5" t="s">
        <v>47</v>
      </c>
      <c r="D108" s="92"/>
      <c r="E108" s="104"/>
      <c r="F108" s="104">
        <f>TRUNC(SUMIF(N103:N107, N102, F103:F107),0)</f>
        <v>15382</v>
      </c>
      <c r="G108" s="104"/>
      <c r="H108" s="104">
        <f>TRUNC(SUMIF(N103:N107, N102, H103:H107),0)</f>
        <v>215062</v>
      </c>
      <c r="I108" s="104"/>
      <c r="J108" s="104">
        <f>TRUNC(SUMIF(N103:N107, N102, J103:J107),0)</f>
        <v>4739</v>
      </c>
      <c r="K108" s="104"/>
      <c r="L108" s="104">
        <f>F108+H108+J108</f>
        <v>235183</v>
      </c>
      <c r="M108" s="5" t="s">
        <v>47</v>
      </c>
      <c r="N108" s="94" t="s">
        <v>65</v>
      </c>
      <c r="O108" s="94" t="s">
        <v>65</v>
      </c>
      <c r="P108" s="94" t="s">
        <v>47</v>
      </c>
      <c r="Q108" s="94" t="s">
        <v>47</v>
      </c>
      <c r="R108" s="94" t="s">
        <v>47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4" t="s">
        <v>47</v>
      </c>
      <c r="AW108" s="94" t="s">
        <v>47</v>
      </c>
      <c r="AX108" s="94" t="s">
        <v>47</v>
      </c>
      <c r="AY108" s="94" t="s">
        <v>47</v>
      </c>
    </row>
    <row r="109" spans="1:51" ht="30" customHeight="1">
      <c r="A109" s="92"/>
      <c r="B109" s="92"/>
      <c r="C109" s="92"/>
      <c r="D109" s="92"/>
      <c r="E109" s="104"/>
      <c r="F109" s="104"/>
      <c r="G109" s="104"/>
      <c r="H109" s="104"/>
      <c r="I109" s="104"/>
      <c r="J109" s="104"/>
      <c r="K109" s="104"/>
      <c r="L109" s="104"/>
      <c r="M109" s="92"/>
    </row>
    <row r="110" spans="1:51" ht="30" customHeight="1">
      <c r="A110" s="135" t="s">
        <v>1059</v>
      </c>
      <c r="B110" s="135"/>
      <c r="C110" s="135"/>
      <c r="D110" s="135"/>
      <c r="E110" s="136"/>
      <c r="F110" s="137"/>
      <c r="G110" s="136"/>
      <c r="H110" s="137"/>
      <c r="I110" s="136"/>
      <c r="J110" s="137"/>
      <c r="K110" s="136"/>
      <c r="L110" s="137"/>
      <c r="M110" s="135"/>
      <c r="N110" s="93" t="s">
        <v>799</v>
      </c>
    </row>
    <row r="111" spans="1:51" ht="30" customHeight="1">
      <c r="A111" s="5" t="s">
        <v>200</v>
      </c>
      <c r="B111" s="5" t="s">
        <v>201</v>
      </c>
      <c r="C111" s="5" t="s">
        <v>202</v>
      </c>
      <c r="D111" s="92">
        <v>0.1125</v>
      </c>
      <c r="E111" s="104">
        <f>단가대비표!O81</f>
        <v>0</v>
      </c>
      <c r="F111" s="104">
        <f>TRUNC(E111*D111,1)</f>
        <v>0</v>
      </c>
      <c r="G111" s="104">
        <f>단가대비표!P81</f>
        <v>130264</v>
      </c>
      <c r="H111" s="104">
        <f>TRUNC(G111*D111,1)</f>
        <v>14654.7</v>
      </c>
      <c r="I111" s="104">
        <f>단가대비표!S81</f>
        <v>0</v>
      </c>
      <c r="J111" s="104">
        <f>TRUNC(I111*D111,1)</f>
        <v>0</v>
      </c>
      <c r="K111" s="104">
        <f>TRUNC(E111+G111+I111,1)</f>
        <v>130264</v>
      </c>
      <c r="L111" s="104">
        <f>TRUNC(F111+H111+J111,1)</f>
        <v>14654.7</v>
      </c>
      <c r="M111" s="5" t="s">
        <v>47</v>
      </c>
      <c r="N111" s="94" t="s">
        <v>799</v>
      </c>
      <c r="O111" s="94" t="s">
        <v>889</v>
      </c>
      <c r="P111" s="94" t="s">
        <v>56</v>
      </c>
      <c r="Q111" s="94" t="s">
        <v>56</v>
      </c>
      <c r="R111" s="94" t="s">
        <v>55</v>
      </c>
      <c r="S111" s="6"/>
      <c r="T111" s="6"/>
      <c r="U111" s="6"/>
      <c r="V111" s="6">
        <v>1</v>
      </c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94" t="s">
        <v>47</v>
      </c>
      <c r="AW111" s="94" t="s">
        <v>1058</v>
      </c>
      <c r="AX111" s="94" t="s">
        <v>47</v>
      </c>
      <c r="AY111" s="94" t="s">
        <v>47</v>
      </c>
    </row>
    <row r="112" spans="1:51" ht="30" customHeight="1">
      <c r="A112" s="5" t="s">
        <v>242</v>
      </c>
      <c r="B112" s="5" t="s">
        <v>327</v>
      </c>
      <c r="C112" s="5" t="s">
        <v>236</v>
      </c>
      <c r="D112" s="92">
        <v>1</v>
      </c>
      <c r="E112" s="104">
        <f>TRUNC(SUMIF(V111:V112, RIGHTB(O112, 1), H111:H112)*U112, 2)</f>
        <v>732.73</v>
      </c>
      <c r="F112" s="104">
        <f>TRUNC(E112*D112,1)</f>
        <v>732.7</v>
      </c>
      <c r="G112" s="104">
        <v>0</v>
      </c>
      <c r="H112" s="104">
        <f>TRUNC(G112*D112,1)</f>
        <v>0</v>
      </c>
      <c r="I112" s="104">
        <v>0</v>
      </c>
      <c r="J112" s="104">
        <f>TRUNC(I112*D112,1)</f>
        <v>0</v>
      </c>
      <c r="K112" s="104">
        <f>TRUNC(E112+G112+I112,1)</f>
        <v>732.7</v>
      </c>
      <c r="L112" s="104">
        <f>TRUNC(F112+H112+J112,1)</f>
        <v>732.7</v>
      </c>
      <c r="M112" s="5" t="s">
        <v>47</v>
      </c>
      <c r="N112" s="94" t="s">
        <v>799</v>
      </c>
      <c r="O112" s="94" t="s">
        <v>882</v>
      </c>
      <c r="P112" s="94" t="s">
        <v>56</v>
      </c>
      <c r="Q112" s="94" t="s">
        <v>56</v>
      </c>
      <c r="R112" s="94" t="s">
        <v>56</v>
      </c>
      <c r="S112" s="6">
        <v>1</v>
      </c>
      <c r="T112" s="6">
        <v>0</v>
      </c>
      <c r="U112" s="6">
        <v>0.05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4" t="s">
        <v>47</v>
      </c>
      <c r="AW112" s="94" t="s">
        <v>1057</v>
      </c>
      <c r="AX112" s="94" t="s">
        <v>47</v>
      </c>
      <c r="AY112" s="94" t="s">
        <v>47</v>
      </c>
    </row>
    <row r="113" spans="1:51" ht="30" customHeight="1">
      <c r="A113" s="5" t="s">
        <v>197</v>
      </c>
      <c r="B113" s="5" t="s">
        <v>47</v>
      </c>
      <c r="C113" s="5" t="s">
        <v>47</v>
      </c>
      <c r="D113" s="92"/>
      <c r="E113" s="104"/>
      <c r="F113" s="104">
        <f>TRUNC(SUMIF(N111:N112, N110, F111:F112),0)</f>
        <v>732</v>
      </c>
      <c r="G113" s="104"/>
      <c r="H113" s="104">
        <f>TRUNC(SUMIF(N111:N112, N110, H111:H112),0)</f>
        <v>14654</v>
      </c>
      <c r="I113" s="104"/>
      <c r="J113" s="104">
        <f>TRUNC(SUMIF(N111:N112, N110, J111:J112),0)</f>
        <v>0</v>
      </c>
      <c r="K113" s="104"/>
      <c r="L113" s="104">
        <f>F113+H113+J113</f>
        <v>15386</v>
      </c>
      <c r="M113" s="5" t="s">
        <v>47</v>
      </c>
      <c r="N113" s="94" t="s">
        <v>65</v>
      </c>
      <c r="O113" s="94" t="s">
        <v>65</v>
      </c>
      <c r="P113" s="94" t="s">
        <v>47</v>
      </c>
      <c r="Q113" s="94" t="s">
        <v>47</v>
      </c>
      <c r="R113" s="94" t="s">
        <v>47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4" t="s">
        <v>47</v>
      </c>
      <c r="AW113" s="94" t="s">
        <v>47</v>
      </c>
      <c r="AX113" s="94" t="s">
        <v>47</v>
      </c>
      <c r="AY113" s="94" t="s">
        <v>47</v>
      </c>
    </row>
    <row r="114" spans="1:51" ht="30" customHeight="1">
      <c r="A114" s="92"/>
      <c r="B114" s="92"/>
      <c r="C114" s="92"/>
      <c r="D114" s="92"/>
      <c r="E114" s="104"/>
      <c r="F114" s="104"/>
      <c r="G114" s="104"/>
      <c r="H114" s="104"/>
      <c r="I114" s="104"/>
      <c r="J114" s="104"/>
      <c r="K114" s="104"/>
      <c r="L114" s="104"/>
      <c r="M114" s="92"/>
    </row>
    <row r="115" spans="1:51" ht="30" customHeight="1">
      <c r="A115" s="135" t="s">
        <v>1056</v>
      </c>
      <c r="B115" s="135"/>
      <c r="C115" s="135"/>
      <c r="D115" s="135"/>
      <c r="E115" s="136"/>
      <c r="F115" s="137"/>
      <c r="G115" s="136"/>
      <c r="H115" s="137"/>
      <c r="I115" s="136"/>
      <c r="J115" s="137"/>
      <c r="K115" s="136"/>
      <c r="L115" s="137"/>
      <c r="M115" s="135"/>
      <c r="N115" s="93" t="s">
        <v>797</v>
      </c>
    </row>
    <row r="116" spans="1:51" ht="30" customHeight="1">
      <c r="A116" s="5" t="s">
        <v>329</v>
      </c>
      <c r="B116" s="5" t="s">
        <v>133</v>
      </c>
      <c r="C116" s="5" t="s">
        <v>59</v>
      </c>
      <c r="D116" s="92">
        <v>1</v>
      </c>
      <c r="E116" s="104">
        <f>일위대가목록!E52</f>
        <v>0</v>
      </c>
      <c r="F116" s="104">
        <f>TRUNC(E116*D116,1)</f>
        <v>0</v>
      </c>
      <c r="G116" s="104">
        <f>일위대가목록!F52</f>
        <v>3907</v>
      </c>
      <c r="H116" s="104">
        <f>TRUNC(G116*D116,1)</f>
        <v>3907</v>
      </c>
      <c r="I116" s="104">
        <f>일위대가목록!G52</f>
        <v>0</v>
      </c>
      <c r="J116" s="104">
        <f>TRUNC(I116*D116,1)</f>
        <v>0</v>
      </c>
      <c r="K116" s="104">
        <f>TRUNC(E116+G116+I116,1)</f>
        <v>3907</v>
      </c>
      <c r="L116" s="104">
        <f>TRUNC(F116+H116+J116,1)</f>
        <v>3907</v>
      </c>
      <c r="M116" s="5" t="s">
        <v>325</v>
      </c>
      <c r="N116" s="94" t="s">
        <v>797</v>
      </c>
      <c r="O116" s="94" t="s">
        <v>849</v>
      </c>
      <c r="P116" s="94" t="s">
        <v>55</v>
      </c>
      <c r="Q116" s="94" t="s">
        <v>56</v>
      </c>
      <c r="R116" s="94" t="s">
        <v>56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94" t="s">
        <v>47</v>
      </c>
      <c r="AW116" s="94" t="s">
        <v>1055</v>
      </c>
      <c r="AX116" s="94" t="s">
        <v>47</v>
      </c>
      <c r="AY116" s="94" t="s">
        <v>47</v>
      </c>
    </row>
    <row r="117" spans="1:51" ht="30" customHeight="1">
      <c r="A117" s="5" t="s">
        <v>197</v>
      </c>
      <c r="B117" s="5" t="s">
        <v>47</v>
      </c>
      <c r="C117" s="5" t="s">
        <v>47</v>
      </c>
      <c r="D117" s="92"/>
      <c r="E117" s="104"/>
      <c r="F117" s="104">
        <f>TRUNC(SUMIF(N116:N116, N115, F116:F116),0)</f>
        <v>0</v>
      </c>
      <c r="G117" s="104"/>
      <c r="H117" s="104">
        <f>TRUNC(SUMIF(N116:N116, N115, H116:H116),0)</f>
        <v>3907</v>
      </c>
      <c r="I117" s="104"/>
      <c r="J117" s="104">
        <f>TRUNC(SUMIF(N116:N116, N115, J116:J116),0)</f>
        <v>0</v>
      </c>
      <c r="K117" s="104"/>
      <c r="L117" s="104">
        <f>F117+H117+J117</f>
        <v>3907</v>
      </c>
      <c r="M117" s="5" t="s">
        <v>47</v>
      </c>
      <c r="N117" s="94" t="s">
        <v>65</v>
      </c>
      <c r="O117" s="94" t="s">
        <v>65</v>
      </c>
      <c r="P117" s="94" t="s">
        <v>47</v>
      </c>
      <c r="Q117" s="94" t="s">
        <v>47</v>
      </c>
      <c r="R117" s="94" t="s">
        <v>47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94" t="s">
        <v>47</v>
      </c>
      <c r="AW117" s="94" t="s">
        <v>47</v>
      </c>
      <c r="AX117" s="94" t="s">
        <v>47</v>
      </c>
      <c r="AY117" s="94" t="s">
        <v>47</v>
      </c>
    </row>
    <row r="118" spans="1:51" ht="30" customHeight="1">
      <c r="A118" s="92"/>
      <c r="B118" s="92"/>
      <c r="C118" s="92"/>
      <c r="D118" s="92"/>
      <c r="E118" s="104"/>
      <c r="F118" s="104"/>
      <c r="G118" s="104"/>
      <c r="H118" s="104"/>
      <c r="I118" s="104"/>
      <c r="J118" s="104"/>
      <c r="K118" s="104"/>
      <c r="L118" s="104"/>
      <c r="M118" s="92"/>
    </row>
    <row r="119" spans="1:51" ht="30" customHeight="1">
      <c r="A119" s="135" t="s">
        <v>1054</v>
      </c>
      <c r="B119" s="135"/>
      <c r="C119" s="135"/>
      <c r="D119" s="135"/>
      <c r="E119" s="136"/>
      <c r="F119" s="137"/>
      <c r="G119" s="136"/>
      <c r="H119" s="137"/>
      <c r="I119" s="136"/>
      <c r="J119" s="137"/>
      <c r="K119" s="136"/>
      <c r="L119" s="137"/>
      <c r="M119" s="135"/>
      <c r="N119" s="93" t="s">
        <v>795</v>
      </c>
    </row>
    <row r="120" spans="1:51" ht="30" customHeight="1">
      <c r="A120" s="5" t="s">
        <v>334</v>
      </c>
      <c r="B120" s="5" t="s">
        <v>335</v>
      </c>
      <c r="C120" s="5" t="s">
        <v>53</v>
      </c>
      <c r="D120" s="92">
        <v>3.0999999999999999E-3</v>
      </c>
      <c r="E120" s="104">
        <f>단가대비표!O18</f>
        <v>0</v>
      </c>
      <c r="F120" s="104">
        <f>TRUNC(E120*D120,1)</f>
        <v>0</v>
      </c>
      <c r="G120" s="104">
        <f>단가대비표!P18</f>
        <v>0</v>
      </c>
      <c r="H120" s="104">
        <f>TRUNC(G120*D120,1)</f>
        <v>0</v>
      </c>
      <c r="I120" s="104">
        <f>단가대비표!S18</f>
        <v>0</v>
      </c>
      <c r="J120" s="104">
        <f>TRUNC(I120*D120,1)</f>
        <v>0</v>
      </c>
      <c r="K120" s="104">
        <f t="shared" ref="K120:L124" si="19">TRUNC(E120+G120+I120,1)</f>
        <v>0</v>
      </c>
      <c r="L120" s="104">
        <f t="shared" si="19"/>
        <v>0</v>
      </c>
      <c r="M120" s="5" t="s">
        <v>47</v>
      </c>
      <c r="N120" s="94" t="s">
        <v>795</v>
      </c>
      <c r="O120" s="94" t="s">
        <v>1053</v>
      </c>
      <c r="P120" s="94" t="s">
        <v>56</v>
      </c>
      <c r="Q120" s="94" t="s">
        <v>56</v>
      </c>
      <c r="R120" s="94" t="s">
        <v>55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4" t="s">
        <v>47</v>
      </c>
      <c r="AW120" s="94" t="s">
        <v>1052</v>
      </c>
      <c r="AX120" s="94" t="s">
        <v>47</v>
      </c>
      <c r="AY120" s="94" t="s">
        <v>47</v>
      </c>
    </row>
    <row r="121" spans="1:51" ht="30" customHeight="1">
      <c r="A121" s="5" t="s">
        <v>206</v>
      </c>
      <c r="B121" s="5" t="s">
        <v>336</v>
      </c>
      <c r="C121" s="5" t="s">
        <v>287</v>
      </c>
      <c r="D121" s="92">
        <v>30</v>
      </c>
      <c r="E121" s="104">
        <f>단가대비표!O80</f>
        <v>0</v>
      </c>
      <c r="F121" s="104">
        <f>TRUNC(E121*D121,1)</f>
        <v>0</v>
      </c>
      <c r="G121" s="104">
        <f>단가대비표!P80</f>
        <v>0</v>
      </c>
      <c r="H121" s="104">
        <f>TRUNC(G121*D121,1)</f>
        <v>0</v>
      </c>
      <c r="I121" s="104">
        <f>단가대비표!S80</f>
        <v>0</v>
      </c>
      <c r="J121" s="104">
        <f>TRUNC(I121*D121,1)</f>
        <v>0</v>
      </c>
      <c r="K121" s="104">
        <f t="shared" si="19"/>
        <v>0</v>
      </c>
      <c r="L121" s="104">
        <f t="shared" si="19"/>
        <v>0</v>
      </c>
      <c r="M121" s="5" t="s">
        <v>47</v>
      </c>
      <c r="N121" s="94" t="s">
        <v>795</v>
      </c>
      <c r="O121" s="94" t="s">
        <v>1051</v>
      </c>
      <c r="P121" s="94" t="s">
        <v>56</v>
      </c>
      <c r="Q121" s="94" t="s">
        <v>56</v>
      </c>
      <c r="R121" s="94" t="s">
        <v>55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4" t="s">
        <v>47</v>
      </c>
      <c r="AW121" s="94" t="s">
        <v>1050</v>
      </c>
      <c r="AX121" s="94" t="s">
        <v>47</v>
      </c>
      <c r="AY121" s="94" t="s">
        <v>47</v>
      </c>
    </row>
    <row r="122" spans="1:51" ht="30" customHeight="1">
      <c r="A122" s="5" t="s">
        <v>200</v>
      </c>
      <c r="B122" s="5" t="s">
        <v>201</v>
      </c>
      <c r="C122" s="5" t="s">
        <v>202</v>
      </c>
      <c r="D122" s="92">
        <v>8.3999999999999995E-3</v>
      </c>
      <c r="E122" s="104">
        <f>단가대비표!O81</f>
        <v>0</v>
      </c>
      <c r="F122" s="104">
        <f>TRUNC(E122*D122,1)</f>
        <v>0</v>
      </c>
      <c r="G122" s="104">
        <f>단가대비표!P81</f>
        <v>130264</v>
      </c>
      <c r="H122" s="104">
        <f>TRUNC(G122*D122,1)</f>
        <v>1094.2</v>
      </c>
      <c r="I122" s="104">
        <f>단가대비표!S81</f>
        <v>0</v>
      </c>
      <c r="J122" s="104">
        <f>TRUNC(I122*D122,1)</f>
        <v>0</v>
      </c>
      <c r="K122" s="104">
        <f t="shared" si="19"/>
        <v>130264</v>
      </c>
      <c r="L122" s="104">
        <f t="shared" si="19"/>
        <v>1094.2</v>
      </c>
      <c r="M122" s="5" t="s">
        <v>47</v>
      </c>
      <c r="N122" s="94" t="s">
        <v>795</v>
      </c>
      <c r="O122" s="94" t="s">
        <v>889</v>
      </c>
      <c r="P122" s="94" t="s">
        <v>56</v>
      </c>
      <c r="Q122" s="94" t="s">
        <v>56</v>
      </c>
      <c r="R122" s="94" t="s">
        <v>55</v>
      </c>
      <c r="S122" s="6"/>
      <c r="T122" s="6"/>
      <c r="U122" s="6"/>
      <c r="V122" s="6">
        <v>1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94" t="s">
        <v>47</v>
      </c>
      <c r="AW122" s="94" t="s">
        <v>1049</v>
      </c>
      <c r="AX122" s="94" t="s">
        <v>47</v>
      </c>
      <c r="AY122" s="94" t="s">
        <v>47</v>
      </c>
    </row>
    <row r="123" spans="1:51" ht="30" customHeight="1">
      <c r="A123" s="5" t="s">
        <v>234</v>
      </c>
      <c r="B123" s="5" t="s">
        <v>327</v>
      </c>
      <c r="C123" s="5" t="s">
        <v>236</v>
      </c>
      <c r="D123" s="92">
        <v>1</v>
      </c>
      <c r="E123" s="104">
        <f>TRUNC(SUMIF(V120:V124, RIGHTB(O123, 1), H120:H124)*U123, 2)</f>
        <v>54.71</v>
      </c>
      <c r="F123" s="104">
        <f>TRUNC(E123*D123,1)</f>
        <v>54.7</v>
      </c>
      <c r="G123" s="104">
        <v>0</v>
      </c>
      <c r="H123" s="104">
        <f>TRUNC(G123*D123,1)</f>
        <v>0</v>
      </c>
      <c r="I123" s="104">
        <v>0</v>
      </c>
      <c r="J123" s="104">
        <f>TRUNC(I123*D123,1)</f>
        <v>0</v>
      </c>
      <c r="K123" s="104">
        <f t="shared" si="19"/>
        <v>54.7</v>
      </c>
      <c r="L123" s="104">
        <f t="shared" si="19"/>
        <v>54.7</v>
      </c>
      <c r="M123" s="5" t="s">
        <v>47</v>
      </c>
      <c r="N123" s="94" t="s">
        <v>795</v>
      </c>
      <c r="O123" s="94" t="s">
        <v>882</v>
      </c>
      <c r="P123" s="94" t="s">
        <v>56</v>
      </c>
      <c r="Q123" s="94" t="s">
        <v>56</v>
      </c>
      <c r="R123" s="94" t="s">
        <v>56</v>
      </c>
      <c r="S123" s="6">
        <v>1</v>
      </c>
      <c r="T123" s="6">
        <v>0</v>
      </c>
      <c r="U123" s="6">
        <v>0.05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94" t="s">
        <v>47</v>
      </c>
      <c r="AW123" s="94" t="s">
        <v>1048</v>
      </c>
      <c r="AX123" s="94" t="s">
        <v>47</v>
      </c>
      <c r="AY123" s="94" t="s">
        <v>47</v>
      </c>
    </row>
    <row r="124" spans="1:51" ht="30" customHeight="1">
      <c r="A124" s="5" t="s">
        <v>337</v>
      </c>
      <c r="B124" s="5" t="s">
        <v>338</v>
      </c>
      <c r="C124" s="5" t="s">
        <v>321</v>
      </c>
      <c r="D124" s="92">
        <v>3.3300000000000003E-2</v>
      </c>
      <c r="E124" s="104">
        <f>일위대가목록!E53</f>
        <v>9152</v>
      </c>
      <c r="F124" s="104">
        <f>TRUNC(E124*D124,1)</f>
        <v>304.7</v>
      </c>
      <c r="G124" s="104">
        <f>일위대가목록!F53</f>
        <v>27401</v>
      </c>
      <c r="H124" s="104">
        <f>TRUNC(G124*D124,1)</f>
        <v>912.4</v>
      </c>
      <c r="I124" s="104">
        <f>일위대가목록!G53</f>
        <v>1763</v>
      </c>
      <c r="J124" s="104">
        <f>TRUNC(I124*D124,1)</f>
        <v>58.7</v>
      </c>
      <c r="K124" s="104">
        <f t="shared" si="19"/>
        <v>38316</v>
      </c>
      <c r="L124" s="104">
        <f t="shared" si="19"/>
        <v>1275.8</v>
      </c>
      <c r="M124" s="5" t="s">
        <v>330</v>
      </c>
      <c r="N124" s="94" t="s">
        <v>795</v>
      </c>
      <c r="O124" s="94" t="s">
        <v>848</v>
      </c>
      <c r="P124" s="94" t="s">
        <v>55</v>
      </c>
      <c r="Q124" s="94" t="s">
        <v>56</v>
      </c>
      <c r="R124" s="94" t="s">
        <v>56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4" t="s">
        <v>47</v>
      </c>
      <c r="AW124" s="94" t="s">
        <v>1047</v>
      </c>
      <c r="AX124" s="94" t="s">
        <v>47</v>
      </c>
      <c r="AY124" s="94" t="s">
        <v>47</v>
      </c>
    </row>
    <row r="125" spans="1:51" ht="30" customHeight="1">
      <c r="A125" s="5" t="s">
        <v>197</v>
      </c>
      <c r="B125" s="5" t="s">
        <v>47</v>
      </c>
      <c r="C125" s="5" t="s">
        <v>47</v>
      </c>
      <c r="D125" s="92"/>
      <c r="E125" s="104"/>
      <c r="F125" s="104">
        <f>TRUNC(SUMIF(N120:N124, N119, F120:F124),0)</f>
        <v>359</v>
      </c>
      <c r="G125" s="104"/>
      <c r="H125" s="104">
        <f>TRUNC(SUMIF(N120:N124, N119, H120:H124),0)</f>
        <v>2006</v>
      </c>
      <c r="I125" s="104"/>
      <c r="J125" s="104">
        <f>TRUNC(SUMIF(N120:N124, N119, J120:J124),0)</f>
        <v>58</v>
      </c>
      <c r="K125" s="104"/>
      <c r="L125" s="104">
        <f>F125+H125+J125</f>
        <v>2423</v>
      </c>
      <c r="M125" s="5" t="s">
        <v>47</v>
      </c>
      <c r="N125" s="94" t="s">
        <v>65</v>
      </c>
      <c r="O125" s="94" t="s">
        <v>65</v>
      </c>
      <c r="P125" s="94" t="s">
        <v>47</v>
      </c>
      <c r="Q125" s="94" t="s">
        <v>47</v>
      </c>
      <c r="R125" s="94" t="s">
        <v>47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4" t="s">
        <v>47</v>
      </c>
      <c r="AW125" s="94" t="s">
        <v>47</v>
      </c>
      <c r="AX125" s="94" t="s">
        <v>47</v>
      </c>
      <c r="AY125" s="94" t="s">
        <v>47</v>
      </c>
    </row>
    <row r="126" spans="1:51" ht="30" customHeight="1">
      <c r="A126" s="92"/>
      <c r="B126" s="92"/>
      <c r="C126" s="92"/>
      <c r="D126" s="92"/>
      <c r="E126" s="104"/>
      <c r="F126" s="104"/>
      <c r="G126" s="104"/>
      <c r="H126" s="104"/>
      <c r="I126" s="104"/>
      <c r="J126" s="104"/>
      <c r="K126" s="104"/>
      <c r="L126" s="104"/>
      <c r="M126" s="92"/>
    </row>
    <row r="127" spans="1:51" ht="30" customHeight="1">
      <c r="A127" s="135" t="s">
        <v>1046</v>
      </c>
      <c r="B127" s="135"/>
      <c r="C127" s="135"/>
      <c r="D127" s="135"/>
      <c r="E127" s="136"/>
      <c r="F127" s="137"/>
      <c r="G127" s="136"/>
      <c r="H127" s="137"/>
      <c r="I127" s="136"/>
      <c r="J127" s="137"/>
      <c r="K127" s="136"/>
      <c r="L127" s="137"/>
      <c r="M127" s="135"/>
      <c r="N127" s="93" t="s">
        <v>878</v>
      </c>
    </row>
    <row r="128" spans="1:51" ht="30" customHeight="1">
      <c r="A128" s="5" t="s">
        <v>340</v>
      </c>
      <c r="B128" s="5" t="s">
        <v>233</v>
      </c>
      <c r="C128" s="5" t="s">
        <v>202</v>
      </c>
      <c r="D128" s="92">
        <v>0.25</v>
      </c>
      <c r="E128" s="104">
        <f>단가대비표!O83</f>
        <v>0</v>
      </c>
      <c r="F128" s="104">
        <f>TRUNC(E128*D128,1)</f>
        <v>0</v>
      </c>
      <c r="G128" s="104">
        <f>단가대비표!P83</f>
        <v>228462</v>
      </c>
      <c r="H128" s="104">
        <f>TRUNC(G128*D128,1)</f>
        <v>57115.5</v>
      </c>
      <c r="I128" s="104">
        <f>단가대비표!S83</f>
        <v>0</v>
      </c>
      <c r="J128" s="104">
        <f>TRUNC(I128*D128,1)</f>
        <v>0</v>
      </c>
      <c r="K128" s="104">
        <f>TRUNC(E128+G128+I128,1)</f>
        <v>228462</v>
      </c>
      <c r="L128" s="104">
        <f>TRUNC(F128+H128+J128,1)</f>
        <v>57115.5</v>
      </c>
      <c r="M128" s="5" t="s">
        <v>47</v>
      </c>
      <c r="N128" s="94" t="s">
        <v>878</v>
      </c>
      <c r="O128" s="94" t="s">
        <v>1045</v>
      </c>
      <c r="P128" s="94" t="s">
        <v>56</v>
      </c>
      <c r="Q128" s="94" t="s">
        <v>56</v>
      </c>
      <c r="R128" s="94" t="s">
        <v>55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94" t="s">
        <v>47</v>
      </c>
      <c r="AW128" s="94" t="s">
        <v>1044</v>
      </c>
      <c r="AX128" s="94" t="s">
        <v>47</v>
      </c>
      <c r="AY128" s="94" t="s">
        <v>47</v>
      </c>
    </row>
    <row r="129" spans="1:51" ht="30" customHeight="1">
      <c r="A129" s="5" t="s">
        <v>200</v>
      </c>
      <c r="B129" s="5" t="s">
        <v>201</v>
      </c>
      <c r="C129" s="5" t="s">
        <v>202</v>
      </c>
      <c r="D129" s="92">
        <v>0.14000000000000001</v>
      </c>
      <c r="E129" s="104">
        <f>단가대비표!O81</f>
        <v>0</v>
      </c>
      <c r="F129" s="104">
        <f>TRUNC(E129*D129,1)</f>
        <v>0</v>
      </c>
      <c r="G129" s="104">
        <f>단가대비표!P81</f>
        <v>130264</v>
      </c>
      <c r="H129" s="104">
        <f>TRUNC(G129*D129,1)</f>
        <v>18236.900000000001</v>
      </c>
      <c r="I129" s="104">
        <f>단가대비표!S81</f>
        <v>0</v>
      </c>
      <c r="J129" s="104">
        <f>TRUNC(I129*D129,1)</f>
        <v>0</v>
      </c>
      <c r="K129" s="104">
        <f>TRUNC(E129+G129+I129,1)</f>
        <v>130264</v>
      </c>
      <c r="L129" s="104">
        <f>TRUNC(F129+H129+J129,1)</f>
        <v>18236.900000000001</v>
      </c>
      <c r="M129" s="5" t="s">
        <v>47</v>
      </c>
      <c r="N129" s="94" t="s">
        <v>878</v>
      </c>
      <c r="O129" s="94" t="s">
        <v>889</v>
      </c>
      <c r="P129" s="94" t="s">
        <v>56</v>
      </c>
      <c r="Q129" s="94" t="s">
        <v>56</v>
      </c>
      <c r="R129" s="94" t="s">
        <v>55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94" t="s">
        <v>47</v>
      </c>
      <c r="AW129" s="94" t="s">
        <v>1043</v>
      </c>
      <c r="AX129" s="94" t="s">
        <v>47</v>
      </c>
      <c r="AY129" s="94" t="s">
        <v>47</v>
      </c>
    </row>
    <row r="130" spans="1:51" ht="30" customHeight="1">
      <c r="A130" s="5" t="s">
        <v>197</v>
      </c>
      <c r="B130" s="5" t="s">
        <v>47</v>
      </c>
      <c r="C130" s="5" t="s">
        <v>47</v>
      </c>
      <c r="D130" s="92"/>
      <c r="E130" s="104"/>
      <c r="F130" s="104">
        <f>TRUNC(SUMIF(N128:N129, N127, F128:F129),0)</f>
        <v>0</v>
      </c>
      <c r="G130" s="104"/>
      <c r="H130" s="104">
        <f>TRUNC(SUMIF(N128:N129, N127, H128:H129),0)</f>
        <v>75352</v>
      </c>
      <c r="I130" s="104"/>
      <c r="J130" s="104">
        <f>TRUNC(SUMIF(N128:N129, N127, J128:J129),0)</f>
        <v>0</v>
      </c>
      <c r="K130" s="104"/>
      <c r="L130" s="104">
        <f>F130+H130+J130</f>
        <v>75352</v>
      </c>
      <c r="M130" s="5" t="s">
        <v>47</v>
      </c>
      <c r="N130" s="94" t="s">
        <v>65</v>
      </c>
      <c r="O130" s="94" t="s">
        <v>65</v>
      </c>
      <c r="P130" s="94" t="s">
        <v>47</v>
      </c>
      <c r="Q130" s="94" t="s">
        <v>47</v>
      </c>
      <c r="R130" s="94" t="s">
        <v>47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94" t="s">
        <v>47</v>
      </c>
      <c r="AW130" s="94" t="s">
        <v>47</v>
      </c>
      <c r="AX130" s="94" t="s">
        <v>47</v>
      </c>
      <c r="AY130" s="94" t="s">
        <v>47</v>
      </c>
    </row>
    <row r="131" spans="1:51" ht="30" customHeight="1">
      <c r="A131" s="92"/>
      <c r="B131" s="92"/>
      <c r="C131" s="92"/>
      <c r="D131" s="92"/>
      <c r="E131" s="104"/>
      <c r="F131" s="104"/>
      <c r="G131" s="104"/>
      <c r="H131" s="104"/>
      <c r="I131" s="104"/>
      <c r="J131" s="104"/>
      <c r="K131" s="104"/>
      <c r="L131" s="104"/>
      <c r="M131" s="92"/>
    </row>
    <row r="132" spans="1:51" ht="30" customHeight="1">
      <c r="A132" s="135" t="s">
        <v>1042</v>
      </c>
      <c r="B132" s="135"/>
      <c r="C132" s="135"/>
      <c r="D132" s="135"/>
      <c r="E132" s="136"/>
      <c r="F132" s="137"/>
      <c r="G132" s="136"/>
      <c r="H132" s="137"/>
      <c r="I132" s="136"/>
      <c r="J132" s="137"/>
      <c r="K132" s="136"/>
      <c r="L132" s="137"/>
      <c r="M132" s="135"/>
      <c r="N132" s="93" t="s">
        <v>877</v>
      </c>
    </row>
    <row r="133" spans="1:51" ht="30" customHeight="1">
      <c r="A133" s="5" t="s">
        <v>148</v>
      </c>
      <c r="B133" s="5" t="s">
        <v>280</v>
      </c>
      <c r="C133" s="5" t="s">
        <v>209</v>
      </c>
      <c r="D133" s="92">
        <v>510</v>
      </c>
      <c r="E133" s="104">
        <f>단가대비표!O25</f>
        <v>0</v>
      </c>
      <c r="F133" s="104">
        <f>TRUNC(E133*D133,1)</f>
        <v>0</v>
      </c>
      <c r="G133" s="104">
        <f>단가대비표!P25</f>
        <v>0</v>
      </c>
      <c r="H133" s="104">
        <f>TRUNC(G133*D133,1)</f>
        <v>0</v>
      </c>
      <c r="I133" s="104">
        <f>단가대비표!S25</f>
        <v>0</v>
      </c>
      <c r="J133" s="104">
        <f>TRUNC(I133*D133,1)</f>
        <v>0</v>
      </c>
      <c r="K133" s="104">
        <f t="shared" ref="K133:L135" si="20">TRUNC(E133+G133+I133,1)</f>
        <v>0</v>
      </c>
      <c r="L133" s="104">
        <f t="shared" si="20"/>
        <v>0</v>
      </c>
      <c r="M133" s="5" t="s">
        <v>281</v>
      </c>
      <c r="N133" s="94" t="s">
        <v>877</v>
      </c>
      <c r="O133" s="94" t="s">
        <v>1033</v>
      </c>
      <c r="P133" s="94" t="s">
        <v>56</v>
      </c>
      <c r="Q133" s="94" t="s">
        <v>56</v>
      </c>
      <c r="R133" s="94" t="s">
        <v>55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94" t="s">
        <v>47</v>
      </c>
      <c r="AW133" s="94" t="s">
        <v>1041</v>
      </c>
      <c r="AX133" s="94" t="s">
        <v>47</v>
      </c>
      <c r="AY133" s="94" t="s">
        <v>47</v>
      </c>
    </row>
    <row r="134" spans="1:51" ht="30" customHeight="1">
      <c r="A134" s="5" t="s">
        <v>151</v>
      </c>
      <c r="B134" s="5" t="s">
        <v>282</v>
      </c>
      <c r="C134" s="5" t="s">
        <v>129</v>
      </c>
      <c r="D134" s="92">
        <v>1.1000000000000001</v>
      </c>
      <c r="E134" s="104">
        <f>단가대비표!O10</f>
        <v>0</v>
      </c>
      <c r="F134" s="104">
        <f>TRUNC(E134*D134,1)</f>
        <v>0</v>
      </c>
      <c r="G134" s="104">
        <f>단가대비표!P10</f>
        <v>0</v>
      </c>
      <c r="H134" s="104">
        <f>TRUNC(G134*D134,1)</f>
        <v>0</v>
      </c>
      <c r="I134" s="104">
        <f>단가대비표!S10</f>
        <v>0</v>
      </c>
      <c r="J134" s="104">
        <f>TRUNC(I134*D134,1)</f>
        <v>0</v>
      </c>
      <c r="K134" s="104">
        <f t="shared" si="20"/>
        <v>0</v>
      </c>
      <c r="L134" s="104">
        <f t="shared" si="20"/>
        <v>0</v>
      </c>
      <c r="M134" s="5" t="s">
        <v>281</v>
      </c>
      <c r="N134" s="94" t="s">
        <v>877</v>
      </c>
      <c r="O134" s="94" t="s">
        <v>1027</v>
      </c>
      <c r="P134" s="94" t="s">
        <v>56</v>
      </c>
      <c r="Q134" s="94" t="s">
        <v>56</v>
      </c>
      <c r="R134" s="94" t="s">
        <v>55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94" t="s">
        <v>47</v>
      </c>
      <c r="AW134" s="94" t="s">
        <v>1040</v>
      </c>
      <c r="AX134" s="94" t="s">
        <v>47</v>
      </c>
      <c r="AY134" s="94" t="s">
        <v>47</v>
      </c>
    </row>
    <row r="135" spans="1:51" ht="30" customHeight="1">
      <c r="A135" s="5" t="s">
        <v>342</v>
      </c>
      <c r="B135" s="5" t="s">
        <v>343</v>
      </c>
      <c r="C135" s="5" t="s">
        <v>129</v>
      </c>
      <c r="D135" s="92">
        <v>1</v>
      </c>
      <c r="E135" s="104">
        <f>일위대가목록!E30</f>
        <v>0</v>
      </c>
      <c r="F135" s="104">
        <f>TRUNC(E135*D135,1)</f>
        <v>0</v>
      </c>
      <c r="G135" s="104">
        <f>일위대가목록!F30</f>
        <v>85974</v>
      </c>
      <c r="H135" s="104">
        <f>TRUNC(G135*D135,1)</f>
        <v>85974</v>
      </c>
      <c r="I135" s="104">
        <f>일위대가목록!G30</f>
        <v>0</v>
      </c>
      <c r="J135" s="104">
        <f>TRUNC(I135*D135,1)</f>
        <v>0</v>
      </c>
      <c r="K135" s="104">
        <f t="shared" si="20"/>
        <v>85974</v>
      </c>
      <c r="L135" s="104">
        <f t="shared" si="20"/>
        <v>85974</v>
      </c>
      <c r="M135" s="5" t="s">
        <v>228</v>
      </c>
      <c r="N135" s="94" t="s">
        <v>877</v>
      </c>
      <c r="O135" s="94" t="s">
        <v>871</v>
      </c>
      <c r="P135" s="94" t="s">
        <v>55</v>
      </c>
      <c r="Q135" s="94" t="s">
        <v>56</v>
      </c>
      <c r="R135" s="94" t="s">
        <v>56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94" t="s">
        <v>47</v>
      </c>
      <c r="AW135" s="94" t="s">
        <v>1039</v>
      </c>
      <c r="AX135" s="94" t="s">
        <v>47</v>
      </c>
      <c r="AY135" s="94" t="s">
        <v>47</v>
      </c>
    </row>
    <row r="136" spans="1:51" ht="30" customHeight="1">
      <c r="A136" s="5" t="s">
        <v>197</v>
      </c>
      <c r="B136" s="5" t="s">
        <v>47</v>
      </c>
      <c r="C136" s="5" t="s">
        <v>47</v>
      </c>
      <c r="D136" s="92"/>
      <c r="E136" s="104"/>
      <c r="F136" s="104">
        <f>TRUNC(SUMIF(N133:N135, N132, F133:F135),0)</f>
        <v>0</v>
      </c>
      <c r="G136" s="104"/>
      <c r="H136" s="104">
        <f>TRUNC(SUMIF(N133:N135, N132, H133:H135),0)</f>
        <v>85974</v>
      </c>
      <c r="I136" s="104"/>
      <c r="J136" s="104">
        <f>TRUNC(SUMIF(N133:N135, N132, J133:J135),0)</f>
        <v>0</v>
      </c>
      <c r="K136" s="104"/>
      <c r="L136" s="104">
        <f>F136+H136+J136</f>
        <v>85974</v>
      </c>
      <c r="M136" s="5" t="s">
        <v>47</v>
      </c>
      <c r="N136" s="94" t="s">
        <v>65</v>
      </c>
      <c r="O136" s="94" t="s">
        <v>65</v>
      </c>
      <c r="P136" s="94" t="s">
        <v>47</v>
      </c>
      <c r="Q136" s="94" t="s">
        <v>47</v>
      </c>
      <c r="R136" s="94" t="s">
        <v>47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94" t="s">
        <v>47</v>
      </c>
      <c r="AW136" s="94" t="s">
        <v>47</v>
      </c>
      <c r="AX136" s="94" t="s">
        <v>47</v>
      </c>
      <c r="AY136" s="94" t="s">
        <v>47</v>
      </c>
    </row>
    <row r="137" spans="1:51" ht="30" customHeight="1">
      <c r="A137" s="92"/>
      <c r="B137" s="92"/>
      <c r="C137" s="92"/>
      <c r="D137" s="92"/>
      <c r="E137" s="104"/>
      <c r="F137" s="104"/>
      <c r="G137" s="104"/>
      <c r="H137" s="104"/>
      <c r="I137" s="104"/>
      <c r="J137" s="104"/>
      <c r="K137" s="104"/>
      <c r="L137" s="104"/>
      <c r="M137" s="92"/>
    </row>
    <row r="138" spans="1:51" ht="30" customHeight="1">
      <c r="A138" s="135" t="s">
        <v>1038</v>
      </c>
      <c r="B138" s="135"/>
      <c r="C138" s="135"/>
      <c r="D138" s="135"/>
      <c r="E138" s="136"/>
      <c r="F138" s="137"/>
      <c r="G138" s="136"/>
      <c r="H138" s="137"/>
      <c r="I138" s="136"/>
      <c r="J138" s="137"/>
      <c r="K138" s="136"/>
      <c r="L138" s="137"/>
      <c r="M138" s="135"/>
      <c r="N138" s="93" t="s">
        <v>876</v>
      </c>
    </row>
    <row r="139" spans="1:51" ht="30" customHeight="1">
      <c r="A139" s="5" t="s">
        <v>279</v>
      </c>
      <c r="B139" s="5" t="s">
        <v>233</v>
      </c>
      <c r="C139" s="5" t="s">
        <v>202</v>
      </c>
      <c r="D139" s="92">
        <v>3.5000000000000003E-2</v>
      </c>
      <c r="E139" s="104">
        <f>단가대비표!O89</f>
        <v>0</v>
      </c>
      <c r="F139" s="104">
        <f>TRUNC(E139*D139,1)</f>
        <v>0</v>
      </c>
      <c r="G139" s="104">
        <f>단가대비표!P89</f>
        <v>214502</v>
      </c>
      <c r="H139" s="104">
        <f>TRUNC(G139*D139,1)</f>
        <v>7507.5</v>
      </c>
      <c r="I139" s="104">
        <f>단가대비표!S89</f>
        <v>0</v>
      </c>
      <c r="J139" s="104">
        <f>TRUNC(I139*D139,1)</f>
        <v>0</v>
      </c>
      <c r="K139" s="104">
        <f>TRUNC(E139+G139+I139,1)</f>
        <v>214502</v>
      </c>
      <c r="L139" s="104">
        <f>TRUNC(F139+H139+J139,1)</f>
        <v>7507.5</v>
      </c>
      <c r="M139" s="5" t="s">
        <v>47</v>
      </c>
      <c r="N139" s="94" t="s">
        <v>876</v>
      </c>
      <c r="O139" s="94" t="s">
        <v>1037</v>
      </c>
      <c r="P139" s="94" t="s">
        <v>56</v>
      </c>
      <c r="Q139" s="94" t="s">
        <v>56</v>
      </c>
      <c r="R139" s="94" t="s">
        <v>55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94" t="s">
        <v>47</v>
      </c>
      <c r="AW139" s="94" t="s">
        <v>1036</v>
      </c>
      <c r="AX139" s="94" t="s">
        <v>47</v>
      </c>
      <c r="AY139" s="94" t="s">
        <v>47</v>
      </c>
    </row>
    <row r="140" spans="1:51" ht="30" customHeight="1">
      <c r="A140" s="5" t="s">
        <v>200</v>
      </c>
      <c r="B140" s="5" t="s">
        <v>201</v>
      </c>
      <c r="C140" s="5" t="s">
        <v>202</v>
      </c>
      <c r="D140" s="92">
        <v>1.7999999999999999E-2</v>
      </c>
      <c r="E140" s="104">
        <f>단가대비표!O81</f>
        <v>0</v>
      </c>
      <c r="F140" s="104">
        <f>TRUNC(E140*D140,1)</f>
        <v>0</v>
      </c>
      <c r="G140" s="104">
        <f>단가대비표!P81</f>
        <v>130264</v>
      </c>
      <c r="H140" s="104">
        <f>TRUNC(G140*D140,1)</f>
        <v>2344.6999999999998</v>
      </c>
      <c r="I140" s="104">
        <f>단가대비표!S81</f>
        <v>0</v>
      </c>
      <c r="J140" s="104">
        <f>TRUNC(I140*D140,1)</f>
        <v>0</v>
      </c>
      <c r="K140" s="104">
        <f>TRUNC(E140+G140+I140,1)</f>
        <v>130264</v>
      </c>
      <c r="L140" s="104">
        <f>TRUNC(F140+H140+J140,1)</f>
        <v>2344.6999999999998</v>
      </c>
      <c r="M140" s="5" t="s">
        <v>47</v>
      </c>
      <c r="N140" s="94" t="s">
        <v>876</v>
      </c>
      <c r="O140" s="94" t="s">
        <v>889</v>
      </c>
      <c r="P140" s="94" t="s">
        <v>56</v>
      </c>
      <c r="Q140" s="94" t="s">
        <v>56</v>
      </c>
      <c r="R140" s="94" t="s">
        <v>55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94" t="s">
        <v>47</v>
      </c>
      <c r="AW140" s="94" t="s">
        <v>1035</v>
      </c>
      <c r="AX140" s="94" t="s">
        <v>47</v>
      </c>
      <c r="AY140" s="94" t="s">
        <v>47</v>
      </c>
    </row>
    <row r="141" spans="1:51" ht="30" customHeight="1">
      <c r="A141" s="5" t="s">
        <v>197</v>
      </c>
      <c r="B141" s="5" t="s">
        <v>47</v>
      </c>
      <c r="C141" s="5" t="s">
        <v>47</v>
      </c>
      <c r="D141" s="92"/>
      <c r="E141" s="104"/>
      <c r="F141" s="104">
        <f>TRUNC(SUMIF(N139:N140, N138, F139:F140),0)</f>
        <v>0</v>
      </c>
      <c r="G141" s="104"/>
      <c r="H141" s="104">
        <f>TRUNC(SUMIF(N139:N140, N138, H139:H140),0)</f>
        <v>9852</v>
      </c>
      <c r="I141" s="104"/>
      <c r="J141" s="104">
        <f>TRUNC(SUMIF(N139:N140, N138, J139:J140),0)</f>
        <v>0</v>
      </c>
      <c r="K141" s="104"/>
      <c r="L141" s="104">
        <f>F141+H141+J141</f>
        <v>9852</v>
      </c>
      <c r="M141" s="5" t="s">
        <v>47</v>
      </c>
      <c r="N141" s="94" t="s">
        <v>65</v>
      </c>
      <c r="O141" s="94" t="s">
        <v>65</v>
      </c>
      <c r="P141" s="94" t="s">
        <v>47</v>
      </c>
      <c r="Q141" s="94" t="s">
        <v>47</v>
      </c>
      <c r="R141" s="94" t="s">
        <v>47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94" t="s">
        <v>47</v>
      </c>
      <c r="AW141" s="94" t="s">
        <v>47</v>
      </c>
      <c r="AX141" s="94" t="s">
        <v>47</v>
      </c>
      <c r="AY141" s="94" t="s">
        <v>47</v>
      </c>
    </row>
    <row r="142" spans="1:51" ht="30" customHeight="1">
      <c r="A142" s="92"/>
      <c r="B142" s="92"/>
      <c r="C142" s="92"/>
      <c r="D142" s="92"/>
      <c r="E142" s="104"/>
      <c r="F142" s="104"/>
      <c r="G142" s="104"/>
      <c r="H142" s="104"/>
      <c r="I142" s="104"/>
      <c r="J142" s="104"/>
      <c r="K142" s="104"/>
      <c r="L142" s="104"/>
      <c r="M142" s="92"/>
    </row>
    <row r="143" spans="1:51" ht="30" customHeight="1">
      <c r="A143" s="135" t="s">
        <v>1034</v>
      </c>
      <c r="B143" s="135"/>
      <c r="C143" s="135"/>
      <c r="D143" s="135"/>
      <c r="E143" s="136"/>
      <c r="F143" s="137"/>
      <c r="G143" s="136"/>
      <c r="H143" s="137"/>
      <c r="I143" s="136"/>
      <c r="J143" s="137"/>
      <c r="K143" s="136"/>
      <c r="L143" s="137"/>
      <c r="M143" s="135"/>
      <c r="N143" s="93" t="s">
        <v>875</v>
      </c>
    </row>
    <row r="144" spans="1:51" ht="30" customHeight="1">
      <c r="A144" s="5" t="s">
        <v>148</v>
      </c>
      <c r="B144" s="5" t="s">
        <v>280</v>
      </c>
      <c r="C144" s="5" t="s">
        <v>209</v>
      </c>
      <c r="D144" s="92">
        <v>680</v>
      </c>
      <c r="E144" s="104">
        <f>단가대비표!O25</f>
        <v>0</v>
      </c>
      <c r="F144" s="104">
        <f>TRUNC(E144*D144,1)</f>
        <v>0</v>
      </c>
      <c r="G144" s="104">
        <f>단가대비표!P25</f>
        <v>0</v>
      </c>
      <c r="H144" s="104">
        <f>TRUNC(G144*D144,1)</f>
        <v>0</v>
      </c>
      <c r="I144" s="104">
        <f>단가대비표!S25</f>
        <v>0</v>
      </c>
      <c r="J144" s="104">
        <f>TRUNC(I144*D144,1)</f>
        <v>0</v>
      </c>
      <c r="K144" s="104">
        <f>TRUNC(E144+G144+I144,1)</f>
        <v>0</v>
      </c>
      <c r="L144" s="104">
        <f>TRUNC(F144+H144+J144,1)</f>
        <v>0</v>
      </c>
      <c r="M144" s="5" t="s">
        <v>281</v>
      </c>
      <c r="N144" s="94" t="s">
        <v>875</v>
      </c>
      <c r="O144" s="94" t="s">
        <v>1033</v>
      </c>
      <c r="P144" s="94" t="s">
        <v>56</v>
      </c>
      <c r="Q144" s="94" t="s">
        <v>56</v>
      </c>
      <c r="R144" s="94" t="s">
        <v>55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94" t="s">
        <v>47</v>
      </c>
      <c r="AW144" s="94" t="s">
        <v>1032</v>
      </c>
      <c r="AX144" s="94" t="s">
        <v>47</v>
      </c>
      <c r="AY144" s="94" t="s">
        <v>47</v>
      </c>
    </row>
    <row r="145" spans="1:54" ht="30" customHeight="1">
      <c r="A145" s="5" t="s">
        <v>151</v>
      </c>
      <c r="B145" s="5" t="s">
        <v>282</v>
      </c>
      <c r="C145" s="5" t="s">
        <v>129</v>
      </c>
      <c r="D145" s="92">
        <v>0.98</v>
      </c>
      <c r="E145" s="104">
        <f>단가대비표!O10</f>
        <v>0</v>
      </c>
      <c r="F145" s="104">
        <f>TRUNC(E145*D145,1)</f>
        <v>0</v>
      </c>
      <c r="G145" s="104">
        <f>단가대비표!P10</f>
        <v>0</v>
      </c>
      <c r="H145" s="104">
        <f>TRUNC(G145*D145,1)</f>
        <v>0</v>
      </c>
      <c r="I145" s="104">
        <f>단가대비표!S10</f>
        <v>0</v>
      </c>
      <c r="J145" s="104">
        <f>TRUNC(I145*D145,1)</f>
        <v>0</v>
      </c>
      <c r="K145" s="104">
        <f>TRUNC(E145+G145+I145,1)</f>
        <v>0</v>
      </c>
      <c r="L145" s="104">
        <f>TRUNC(F145+H145+J145,1)</f>
        <v>0</v>
      </c>
      <c r="M145" s="5" t="s">
        <v>281</v>
      </c>
      <c r="N145" s="94" t="s">
        <v>875</v>
      </c>
      <c r="O145" s="94" t="s">
        <v>1027</v>
      </c>
      <c r="P145" s="94" t="s">
        <v>56</v>
      </c>
      <c r="Q145" s="94" t="s">
        <v>56</v>
      </c>
      <c r="R145" s="94" t="s">
        <v>55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94" t="s">
        <v>47</v>
      </c>
      <c r="AW145" s="94" t="s">
        <v>1031</v>
      </c>
      <c r="AX145" s="94" t="s">
        <v>47</v>
      </c>
      <c r="AY145" s="94" t="s">
        <v>47</v>
      </c>
    </row>
    <row r="146" spans="1:54" ht="30" customHeight="1">
      <c r="A146" s="5" t="s">
        <v>197</v>
      </c>
      <c r="B146" s="5" t="s">
        <v>47</v>
      </c>
      <c r="C146" s="5" t="s">
        <v>47</v>
      </c>
      <c r="D146" s="92"/>
      <c r="E146" s="104"/>
      <c r="F146" s="104">
        <f>TRUNC(SUMIF(N144:N145, N143, F144:F145),0)</f>
        <v>0</v>
      </c>
      <c r="G146" s="104"/>
      <c r="H146" s="104">
        <f>TRUNC(SUMIF(N144:N145, N143, H144:H145),0)</f>
        <v>0</v>
      </c>
      <c r="I146" s="104"/>
      <c r="J146" s="104">
        <f>TRUNC(SUMIF(N144:N145, N143, J144:J145),0)</f>
        <v>0</v>
      </c>
      <c r="K146" s="104"/>
      <c r="L146" s="104">
        <f>F146+H146+J146</f>
        <v>0</v>
      </c>
      <c r="M146" s="5" t="s">
        <v>47</v>
      </c>
      <c r="N146" s="94" t="s">
        <v>65</v>
      </c>
      <c r="O146" s="94" t="s">
        <v>65</v>
      </c>
      <c r="P146" s="94" t="s">
        <v>47</v>
      </c>
      <c r="Q146" s="94" t="s">
        <v>47</v>
      </c>
      <c r="R146" s="94" t="s">
        <v>47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94" t="s">
        <v>47</v>
      </c>
      <c r="AW146" s="94" t="s">
        <v>47</v>
      </c>
      <c r="AX146" s="94" t="s">
        <v>47</v>
      </c>
      <c r="AY146" s="94" t="s">
        <v>47</v>
      </c>
    </row>
    <row r="147" spans="1:54" ht="30" customHeight="1">
      <c r="A147" s="92"/>
      <c r="B147" s="92"/>
      <c r="C147" s="92"/>
      <c r="D147" s="92"/>
      <c r="E147" s="104"/>
      <c r="F147" s="104"/>
      <c r="G147" s="104"/>
      <c r="H147" s="104"/>
      <c r="I147" s="104"/>
      <c r="J147" s="104"/>
      <c r="K147" s="104"/>
      <c r="L147" s="104"/>
      <c r="M147" s="92"/>
    </row>
    <row r="148" spans="1:54" ht="30" customHeight="1">
      <c r="A148" s="135" t="s">
        <v>1030</v>
      </c>
      <c r="B148" s="135"/>
      <c r="C148" s="135"/>
      <c r="D148" s="135"/>
      <c r="E148" s="136"/>
      <c r="F148" s="137"/>
      <c r="G148" s="136"/>
      <c r="H148" s="137"/>
      <c r="I148" s="136"/>
      <c r="J148" s="137"/>
      <c r="K148" s="136"/>
      <c r="L148" s="137"/>
      <c r="M148" s="135"/>
      <c r="N148" s="93" t="s">
        <v>874</v>
      </c>
    </row>
    <row r="149" spans="1:54" ht="30" customHeight="1">
      <c r="A149" s="5" t="s">
        <v>346</v>
      </c>
      <c r="B149" s="5" t="s">
        <v>347</v>
      </c>
      <c r="C149" s="5" t="s">
        <v>209</v>
      </c>
      <c r="D149" s="92">
        <v>1093</v>
      </c>
      <c r="E149" s="104">
        <f>단가대비표!O27</f>
        <v>225</v>
      </c>
      <c r="F149" s="104">
        <f>TRUNC(E149*D149,1)</f>
        <v>245925</v>
      </c>
      <c r="G149" s="104">
        <f>단가대비표!P27</f>
        <v>0</v>
      </c>
      <c r="H149" s="104">
        <f>TRUNC(G149*D149,1)</f>
        <v>0</v>
      </c>
      <c r="I149" s="104">
        <f>단가대비표!S27</f>
        <v>0</v>
      </c>
      <c r="J149" s="104">
        <f>TRUNC(I149*D149,1)</f>
        <v>0</v>
      </c>
      <c r="K149" s="104">
        <f>TRUNC(E149+G149+I149,1)</f>
        <v>225</v>
      </c>
      <c r="L149" s="104">
        <f>TRUNC(F149+H149+J149,1)</f>
        <v>245925</v>
      </c>
      <c r="M149" s="5" t="s">
        <v>47</v>
      </c>
      <c r="N149" s="94" t="s">
        <v>874</v>
      </c>
      <c r="O149" s="94" t="s">
        <v>1029</v>
      </c>
      <c r="P149" s="94" t="s">
        <v>56</v>
      </c>
      <c r="Q149" s="94" t="s">
        <v>56</v>
      </c>
      <c r="R149" s="94" t="s">
        <v>55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4" t="s">
        <v>47</v>
      </c>
      <c r="AW149" s="94" t="s">
        <v>1028</v>
      </c>
      <c r="AX149" s="94" t="s">
        <v>47</v>
      </c>
      <c r="AY149" s="94" t="s">
        <v>47</v>
      </c>
    </row>
    <row r="150" spans="1:54" ht="30" customHeight="1">
      <c r="A150" s="5" t="s">
        <v>151</v>
      </c>
      <c r="B150" s="5" t="s">
        <v>282</v>
      </c>
      <c r="C150" s="5" t="s">
        <v>129</v>
      </c>
      <c r="D150" s="92">
        <v>0.78</v>
      </c>
      <c r="E150" s="104">
        <f>단가대비표!O10</f>
        <v>0</v>
      </c>
      <c r="F150" s="104">
        <f>TRUNC(E150*D150,1)</f>
        <v>0</v>
      </c>
      <c r="G150" s="104">
        <f>단가대비표!P10</f>
        <v>0</v>
      </c>
      <c r="H150" s="104">
        <f>TRUNC(G150*D150,1)</f>
        <v>0</v>
      </c>
      <c r="I150" s="104">
        <f>단가대비표!S10</f>
        <v>0</v>
      </c>
      <c r="J150" s="104">
        <f>TRUNC(I150*D150,1)</f>
        <v>0</v>
      </c>
      <c r="K150" s="104">
        <f>TRUNC(E150+G150+I150,1)</f>
        <v>0</v>
      </c>
      <c r="L150" s="104">
        <f>TRUNC(F150+H150+J150,1)</f>
        <v>0</v>
      </c>
      <c r="M150" s="5" t="s">
        <v>281</v>
      </c>
      <c r="N150" s="94" t="s">
        <v>874</v>
      </c>
      <c r="O150" s="94" t="s">
        <v>1027</v>
      </c>
      <c r="P150" s="94" t="s">
        <v>56</v>
      </c>
      <c r="Q150" s="94" t="s">
        <v>56</v>
      </c>
      <c r="R150" s="94" t="s">
        <v>55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94" t="s">
        <v>47</v>
      </c>
      <c r="AW150" s="94" t="s">
        <v>1026</v>
      </c>
      <c r="AX150" s="94" t="s">
        <v>47</v>
      </c>
      <c r="AY150" s="94" t="s">
        <v>47</v>
      </c>
    </row>
    <row r="151" spans="1:54" ht="30" customHeight="1">
      <c r="A151" s="5" t="s">
        <v>197</v>
      </c>
      <c r="B151" s="5" t="s">
        <v>47</v>
      </c>
      <c r="C151" s="5" t="s">
        <v>47</v>
      </c>
      <c r="D151" s="92"/>
      <c r="E151" s="104"/>
      <c r="F151" s="104">
        <f>TRUNC(SUMIF(N149:N150, N148, F149:F150),0)</f>
        <v>245925</v>
      </c>
      <c r="G151" s="104"/>
      <c r="H151" s="104">
        <f>TRUNC(SUMIF(N149:N150, N148, H149:H150),0)</f>
        <v>0</v>
      </c>
      <c r="I151" s="104"/>
      <c r="J151" s="104">
        <f>TRUNC(SUMIF(N149:N150, N148, J149:J150),0)</f>
        <v>0</v>
      </c>
      <c r="K151" s="104"/>
      <c r="L151" s="104">
        <f>F151+H151+J151</f>
        <v>245925</v>
      </c>
      <c r="M151" s="5" t="s">
        <v>47</v>
      </c>
      <c r="N151" s="94" t="s">
        <v>65</v>
      </c>
      <c r="O151" s="94" t="s">
        <v>65</v>
      </c>
      <c r="P151" s="94" t="s">
        <v>47</v>
      </c>
      <c r="Q151" s="94" t="s">
        <v>47</v>
      </c>
      <c r="R151" s="94" t="s">
        <v>47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94" t="s">
        <v>47</v>
      </c>
      <c r="AW151" s="94" t="s">
        <v>47</v>
      </c>
      <c r="AX151" s="94" t="s">
        <v>47</v>
      </c>
      <c r="AY151" s="94" t="s">
        <v>47</v>
      </c>
    </row>
    <row r="152" spans="1:54" ht="30" customHeight="1">
      <c r="A152" s="92"/>
      <c r="B152" s="92"/>
      <c r="C152" s="92"/>
      <c r="D152" s="92"/>
      <c r="E152" s="104"/>
      <c r="F152" s="104"/>
      <c r="G152" s="104"/>
      <c r="H152" s="104"/>
      <c r="I152" s="104"/>
      <c r="J152" s="104"/>
      <c r="K152" s="104"/>
      <c r="L152" s="104"/>
      <c r="M152" s="92"/>
    </row>
    <row r="153" spans="1:54" ht="30" customHeight="1">
      <c r="A153" s="135" t="s">
        <v>1025</v>
      </c>
      <c r="B153" s="135"/>
      <c r="C153" s="135"/>
      <c r="D153" s="135"/>
      <c r="E153" s="136"/>
      <c r="F153" s="137"/>
      <c r="G153" s="136"/>
      <c r="H153" s="137"/>
      <c r="I153" s="136"/>
      <c r="J153" s="137"/>
      <c r="K153" s="136"/>
      <c r="L153" s="137"/>
      <c r="M153" s="135"/>
      <c r="N153" s="93" t="s">
        <v>873</v>
      </c>
    </row>
    <row r="154" spans="1:54" ht="30" customHeight="1">
      <c r="A154" s="5" t="s">
        <v>349</v>
      </c>
      <c r="B154" s="5" t="s">
        <v>233</v>
      </c>
      <c r="C154" s="5" t="s">
        <v>202</v>
      </c>
      <c r="D154" s="92">
        <f>0.122/1.8</f>
        <v>6.777777777777777E-2</v>
      </c>
      <c r="E154" s="104">
        <f>단가대비표!O90</f>
        <v>0</v>
      </c>
      <c r="F154" s="104">
        <f>TRUNC(E154*D154,1)</f>
        <v>0</v>
      </c>
      <c r="G154" s="104">
        <f>단가대비표!P90</f>
        <v>206065</v>
      </c>
      <c r="H154" s="104">
        <f>TRUNC(G154*D154,1)</f>
        <v>13966.6</v>
      </c>
      <c r="I154" s="104">
        <f>단가대비표!S90</f>
        <v>0</v>
      </c>
      <c r="J154" s="104">
        <f>TRUNC(I154*D154,1)</f>
        <v>0</v>
      </c>
      <c r="K154" s="104">
        <f t="shared" ref="K154:L156" si="21">TRUNC(E154+G154+I154,1)</f>
        <v>206065</v>
      </c>
      <c r="L154" s="104">
        <f t="shared" si="21"/>
        <v>13966.6</v>
      </c>
      <c r="M154" s="5" t="s">
        <v>47</v>
      </c>
      <c r="N154" s="94" t="s">
        <v>873</v>
      </c>
      <c r="O154" s="94" t="s">
        <v>1024</v>
      </c>
      <c r="P154" s="94" t="s">
        <v>56</v>
      </c>
      <c r="Q154" s="94" t="s">
        <v>56</v>
      </c>
      <c r="R154" s="94" t="s">
        <v>55</v>
      </c>
      <c r="S154" s="6"/>
      <c r="T154" s="6"/>
      <c r="U154" s="6"/>
      <c r="V154" s="6">
        <v>1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94" t="s">
        <v>47</v>
      </c>
      <c r="AW154" s="94" t="s">
        <v>1023</v>
      </c>
      <c r="AX154" s="94" t="s">
        <v>47</v>
      </c>
      <c r="AY154" s="94" t="s">
        <v>47</v>
      </c>
    </row>
    <row r="155" spans="1:54" ht="30" customHeight="1">
      <c r="A155" s="5" t="s">
        <v>200</v>
      </c>
      <c r="B155" s="5" t="s">
        <v>201</v>
      </c>
      <c r="C155" s="5" t="s">
        <v>202</v>
      </c>
      <c r="D155" s="92">
        <v>4.3999999999999997E-2</v>
      </c>
      <c r="E155" s="104">
        <f>단가대비표!O81</f>
        <v>0</v>
      </c>
      <c r="F155" s="104">
        <f>TRUNC(E155*D155,1)</f>
        <v>0</v>
      </c>
      <c r="G155" s="104">
        <f>단가대비표!P81</f>
        <v>130264</v>
      </c>
      <c r="H155" s="104">
        <f>TRUNC(G155*D155,1)</f>
        <v>5731.6</v>
      </c>
      <c r="I155" s="104">
        <f>단가대비표!S81</f>
        <v>0</v>
      </c>
      <c r="J155" s="104">
        <f>TRUNC(I155*D155,1)</f>
        <v>0</v>
      </c>
      <c r="K155" s="104">
        <f t="shared" si="21"/>
        <v>130264</v>
      </c>
      <c r="L155" s="104">
        <f t="shared" si="21"/>
        <v>5731.6</v>
      </c>
      <c r="M155" s="5" t="s">
        <v>47</v>
      </c>
      <c r="N155" s="94" t="s">
        <v>873</v>
      </c>
      <c r="O155" s="94" t="s">
        <v>889</v>
      </c>
      <c r="P155" s="94" t="s">
        <v>56</v>
      </c>
      <c r="Q155" s="94" t="s">
        <v>56</v>
      </c>
      <c r="R155" s="94" t="s">
        <v>55</v>
      </c>
      <c r="S155" s="6"/>
      <c r="T155" s="6"/>
      <c r="U155" s="6"/>
      <c r="V155" s="6">
        <v>1</v>
      </c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94" t="s">
        <v>47</v>
      </c>
      <c r="AW155" s="94" t="s">
        <v>1022</v>
      </c>
      <c r="AX155" s="94" t="s">
        <v>47</v>
      </c>
      <c r="AY155" s="94" t="s">
        <v>47</v>
      </c>
    </row>
    <row r="156" spans="1:54" ht="30" customHeight="1">
      <c r="A156" s="5" t="s">
        <v>234</v>
      </c>
      <c r="B156" s="5" t="s">
        <v>235</v>
      </c>
      <c r="C156" s="5" t="s">
        <v>236</v>
      </c>
      <c r="D156" s="92">
        <v>1</v>
      </c>
      <c r="E156" s="104">
        <v>0</v>
      </c>
      <c r="F156" s="104">
        <f>TRUNC(E156*D156,1)</f>
        <v>0</v>
      </c>
      <c r="G156" s="104">
        <v>0</v>
      </c>
      <c r="H156" s="104">
        <f>TRUNC(G156*D156,1)</f>
        <v>0</v>
      </c>
      <c r="I156" s="104">
        <f>TRUNC(SUMIF(V154:V156, RIGHTB(O156, 1), H154:H156)*U156, 2)</f>
        <v>590.94000000000005</v>
      </c>
      <c r="J156" s="104">
        <f>TRUNC(I156*D156,1)</f>
        <v>590.9</v>
      </c>
      <c r="K156" s="104">
        <f t="shared" si="21"/>
        <v>590.9</v>
      </c>
      <c r="L156" s="104">
        <f t="shared" si="21"/>
        <v>590.9</v>
      </c>
      <c r="M156" s="5" t="s">
        <v>47</v>
      </c>
      <c r="N156" s="94" t="s">
        <v>873</v>
      </c>
      <c r="O156" s="94" t="s">
        <v>882</v>
      </c>
      <c r="P156" s="94" t="s">
        <v>56</v>
      </c>
      <c r="Q156" s="94" t="s">
        <v>56</v>
      </c>
      <c r="R156" s="94" t="s">
        <v>56</v>
      </c>
      <c r="S156" s="6">
        <v>1</v>
      </c>
      <c r="T156" s="6">
        <v>2</v>
      </c>
      <c r="U156" s="6">
        <v>0.03</v>
      </c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94" t="s">
        <v>47</v>
      </c>
      <c r="AW156" s="94" t="s">
        <v>1021</v>
      </c>
      <c r="AX156" s="94" t="s">
        <v>47</v>
      </c>
      <c r="AY156" s="94" t="s">
        <v>47</v>
      </c>
      <c r="BB156" s="118">
        <f>+원가계산서!E29</f>
        <v>36500000</v>
      </c>
    </row>
    <row r="157" spans="1:54" ht="30" customHeight="1">
      <c r="A157" s="5" t="s">
        <v>197</v>
      </c>
      <c r="B157" s="5" t="s">
        <v>47</v>
      </c>
      <c r="C157" s="5" t="s">
        <v>47</v>
      </c>
      <c r="D157" s="92"/>
      <c r="E157" s="104"/>
      <c r="F157" s="104">
        <f>TRUNC(SUMIF(N154:N156, N153, F154:F156),0)</f>
        <v>0</v>
      </c>
      <c r="G157" s="104"/>
      <c r="H157" s="104">
        <f>TRUNC(SUMIF(N154:N156, N153, H154:H156),0)</f>
        <v>19698</v>
      </c>
      <c r="I157" s="104"/>
      <c r="J157" s="104">
        <f>TRUNC(SUMIF(N154:N156, N153, J154:J156),0)</f>
        <v>590</v>
      </c>
      <c r="K157" s="104"/>
      <c r="L157" s="104">
        <f>F157+H157+J157</f>
        <v>20288</v>
      </c>
      <c r="M157" s="5" t="s">
        <v>47</v>
      </c>
      <c r="N157" s="94" t="s">
        <v>65</v>
      </c>
      <c r="O157" s="94" t="s">
        <v>65</v>
      </c>
      <c r="P157" s="94" t="s">
        <v>47</v>
      </c>
      <c r="Q157" s="94" t="s">
        <v>47</v>
      </c>
      <c r="R157" s="94" t="s">
        <v>47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94" t="s">
        <v>47</v>
      </c>
      <c r="AW157" s="94" t="s">
        <v>47</v>
      </c>
      <c r="AX157" s="94" t="s">
        <v>47</v>
      </c>
      <c r="AY157" s="94" t="s">
        <v>47</v>
      </c>
    </row>
    <row r="158" spans="1:54" ht="30" customHeight="1">
      <c r="A158" s="92"/>
      <c r="B158" s="92"/>
      <c r="C158" s="92"/>
      <c r="D158" s="92"/>
      <c r="E158" s="104"/>
      <c r="F158" s="104"/>
      <c r="G158" s="104"/>
      <c r="H158" s="104"/>
      <c r="I158" s="104"/>
      <c r="J158" s="104"/>
      <c r="K158" s="104"/>
      <c r="L158" s="104"/>
      <c r="M158" s="92"/>
    </row>
    <row r="159" spans="1:54" ht="30" customHeight="1">
      <c r="A159" s="135" t="s">
        <v>1020</v>
      </c>
      <c r="B159" s="135"/>
      <c r="C159" s="135"/>
      <c r="D159" s="135"/>
      <c r="E159" s="136"/>
      <c r="F159" s="137"/>
      <c r="G159" s="136"/>
      <c r="H159" s="137"/>
      <c r="I159" s="136"/>
      <c r="J159" s="137"/>
      <c r="K159" s="136"/>
      <c r="L159" s="137"/>
      <c r="M159" s="135"/>
      <c r="N159" s="93" t="s">
        <v>872</v>
      </c>
    </row>
    <row r="160" spans="1:54" ht="30" customHeight="1">
      <c r="A160" s="5" t="s">
        <v>351</v>
      </c>
      <c r="B160" s="5" t="s">
        <v>233</v>
      </c>
      <c r="C160" s="5" t="s">
        <v>202</v>
      </c>
      <c r="D160" s="92">
        <v>1.6E-2</v>
      </c>
      <c r="E160" s="104">
        <f>단가대비표!O93</f>
        <v>0</v>
      </c>
      <c r="F160" s="104">
        <f>TRUNC(E160*D160,1)</f>
        <v>0</v>
      </c>
      <c r="G160" s="104">
        <f>단가대비표!P93</f>
        <v>150525</v>
      </c>
      <c r="H160" s="104">
        <f>TRUNC(G160*D160,1)</f>
        <v>2408.4</v>
      </c>
      <c r="I160" s="104">
        <f>단가대비표!S93</f>
        <v>0</v>
      </c>
      <c r="J160" s="104">
        <f>TRUNC(I160*D160,1)</f>
        <v>0</v>
      </c>
      <c r="K160" s="104">
        <f>TRUNC(E160+G160+I160,1)</f>
        <v>150525</v>
      </c>
      <c r="L160" s="104">
        <f>TRUNC(F160+H160+J160,1)</f>
        <v>2408.4</v>
      </c>
      <c r="M160" s="5" t="s">
        <v>47</v>
      </c>
      <c r="N160" s="94" t="s">
        <v>872</v>
      </c>
      <c r="O160" s="94" t="s">
        <v>1019</v>
      </c>
      <c r="P160" s="94" t="s">
        <v>56</v>
      </c>
      <c r="Q160" s="94" t="s">
        <v>56</v>
      </c>
      <c r="R160" s="94" t="s">
        <v>55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94" t="s">
        <v>47</v>
      </c>
      <c r="AW160" s="94" t="s">
        <v>1018</v>
      </c>
      <c r="AX160" s="94" t="s">
        <v>47</v>
      </c>
      <c r="AY160" s="94" t="s">
        <v>47</v>
      </c>
    </row>
    <row r="161" spans="1:51" ht="30" customHeight="1">
      <c r="A161" s="5" t="s">
        <v>197</v>
      </c>
      <c r="B161" s="5" t="s">
        <v>47</v>
      </c>
      <c r="C161" s="5" t="s">
        <v>47</v>
      </c>
      <c r="D161" s="92"/>
      <c r="E161" s="104"/>
      <c r="F161" s="104">
        <f>TRUNC(SUMIF(N160:N160, N159, F160:F160),0)</f>
        <v>0</v>
      </c>
      <c r="G161" s="104"/>
      <c r="H161" s="104">
        <f>TRUNC(SUMIF(N160:N160, N159, H160:H160),0)</f>
        <v>2408</v>
      </c>
      <c r="I161" s="104"/>
      <c r="J161" s="104">
        <f>TRUNC(SUMIF(N160:N160, N159, J160:J160),0)</f>
        <v>0</v>
      </c>
      <c r="K161" s="104"/>
      <c r="L161" s="104">
        <f>F161+H161+J161</f>
        <v>2408</v>
      </c>
      <c r="M161" s="5" t="s">
        <v>47</v>
      </c>
      <c r="N161" s="94" t="s">
        <v>65</v>
      </c>
      <c r="O161" s="94" t="s">
        <v>65</v>
      </c>
      <c r="P161" s="94" t="s">
        <v>47</v>
      </c>
      <c r="Q161" s="94" t="s">
        <v>47</v>
      </c>
      <c r="R161" s="94" t="s">
        <v>47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94" t="s">
        <v>47</v>
      </c>
      <c r="AW161" s="94" t="s">
        <v>47</v>
      </c>
      <c r="AX161" s="94" t="s">
        <v>47</v>
      </c>
      <c r="AY161" s="94" t="s">
        <v>47</v>
      </c>
    </row>
    <row r="162" spans="1:51" ht="30" customHeight="1">
      <c r="A162" s="92"/>
      <c r="B162" s="92"/>
      <c r="C162" s="92"/>
      <c r="D162" s="92"/>
      <c r="E162" s="104"/>
      <c r="F162" s="104"/>
      <c r="G162" s="104"/>
      <c r="H162" s="104"/>
      <c r="I162" s="104"/>
      <c r="J162" s="104"/>
      <c r="K162" s="104"/>
      <c r="L162" s="104"/>
      <c r="M162" s="92"/>
    </row>
    <row r="163" spans="1:51" ht="30" customHeight="1">
      <c r="A163" s="135" t="s">
        <v>1017</v>
      </c>
      <c r="B163" s="135"/>
      <c r="C163" s="135"/>
      <c r="D163" s="135"/>
      <c r="E163" s="136"/>
      <c r="F163" s="137"/>
      <c r="G163" s="136"/>
      <c r="H163" s="137"/>
      <c r="I163" s="136"/>
      <c r="J163" s="137"/>
      <c r="K163" s="136"/>
      <c r="L163" s="137"/>
      <c r="M163" s="135"/>
      <c r="N163" s="93" t="s">
        <v>871</v>
      </c>
    </row>
    <row r="164" spans="1:51" ht="30" customHeight="1">
      <c r="A164" s="5" t="s">
        <v>200</v>
      </c>
      <c r="B164" s="5" t="s">
        <v>201</v>
      </c>
      <c r="C164" s="5" t="s">
        <v>202</v>
      </c>
      <c r="D164" s="92">
        <v>0.66</v>
      </c>
      <c r="E164" s="104">
        <f>단가대비표!O81</f>
        <v>0</v>
      </c>
      <c r="F164" s="104">
        <f>TRUNC(E164*D164,1)</f>
        <v>0</v>
      </c>
      <c r="G164" s="104">
        <f>단가대비표!P81</f>
        <v>130264</v>
      </c>
      <c r="H164" s="104">
        <f>TRUNC(G164*D164,1)</f>
        <v>85974.2</v>
      </c>
      <c r="I164" s="104">
        <f>단가대비표!S81</f>
        <v>0</v>
      </c>
      <c r="J164" s="104">
        <f>TRUNC(I164*D164,1)</f>
        <v>0</v>
      </c>
      <c r="K164" s="104">
        <f>TRUNC(E164+G164+I164,1)</f>
        <v>130264</v>
      </c>
      <c r="L164" s="104">
        <f>TRUNC(F164+H164+J164,1)</f>
        <v>85974.2</v>
      </c>
      <c r="M164" s="5" t="s">
        <v>47</v>
      </c>
      <c r="N164" s="94" t="s">
        <v>871</v>
      </c>
      <c r="O164" s="94" t="s">
        <v>889</v>
      </c>
      <c r="P164" s="94" t="s">
        <v>56</v>
      </c>
      <c r="Q164" s="94" t="s">
        <v>56</v>
      </c>
      <c r="R164" s="94" t="s">
        <v>55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94" t="s">
        <v>47</v>
      </c>
      <c r="AW164" s="94" t="s">
        <v>1016</v>
      </c>
      <c r="AX164" s="94" t="s">
        <v>47</v>
      </c>
      <c r="AY164" s="94" t="s">
        <v>47</v>
      </c>
    </row>
    <row r="165" spans="1:51" ht="30" customHeight="1">
      <c r="A165" s="5" t="s">
        <v>197</v>
      </c>
      <c r="B165" s="5" t="s">
        <v>47</v>
      </c>
      <c r="C165" s="5" t="s">
        <v>47</v>
      </c>
      <c r="D165" s="92"/>
      <c r="E165" s="104"/>
      <c r="F165" s="104">
        <f>TRUNC(SUMIF(N164:N164, N163, F164:F164),0)</f>
        <v>0</v>
      </c>
      <c r="G165" s="104"/>
      <c r="H165" s="104">
        <f>TRUNC(SUMIF(N164:N164, N163, H164:H164),0)</f>
        <v>85974</v>
      </c>
      <c r="I165" s="104"/>
      <c r="J165" s="104">
        <f>TRUNC(SUMIF(N164:N164, N163, J164:J164),0)</f>
        <v>0</v>
      </c>
      <c r="K165" s="104"/>
      <c r="L165" s="104">
        <f>F165+H165+J165</f>
        <v>85974</v>
      </c>
      <c r="M165" s="5" t="s">
        <v>47</v>
      </c>
      <c r="N165" s="94" t="s">
        <v>65</v>
      </c>
      <c r="O165" s="94" t="s">
        <v>65</v>
      </c>
      <c r="P165" s="94" t="s">
        <v>47</v>
      </c>
      <c r="Q165" s="94" t="s">
        <v>47</v>
      </c>
      <c r="R165" s="94" t="s">
        <v>47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94" t="s">
        <v>47</v>
      </c>
      <c r="AW165" s="94" t="s">
        <v>47</v>
      </c>
      <c r="AX165" s="94" t="s">
        <v>47</v>
      </c>
      <c r="AY165" s="94" t="s">
        <v>47</v>
      </c>
    </row>
    <row r="166" spans="1:51" ht="30" customHeight="1">
      <c r="A166" s="92"/>
      <c r="B166" s="92"/>
      <c r="C166" s="92"/>
      <c r="D166" s="92"/>
      <c r="E166" s="104"/>
      <c r="F166" s="104"/>
      <c r="G166" s="104"/>
      <c r="H166" s="104"/>
      <c r="I166" s="104"/>
      <c r="J166" s="104"/>
      <c r="K166" s="104"/>
      <c r="L166" s="104"/>
      <c r="M166" s="92"/>
    </row>
    <row r="167" spans="1:51" ht="30" customHeight="1">
      <c r="A167" s="135" t="s">
        <v>1015</v>
      </c>
      <c r="B167" s="135"/>
      <c r="C167" s="135"/>
      <c r="D167" s="135"/>
      <c r="E167" s="136"/>
      <c r="F167" s="137"/>
      <c r="G167" s="136"/>
      <c r="H167" s="137"/>
      <c r="I167" s="136"/>
      <c r="J167" s="137"/>
      <c r="K167" s="136"/>
      <c r="L167" s="137"/>
      <c r="M167" s="135"/>
      <c r="N167" s="93" t="s">
        <v>870</v>
      </c>
    </row>
    <row r="168" spans="1:51" ht="30" customHeight="1">
      <c r="A168" s="5" t="s">
        <v>232</v>
      </c>
      <c r="B168" s="5" t="s">
        <v>233</v>
      </c>
      <c r="C168" s="5" t="s">
        <v>202</v>
      </c>
      <c r="D168" s="92">
        <v>3.5000000000000003E-2</v>
      </c>
      <c r="E168" s="104">
        <f>단가대비표!O92</f>
        <v>0</v>
      </c>
      <c r="F168" s="104">
        <f>TRUNC(E168*D168,1)</f>
        <v>0</v>
      </c>
      <c r="G168" s="104">
        <f>단가대비표!P92</f>
        <v>192305</v>
      </c>
      <c r="H168" s="104">
        <f>TRUNC(G168*D168,1)</f>
        <v>6730.6</v>
      </c>
      <c r="I168" s="104">
        <f>단가대비표!S92</f>
        <v>0</v>
      </c>
      <c r="J168" s="104">
        <f>TRUNC(I168*D168,1)</f>
        <v>0</v>
      </c>
      <c r="K168" s="104">
        <f>TRUNC(E168+G168+I168,1)</f>
        <v>192305</v>
      </c>
      <c r="L168" s="104">
        <f>TRUNC(F168+H168+J168,1)</f>
        <v>6730.6</v>
      </c>
      <c r="M168" s="5" t="s">
        <v>47</v>
      </c>
      <c r="N168" s="94" t="s">
        <v>870</v>
      </c>
      <c r="O168" s="94" t="s">
        <v>1014</v>
      </c>
      <c r="P168" s="94" t="s">
        <v>56</v>
      </c>
      <c r="Q168" s="94" t="s">
        <v>56</v>
      </c>
      <c r="R168" s="94" t="s">
        <v>55</v>
      </c>
      <c r="S168" s="6"/>
      <c r="T168" s="6"/>
      <c r="U168" s="6"/>
      <c r="V168" s="6">
        <v>1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94" t="s">
        <v>47</v>
      </c>
      <c r="AW168" s="94" t="s">
        <v>1013</v>
      </c>
      <c r="AX168" s="94" t="s">
        <v>47</v>
      </c>
      <c r="AY168" s="94" t="s">
        <v>47</v>
      </c>
    </row>
    <row r="169" spans="1:51" ht="30" customHeight="1">
      <c r="A169" s="5" t="s">
        <v>234</v>
      </c>
      <c r="B169" s="5" t="s">
        <v>352</v>
      </c>
      <c r="C169" s="5" t="s">
        <v>236</v>
      </c>
      <c r="D169" s="92">
        <v>1</v>
      </c>
      <c r="E169" s="104">
        <v>0</v>
      </c>
      <c r="F169" s="104">
        <f>TRUNC(E169*D169,1)</f>
        <v>0</v>
      </c>
      <c r="G169" s="104">
        <v>0</v>
      </c>
      <c r="H169" s="104">
        <f>TRUNC(G169*D169,1)</f>
        <v>0</v>
      </c>
      <c r="I169" s="104">
        <f>TRUNC(SUMIF(V168:V169, RIGHTB(O169, 1), H168:H169)*U169, 2)</f>
        <v>269.22000000000003</v>
      </c>
      <c r="J169" s="104">
        <f>TRUNC(I169*D169,1)</f>
        <v>269.2</v>
      </c>
      <c r="K169" s="104">
        <f>TRUNC(E169+G169+I169,1)</f>
        <v>269.2</v>
      </c>
      <c r="L169" s="104">
        <f>TRUNC(F169+H169+J169,1)</f>
        <v>269.2</v>
      </c>
      <c r="M169" s="5" t="s">
        <v>47</v>
      </c>
      <c r="N169" s="94" t="s">
        <v>870</v>
      </c>
      <c r="O169" s="94" t="s">
        <v>882</v>
      </c>
      <c r="P169" s="94" t="s">
        <v>56</v>
      </c>
      <c r="Q169" s="94" t="s">
        <v>56</v>
      </c>
      <c r="R169" s="94" t="s">
        <v>56</v>
      </c>
      <c r="S169" s="6">
        <v>1</v>
      </c>
      <c r="T169" s="6">
        <v>2</v>
      </c>
      <c r="U169" s="6">
        <v>0.04</v>
      </c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94" t="s">
        <v>47</v>
      </c>
      <c r="AW169" s="94" t="s">
        <v>1012</v>
      </c>
      <c r="AX169" s="94" t="s">
        <v>47</v>
      </c>
      <c r="AY169" s="94" t="s">
        <v>47</v>
      </c>
    </row>
    <row r="170" spans="1:51" ht="30" customHeight="1">
      <c r="A170" s="5" t="s">
        <v>197</v>
      </c>
      <c r="B170" s="5" t="s">
        <v>47</v>
      </c>
      <c r="C170" s="5" t="s">
        <v>47</v>
      </c>
      <c r="D170" s="92"/>
      <c r="E170" s="104"/>
      <c r="F170" s="104">
        <f>TRUNC(SUMIF(N168:N169, N167, F168:F169),0)</f>
        <v>0</v>
      </c>
      <c r="G170" s="104"/>
      <c r="H170" s="104">
        <f>TRUNC(SUMIF(N168:N169, N167, H168:H169),0)</f>
        <v>6730</v>
      </c>
      <c r="I170" s="104"/>
      <c r="J170" s="104">
        <f>TRUNC(SUMIF(N168:N169, N167, J168:J169),0)</f>
        <v>269</v>
      </c>
      <c r="K170" s="104"/>
      <c r="L170" s="104">
        <f>F170+H170+J170</f>
        <v>6999</v>
      </c>
      <c r="M170" s="5" t="s">
        <v>47</v>
      </c>
      <c r="N170" s="94" t="s">
        <v>65</v>
      </c>
      <c r="O170" s="94" t="s">
        <v>65</v>
      </c>
      <c r="P170" s="94" t="s">
        <v>47</v>
      </c>
      <c r="Q170" s="94" t="s">
        <v>47</v>
      </c>
      <c r="R170" s="94" t="s">
        <v>47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94" t="s">
        <v>47</v>
      </c>
      <c r="AW170" s="94" t="s">
        <v>47</v>
      </c>
      <c r="AX170" s="94" t="s">
        <v>47</v>
      </c>
      <c r="AY170" s="94" t="s">
        <v>47</v>
      </c>
    </row>
    <row r="171" spans="1:51" ht="30" customHeight="1">
      <c r="A171" s="92"/>
      <c r="B171" s="92"/>
      <c r="C171" s="92"/>
      <c r="D171" s="92"/>
      <c r="E171" s="104"/>
      <c r="F171" s="104"/>
      <c r="G171" s="104"/>
      <c r="H171" s="104"/>
      <c r="I171" s="104"/>
      <c r="J171" s="104"/>
      <c r="K171" s="104"/>
      <c r="L171" s="104"/>
      <c r="M171" s="92"/>
    </row>
    <row r="172" spans="1:51" ht="30" customHeight="1">
      <c r="A172" s="135" t="s">
        <v>1011</v>
      </c>
      <c r="B172" s="135"/>
      <c r="C172" s="135"/>
      <c r="D172" s="135"/>
      <c r="E172" s="136"/>
      <c r="F172" s="137"/>
      <c r="G172" s="136"/>
      <c r="H172" s="137"/>
      <c r="I172" s="136"/>
      <c r="J172" s="137"/>
      <c r="K172" s="136"/>
      <c r="L172" s="137"/>
      <c r="M172" s="135"/>
      <c r="N172" s="93" t="s">
        <v>869</v>
      </c>
    </row>
    <row r="173" spans="1:51" ht="30" customHeight="1">
      <c r="A173" s="5" t="s">
        <v>354</v>
      </c>
      <c r="B173" s="5" t="s">
        <v>253</v>
      </c>
      <c r="C173" s="5" t="s">
        <v>209</v>
      </c>
      <c r="D173" s="92">
        <v>1</v>
      </c>
      <c r="E173" s="104">
        <f>일위대가목록!E35</f>
        <v>214</v>
      </c>
      <c r="F173" s="104">
        <f>TRUNC(E173*D173,1)</f>
        <v>214</v>
      </c>
      <c r="G173" s="104">
        <f>일위대가목록!F35</f>
        <v>4514</v>
      </c>
      <c r="H173" s="104">
        <f>TRUNC(G173*D173,1)</f>
        <v>4514</v>
      </c>
      <c r="I173" s="104">
        <f>일위대가목록!G35</f>
        <v>147</v>
      </c>
      <c r="J173" s="104">
        <f>TRUNC(I173*D173,1)</f>
        <v>147</v>
      </c>
      <c r="K173" s="104">
        <f>TRUNC(E173+G173+I173,1)</f>
        <v>4875</v>
      </c>
      <c r="L173" s="104">
        <f>TRUNC(F173+H173+J173,1)</f>
        <v>4875</v>
      </c>
      <c r="M173" s="5" t="s">
        <v>259</v>
      </c>
      <c r="N173" s="94" t="s">
        <v>869</v>
      </c>
      <c r="O173" s="94" t="s">
        <v>866</v>
      </c>
      <c r="P173" s="94" t="s">
        <v>55</v>
      </c>
      <c r="Q173" s="94" t="s">
        <v>56</v>
      </c>
      <c r="R173" s="94" t="s">
        <v>56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94" t="s">
        <v>47</v>
      </c>
      <c r="AW173" s="94" t="s">
        <v>1010</v>
      </c>
      <c r="AX173" s="94" t="s">
        <v>47</v>
      </c>
      <c r="AY173" s="94" t="s">
        <v>47</v>
      </c>
    </row>
    <row r="174" spans="1:51" ht="30" customHeight="1">
      <c r="A174" s="5" t="s">
        <v>356</v>
      </c>
      <c r="B174" s="5" t="s">
        <v>253</v>
      </c>
      <c r="C174" s="5" t="s">
        <v>209</v>
      </c>
      <c r="D174" s="92">
        <v>1</v>
      </c>
      <c r="E174" s="104">
        <f>일위대가목록!E36</f>
        <v>37</v>
      </c>
      <c r="F174" s="104">
        <f>TRUNC(E174*D174,1)</f>
        <v>37</v>
      </c>
      <c r="G174" s="104">
        <f>일위대가목록!F36</f>
        <v>1153</v>
      </c>
      <c r="H174" s="104">
        <f>TRUNC(G174*D174,1)</f>
        <v>1153</v>
      </c>
      <c r="I174" s="104">
        <f>일위대가목록!G36</f>
        <v>36</v>
      </c>
      <c r="J174" s="104">
        <f>TRUNC(I174*D174,1)</f>
        <v>36</v>
      </c>
      <c r="K174" s="104">
        <f>TRUNC(E174+G174+I174,1)</f>
        <v>1226</v>
      </c>
      <c r="L174" s="104">
        <f>TRUNC(F174+H174+J174,1)</f>
        <v>1226</v>
      </c>
      <c r="M174" s="5" t="s">
        <v>355</v>
      </c>
      <c r="N174" s="94" t="s">
        <v>869</v>
      </c>
      <c r="O174" s="94" t="s">
        <v>865</v>
      </c>
      <c r="P174" s="94" t="s">
        <v>55</v>
      </c>
      <c r="Q174" s="94" t="s">
        <v>56</v>
      </c>
      <c r="R174" s="94" t="s">
        <v>56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94" t="s">
        <v>47</v>
      </c>
      <c r="AW174" s="94" t="s">
        <v>1009</v>
      </c>
      <c r="AX174" s="94" t="s">
        <v>47</v>
      </c>
      <c r="AY174" s="94" t="s">
        <v>47</v>
      </c>
    </row>
    <row r="175" spans="1:51" ht="30" customHeight="1">
      <c r="A175" s="5" t="s">
        <v>197</v>
      </c>
      <c r="B175" s="5" t="s">
        <v>47</v>
      </c>
      <c r="C175" s="5" t="s">
        <v>47</v>
      </c>
      <c r="D175" s="92"/>
      <c r="E175" s="104"/>
      <c r="F175" s="104">
        <f>TRUNC(SUMIF(N173:N174, N172, F173:F174),0)</f>
        <v>251</v>
      </c>
      <c r="G175" s="104"/>
      <c r="H175" s="104">
        <f>TRUNC(SUMIF(N173:N174, N172, H173:H174),0)</f>
        <v>5667</v>
      </c>
      <c r="I175" s="104"/>
      <c r="J175" s="104">
        <f>TRUNC(SUMIF(N173:N174, N172, J173:J174),0)</f>
        <v>183</v>
      </c>
      <c r="K175" s="104"/>
      <c r="L175" s="104">
        <f>F175+H175+J175</f>
        <v>6101</v>
      </c>
      <c r="M175" s="5" t="s">
        <v>47</v>
      </c>
      <c r="N175" s="94" t="s">
        <v>65</v>
      </c>
      <c r="O175" s="94" t="s">
        <v>65</v>
      </c>
      <c r="P175" s="94" t="s">
        <v>47</v>
      </c>
      <c r="Q175" s="94" t="s">
        <v>47</v>
      </c>
      <c r="R175" s="94" t="s">
        <v>47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94" t="s">
        <v>47</v>
      </c>
      <c r="AW175" s="94" t="s">
        <v>47</v>
      </c>
      <c r="AX175" s="94" t="s">
        <v>47</v>
      </c>
      <c r="AY175" s="94" t="s">
        <v>47</v>
      </c>
    </row>
    <row r="176" spans="1:51" ht="30" customHeight="1">
      <c r="A176" s="92"/>
      <c r="B176" s="92"/>
      <c r="C176" s="92"/>
      <c r="D176" s="92"/>
      <c r="E176" s="104"/>
      <c r="F176" s="104"/>
      <c r="G176" s="104"/>
      <c r="H176" s="104"/>
      <c r="I176" s="104"/>
      <c r="J176" s="104"/>
      <c r="K176" s="104"/>
      <c r="L176" s="104"/>
      <c r="M176" s="92"/>
    </row>
    <row r="177" spans="1:51" ht="30" customHeight="1">
      <c r="A177" s="135" t="s">
        <v>1008</v>
      </c>
      <c r="B177" s="135"/>
      <c r="C177" s="135"/>
      <c r="D177" s="135"/>
      <c r="E177" s="136"/>
      <c r="F177" s="137"/>
      <c r="G177" s="136"/>
      <c r="H177" s="137"/>
      <c r="I177" s="136"/>
      <c r="J177" s="137"/>
      <c r="K177" s="136"/>
      <c r="L177" s="137"/>
      <c r="M177" s="135"/>
      <c r="N177" s="93" t="s">
        <v>868</v>
      </c>
    </row>
    <row r="178" spans="1:51" ht="30" customHeight="1">
      <c r="A178" s="5" t="s">
        <v>354</v>
      </c>
      <c r="B178" s="5" t="s">
        <v>255</v>
      </c>
      <c r="C178" s="5" t="s">
        <v>209</v>
      </c>
      <c r="D178" s="92">
        <v>1</v>
      </c>
      <c r="E178" s="104">
        <f>일위대가목록!E37</f>
        <v>73</v>
      </c>
      <c r="F178" s="104">
        <f>TRUNC(E178*D178,1)</f>
        <v>73</v>
      </c>
      <c r="G178" s="104">
        <f>일위대가목록!F37</f>
        <v>4514</v>
      </c>
      <c r="H178" s="104">
        <f>TRUNC(G178*D178,1)</f>
        <v>4514</v>
      </c>
      <c r="I178" s="104">
        <f>일위대가목록!G37</f>
        <v>147</v>
      </c>
      <c r="J178" s="104">
        <f>TRUNC(I178*D178,1)</f>
        <v>147</v>
      </c>
      <c r="K178" s="104">
        <f>TRUNC(E178+G178+I178,1)</f>
        <v>4734</v>
      </c>
      <c r="L178" s="104">
        <f>TRUNC(F178+H178+J178,1)</f>
        <v>4734</v>
      </c>
      <c r="M178" s="5" t="s">
        <v>357</v>
      </c>
      <c r="N178" s="94" t="s">
        <v>868</v>
      </c>
      <c r="O178" s="94" t="s">
        <v>864</v>
      </c>
      <c r="P178" s="94" t="s">
        <v>55</v>
      </c>
      <c r="Q178" s="94" t="s">
        <v>56</v>
      </c>
      <c r="R178" s="94" t="s">
        <v>56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94" t="s">
        <v>47</v>
      </c>
      <c r="AW178" s="94" t="s">
        <v>1007</v>
      </c>
      <c r="AX178" s="94" t="s">
        <v>47</v>
      </c>
      <c r="AY178" s="94" t="s">
        <v>47</v>
      </c>
    </row>
    <row r="179" spans="1:51" ht="30" customHeight="1">
      <c r="A179" s="5" t="s">
        <v>356</v>
      </c>
      <c r="B179" s="5" t="s">
        <v>255</v>
      </c>
      <c r="C179" s="5" t="s">
        <v>209</v>
      </c>
      <c r="D179" s="92">
        <v>1</v>
      </c>
      <c r="E179" s="104">
        <f>일위대가목록!E38</f>
        <v>12</v>
      </c>
      <c r="F179" s="104">
        <f>TRUNC(E179*D179,1)</f>
        <v>12</v>
      </c>
      <c r="G179" s="104">
        <f>일위대가목록!F38</f>
        <v>1153</v>
      </c>
      <c r="H179" s="104">
        <f>TRUNC(G179*D179,1)</f>
        <v>1153</v>
      </c>
      <c r="I179" s="104">
        <f>일위대가목록!G38</f>
        <v>36</v>
      </c>
      <c r="J179" s="104">
        <f>TRUNC(I179*D179,1)</f>
        <v>36</v>
      </c>
      <c r="K179" s="104">
        <f>TRUNC(E179+G179+I179,1)</f>
        <v>1201</v>
      </c>
      <c r="L179" s="104">
        <f>TRUNC(F179+H179+J179,1)</f>
        <v>1201</v>
      </c>
      <c r="M179" s="5" t="s">
        <v>358</v>
      </c>
      <c r="N179" s="94" t="s">
        <v>868</v>
      </c>
      <c r="O179" s="94" t="s">
        <v>863</v>
      </c>
      <c r="P179" s="94" t="s">
        <v>55</v>
      </c>
      <c r="Q179" s="94" t="s">
        <v>56</v>
      </c>
      <c r="R179" s="94" t="s">
        <v>56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94" t="s">
        <v>47</v>
      </c>
      <c r="AW179" s="94" t="s">
        <v>1006</v>
      </c>
      <c r="AX179" s="94" t="s">
        <v>47</v>
      </c>
      <c r="AY179" s="94" t="s">
        <v>47</v>
      </c>
    </row>
    <row r="180" spans="1:51" ht="30" customHeight="1">
      <c r="A180" s="5" t="s">
        <v>197</v>
      </c>
      <c r="B180" s="5" t="s">
        <v>47</v>
      </c>
      <c r="C180" s="5" t="s">
        <v>47</v>
      </c>
      <c r="D180" s="92"/>
      <c r="E180" s="104"/>
      <c r="F180" s="104">
        <f>TRUNC(SUMIF(N178:N179, N177, F178:F179),0)</f>
        <v>85</v>
      </c>
      <c r="G180" s="104"/>
      <c r="H180" s="104">
        <f>TRUNC(SUMIF(N178:N179, N177, H178:H179),0)</f>
        <v>5667</v>
      </c>
      <c r="I180" s="104"/>
      <c r="J180" s="104">
        <f>TRUNC(SUMIF(N178:N179, N177, J178:J179),0)</f>
        <v>183</v>
      </c>
      <c r="K180" s="104"/>
      <c r="L180" s="104">
        <f>F180+H180+J180</f>
        <v>5935</v>
      </c>
      <c r="M180" s="5" t="s">
        <v>47</v>
      </c>
      <c r="N180" s="94" t="s">
        <v>65</v>
      </c>
      <c r="O180" s="94" t="s">
        <v>65</v>
      </c>
      <c r="P180" s="94" t="s">
        <v>47</v>
      </c>
      <c r="Q180" s="94" t="s">
        <v>47</v>
      </c>
      <c r="R180" s="94" t="s">
        <v>47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94" t="s">
        <v>47</v>
      </c>
      <c r="AW180" s="94" t="s">
        <v>47</v>
      </c>
      <c r="AX180" s="94" t="s">
        <v>47</v>
      </c>
      <c r="AY180" s="94" t="s">
        <v>47</v>
      </c>
    </row>
    <row r="181" spans="1:51" ht="30" customHeight="1">
      <c r="A181" s="92"/>
      <c r="B181" s="92"/>
      <c r="C181" s="92"/>
      <c r="D181" s="92"/>
      <c r="E181" s="104"/>
      <c r="F181" s="104"/>
      <c r="G181" s="104"/>
      <c r="H181" s="104"/>
      <c r="I181" s="104"/>
      <c r="J181" s="104"/>
      <c r="K181" s="104"/>
      <c r="L181" s="104"/>
      <c r="M181" s="92"/>
    </row>
    <row r="182" spans="1:51" ht="30" customHeight="1">
      <c r="A182" s="135" t="s">
        <v>1005</v>
      </c>
      <c r="B182" s="135"/>
      <c r="C182" s="135"/>
      <c r="D182" s="135"/>
      <c r="E182" s="136"/>
      <c r="F182" s="137"/>
      <c r="G182" s="136"/>
      <c r="H182" s="137"/>
      <c r="I182" s="136"/>
      <c r="J182" s="137"/>
      <c r="K182" s="136"/>
      <c r="L182" s="137"/>
      <c r="M182" s="135"/>
      <c r="N182" s="93" t="s">
        <v>867</v>
      </c>
    </row>
    <row r="183" spans="1:51" ht="30" customHeight="1">
      <c r="A183" s="5" t="s">
        <v>305</v>
      </c>
      <c r="B183" s="5" t="s">
        <v>258</v>
      </c>
      <c r="C183" s="5" t="s">
        <v>59</v>
      </c>
      <c r="D183" s="92">
        <v>1</v>
      </c>
      <c r="E183" s="104">
        <f>일위대가목록!E39</f>
        <v>506</v>
      </c>
      <c r="F183" s="104">
        <f>TRUNC(E183*D183,1)</f>
        <v>506</v>
      </c>
      <c r="G183" s="104">
        <f>일위대가목록!F39</f>
        <v>0</v>
      </c>
      <c r="H183" s="104">
        <f>TRUNC(G183*D183,1)</f>
        <v>0</v>
      </c>
      <c r="I183" s="104">
        <f>일위대가목록!G39</f>
        <v>0</v>
      </c>
      <c r="J183" s="104">
        <f>TRUNC(I183*D183,1)</f>
        <v>0</v>
      </c>
      <c r="K183" s="104">
        <f>TRUNC(E183+G183+I183,1)</f>
        <v>506</v>
      </c>
      <c r="L183" s="104">
        <f>TRUNC(F183+H183+J183,1)</f>
        <v>506</v>
      </c>
      <c r="M183" s="5" t="s">
        <v>359</v>
      </c>
      <c r="N183" s="94" t="s">
        <v>867</v>
      </c>
      <c r="O183" s="94" t="s">
        <v>862</v>
      </c>
      <c r="P183" s="94" t="s">
        <v>55</v>
      </c>
      <c r="Q183" s="94" t="s">
        <v>56</v>
      </c>
      <c r="R183" s="94" t="s">
        <v>56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94" t="s">
        <v>47</v>
      </c>
      <c r="AW183" s="94" t="s">
        <v>1004</v>
      </c>
      <c r="AX183" s="94" t="s">
        <v>47</v>
      </c>
      <c r="AY183" s="94" t="s">
        <v>47</v>
      </c>
    </row>
    <row r="184" spans="1:51" ht="30" customHeight="1">
      <c r="A184" s="5" t="s">
        <v>305</v>
      </c>
      <c r="B184" s="5" t="s">
        <v>307</v>
      </c>
      <c r="C184" s="5" t="s">
        <v>59</v>
      </c>
      <c r="D184" s="92">
        <v>1</v>
      </c>
      <c r="E184" s="104">
        <f>일위대가목록!E40</f>
        <v>0</v>
      </c>
      <c r="F184" s="104">
        <f>TRUNC(E184*D184,1)</f>
        <v>0</v>
      </c>
      <c r="G184" s="104">
        <f>일위대가목록!F40</f>
        <v>3223</v>
      </c>
      <c r="H184" s="104">
        <f>TRUNC(G184*D184,1)</f>
        <v>3223</v>
      </c>
      <c r="I184" s="104">
        <f>일위대가목록!G40</f>
        <v>0</v>
      </c>
      <c r="J184" s="104">
        <f>TRUNC(I184*D184,1)</f>
        <v>0</v>
      </c>
      <c r="K184" s="104">
        <f>TRUNC(E184+G184+I184,1)</f>
        <v>3223</v>
      </c>
      <c r="L184" s="104">
        <f>TRUNC(F184+H184+J184,1)</f>
        <v>3223</v>
      </c>
      <c r="M184" s="5" t="s">
        <v>360</v>
      </c>
      <c r="N184" s="94" t="s">
        <v>867</v>
      </c>
      <c r="O184" s="94" t="s">
        <v>861</v>
      </c>
      <c r="P184" s="94" t="s">
        <v>55</v>
      </c>
      <c r="Q184" s="94" t="s">
        <v>56</v>
      </c>
      <c r="R184" s="94" t="s">
        <v>56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94" t="s">
        <v>47</v>
      </c>
      <c r="AW184" s="94" t="s">
        <v>1003</v>
      </c>
      <c r="AX184" s="94" t="s">
        <v>47</v>
      </c>
      <c r="AY184" s="94" t="s">
        <v>47</v>
      </c>
    </row>
    <row r="185" spans="1:51" ht="30" customHeight="1">
      <c r="A185" s="5" t="s">
        <v>197</v>
      </c>
      <c r="B185" s="5" t="s">
        <v>47</v>
      </c>
      <c r="C185" s="5" t="s">
        <v>47</v>
      </c>
      <c r="D185" s="92"/>
      <c r="E185" s="104"/>
      <c r="F185" s="104">
        <f>TRUNC(SUMIF(N183:N184, N182, F183:F184),0)</f>
        <v>506</v>
      </c>
      <c r="G185" s="104"/>
      <c r="H185" s="104">
        <f>TRUNC(SUMIF(N183:N184, N182, H183:H184),0)</f>
        <v>3223</v>
      </c>
      <c r="I185" s="104"/>
      <c r="J185" s="104">
        <f>TRUNC(SUMIF(N183:N184, N182, J183:J184),0)</f>
        <v>0</v>
      </c>
      <c r="K185" s="104"/>
      <c r="L185" s="104">
        <f>F185+H185+J185</f>
        <v>3729</v>
      </c>
      <c r="M185" s="5" t="s">
        <v>47</v>
      </c>
      <c r="N185" s="94" t="s">
        <v>65</v>
      </c>
      <c r="O185" s="94" t="s">
        <v>65</v>
      </c>
      <c r="P185" s="94" t="s">
        <v>47</v>
      </c>
      <c r="Q185" s="94" t="s">
        <v>47</v>
      </c>
      <c r="R185" s="94" t="s">
        <v>47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94" t="s">
        <v>47</v>
      </c>
      <c r="AW185" s="94" t="s">
        <v>47</v>
      </c>
      <c r="AX185" s="94" t="s">
        <v>47</v>
      </c>
      <c r="AY185" s="94" t="s">
        <v>47</v>
      </c>
    </row>
    <row r="186" spans="1:51" ht="30" customHeight="1">
      <c r="A186" s="92"/>
      <c r="B186" s="92"/>
      <c r="C186" s="92"/>
      <c r="D186" s="92"/>
      <c r="E186" s="104"/>
      <c r="F186" s="104"/>
      <c r="G186" s="104"/>
      <c r="H186" s="104"/>
      <c r="I186" s="104"/>
      <c r="J186" s="104"/>
      <c r="K186" s="104"/>
      <c r="L186" s="104"/>
      <c r="M186" s="92"/>
    </row>
    <row r="187" spans="1:51" ht="30" customHeight="1">
      <c r="A187" s="135" t="s">
        <v>1002</v>
      </c>
      <c r="B187" s="135"/>
      <c r="C187" s="135"/>
      <c r="D187" s="135"/>
      <c r="E187" s="136"/>
      <c r="F187" s="137"/>
      <c r="G187" s="136"/>
      <c r="H187" s="137"/>
      <c r="I187" s="136"/>
      <c r="J187" s="137"/>
      <c r="K187" s="136"/>
      <c r="L187" s="137"/>
      <c r="M187" s="135"/>
      <c r="N187" s="93" t="s">
        <v>866</v>
      </c>
    </row>
    <row r="188" spans="1:51" ht="30" customHeight="1">
      <c r="A188" s="5" t="s">
        <v>361</v>
      </c>
      <c r="B188" s="5" t="s">
        <v>362</v>
      </c>
      <c r="C188" s="5" t="s">
        <v>209</v>
      </c>
      <c r="D188" s="92">
        <v>1.5709999999999998E-2</v>
      </c>
      <c r="E188" s="104">
        <f>단가대비표!O20</f>
        <v>11270</v>
      </c>
      <c r="F188" s="104">
        <f t="shared" ref="F188:F197" si="22">TRUNC(E188*D188,1)</f>
        <v>177</v>
      </c>
      <c r="G188" s="104">
        <f>단가대비표!P20</f>
        <v>0</v>
      </c>
      <c r="H188" s="104">
        <f t="shared" ref="H188:H197" si="23">TRUNC(G188*D188,1)</f>
        <v>0</v>
      </c>
      <c r="I188" s="104">
        <f>단가대비표!S20</f>
        <v>0</v>
      </c>
      <c r="J188" s="104">
        <f t="shared" ref="J188:J197" si="24">TRUNC(I188*D188,1)</f>
        <v>0</v>
      </c>
      <c r="K188" s="104">
        <f t="shared" ref="K188:K197" si="25">TRUNC(E188+G188+I188,1)</f>
        <v>11270</v>
      </c>
      <c r="L188" s="104">
        <f t="shared" ref="L188:L197" si="26">TRUNC(F188+H188+J188,1)</f>
        <v>177</v>
      </c>
      <c r="M188" s="5" t="s">
        <v>47</v>
      </c>
      <c r="N188" s="94" t="s">
        <v>866</v>
      </c>
      <c r="O188" s="94" t="s">
        <v>990</v>
      </c>
      <c r="P188" s="94" t="s">
        <v>56</v>
      </c>
      <c r="Q188" s="94" t="s">
        <v>56</v>
      </c>
      <c r="R188" s="94" t="s">
        <v>55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94" t="s">
        <v>47</v>
      </c>
      <c r="AW188" s="94" t="s">
        <v>1001</v>
      </c>
      <c r="AX188" s="94" t="s">
        <v>47</v>
      </c>
      <c r="AY188" s="94" t="s">
        <v>47</v>
      </c>
    </row>
    <row r="189" spans="1:51" ht="30" customHeight="1">
      <c r="A189" s="5" t="s">
        <v>363</v>
      </c>
      <c r="B189" s="5" t="s">
        <v>364</v>
      </c>
      <c r="C189" s="5" t="s">
        <v>287</v>
      </c>
      <c r="D189" s="92">
        <v>5.3550000000000004</v>
      </c>
      <c r="E189" s="104">
        <f>단가대비표!O14</f>
        <v>2.2200000000000002</v>
      </c>
      <c r="F189" s="104">
        <f t="shared" si="22"/>
        <v>11.8</v>
      </c>
      <c r="G189" s="104">
        <f>단가대비표!P14</f>
        <v>0</v>
      </c>
      <c r="H189" s="104">
        <f t="shared" si="23"/>
        <v>0</v>
      </c>
      <c r="I189" s="104">
        <f>단가대비표!S14</f>
        <v>0</v>
      </c>
      <c r="J189" s="104">
        <f t="shared" si="24"/>
        <v>0</v>
      </c>
      <c r="K189" s="104">
        <f t="shared" si="25"/>
        <v>2.2000000000000002</v>
      </c>
      <c r="L189" s="104">
        <f t="shared" si="26"/>
        <v>11.8</v>
      </c>
      <c r="M189" s="5" t="s">
        <v>365</v>
      </c>
      <c r="N189" s="94" t="s">
        <v>866</v>
      </c>
      <c r="O189" s="94" t="s">
        <v>965</v>
      </c>
      <c r="P189" s="94" t="s">
        <v>56</v>
      </c>
      <c r="Q189" s="94" t="s">
        <v>56</v>
      </c>
      <c r="R189" s="94" t="s">
        <v>55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94" t="s">
        <v>47</v>
      </c>
      <c r="AW189" s="94" t="s">
        <v>1000</v>
      </c>
      <c r="AX189" s="94" t="s">
        <v>47</v>
      </c>
      <c r="AY189" s="94" t="s">
        <v>47</v>
      </c>
    </row>
    <row r="190" spans="1:51" ht="30" customHeight="1">
      <c r="A190" s="5" t="s">
        <v>366</v>
      </c>
      <c r="B190" s="5" t="s">
        <v>367</v>
      </c>
      <c r="C190" s="5" t="s">
        <v>209</v>
      </c>
      <c r="D190" s="92">
        <v>2.3999999999999998E-3</v>
      </c>
      <c r="E190" s="104">
        <f>단가대비표!O17</f>
        <v>10652</v>
      </c>
      <c r="F190" s="104">
        <f t="shared" si="22"/>
        <v>25.5</v>
      </c>
      <c r="G190" s="104">
        <f>단가대비표!P17</f>
        <v>0</v>
      </c>
      <c r="H190" s="104">
        <f t="shared" si="23"/>
        <v>0</v>
      </c>
      <c r="I190" s="104">
        <f>단가대비표!S17</f>
        <v>0</v>
      </c>
      <c r="J190" s="104">
        <f t="shared" si="24"/>
        <v>0</v>
      </c>
      <c r="K190" s="104">
        <f t="shared" si="25"/>
        <v>10652</v>
      </c>
      <c r="L190" s="104">
        <f t="shared" si="26"/>
        <v>25.5</v>
      </c>
      <c r="M190" s="5" t="s">
        <v>47</v>
      </c>
      <c r="N190" s="94" t="s">
        <v>866</v>
      </c>
      <c r="O190" s="94" t="s">
        <v>963</v>
      </c>
      <c r="P190" s="94" t="s">
        <v>56</v>
      </c>
      <c r="Q190" s="94" t="s">
        <v>56</v>
      </c>
      <c r="R190" s="94" t="s">
        <v>55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94" t="s">
        <v>47</v>
      </c>
      <c r="AW190" s="94" t="s">
        <v>999</v>
      </c>
      <c r="AX190" s="94" t="s">
        <v>47</v>
      </c>
      <c r="AY190" s="94" t="s">
        <v>47</v>
      </c>
    </row>
    <row r="191" spans="1:51" ht="30" customHeight="1">
      <c r="A191" s="5" t="s">
        <v>368</v>
      </c>
      <c r="B191" s="5" t="s">
        <v>369</v>
      </c>
      <c r="C191" s="5" t="s">
        <v>321</v>
      </c>
      <c r="D191" s="92">
        <v>1.771E-2</v>
      </c>
      <c r="E191" s="104">
        <f>일위대가목록!E41</f>
        <v>0</v>
      </c>
      <c r="F191" s="104">
        <f t="shared" si="22"/>
        <v>0</v>
      </c>
      <c r="G191" s="104">
        <f>일위대가목록!F41</f>
        <v>0</v>
      </c>
      <c r="H191" s="104">
        <f t="shared" si="23"/>
        <v>0</v>
      </c>
      <c r="I191" s="104">
        <f>일위대가목록!G41</f>
        <v>137</v>
      </c>
      <c r="J191" s="104">
        <f t="shared" si="24"/>
        <v>2.4</v>
      </c>
      <c r="K191" s="104">
        <f t="shared" si="25"/>
        <v>137</v>
      </c>
      <c r="L191" s="104">
        <f t="shared" si="26"/>
        <v>2.4</v>
      </c>
      <c r="M191" s="5" t="s">
        <v>308</v>
      </c>
      <c r="N191" s="94" t="s">
        <v>866</v>
      </c>
      <c r="O191" s="94" t="s">
        <v>860</v>
      </c>
      <c r="P191" s="94" t="s">
        <v>55</v>
      </c>
      <c r="Q191" s="94" t="s">
        <v>56</v>
      </c>
      <c r="R191" s="94" t="s">
        <v>56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94" t="s">
        <v>47</v>
      </c>
      <c r="AW191" s="94" t="s">
        <v>998</v>
      </c>
      <c r="AX191" s="94" t="s">
        <v>47</v>
      </c>
      <c r="AY191" s="94" t="s">
        <v>47</v>
      </c>
    </row>
    <row r="192" spans="1:51" ht="30" customHeight="1">
      <c r="A192" s="5" t="s">
        <v>206</v>
      </c>
      <c r="B192" s="5" t="s">
        <v>371</v>
      </c>
      <c r="C192" s="5" t="s">
        <v>372</v>
      </c>
      <c r="D192" s="92">
        <v>0.1071</v>
      </c>
      <c r="E192" s="104">
        <f>단가대비표!O79</f>
        <v>0</v>
      </c>
      <c r="F192" s="104">
        <f t="shared" si="22"/>
        <v>0</v>
      </c>
      <c r="G192" s="104">
        <f>단가대비표!P79</f>
        <v>0</v>
      </c>
      <c r="H192" s="104">
        <f t="shared" si="23"/>
        <v>0</v>
      </c>
      <c r="I192" s="104">
        <f>단가대비표!S79</f>
        <v>87</v>
      </c>
      <c r="J192" s="104">
        <f t="shared" si="24"/>
        <v>9.3000000000000007</v>
      </c>
      <c r="K192" s="104">
        <f t="shared" si="25"/>
        <v>87</v>
      </c>
      <c r="L192" s="104">
        <f t="shared" si="26"/>
        <v>9.3000000000000007</v>
      </c>
      <c r="M192" s="5" t="s">
        <v>47</v>
      </c>
      <c r="N192" s="94" t="s">
        <v>866</v>
      </c>
      <c r="O192" s="94" t="s">
        <v>960</v>
      </c>
      <c r="P192" s="94" t="s">
        <v>56</v>
      </c>
      <c r="Q192" s="94" t="s">
        <v>56</v>
      </c>
      <c r="R192" s="94" t="s">
        <v>55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94" t="s">
        <v>47</v>
      </c>
      <c r="AW192" s="94" t="s">
        <v>997</v>
      </c>
      <c r="AX192" s="94" t="s">
        <v>47</v>
      </c>
      <c r="AY192" s="94" t="s">
        <v>47</v>
      </c>
    </row>
    <row r="193" spans="1:51" ht="30" customHeight="1">
      <c r="A193" s="5" t="s">
        <v>373</v>
      </c>
      <c r="B193" s="5" t="s">
        <v>233</v>
      </c>
      <c r="C193" s="5" t="s">
        <v>202</v>
      </c>
      <c r="D193" s="92">
        <v>2.18E-2</v>
      </c>
      <c r="E193" s="104">
        <f>단가대비표!O84</f>
        <v>0</v>
      </c>
      <c r="F193" s="104">
        <f t="shared" si="22"/>
        <v>0</v>
      </c>
      <c r="G193" s="104">
        <f>단가대비표!P84</f>
        <v>178010</v>
      </c>
      <c r="H193" s="104">
        <f t="shared" si="23"/>
        <v>3880.6</v>
      </c>
      <c r="I193" s="104">
        <f>단가대비표!S84</f>
        <v>0</v>
      </c>
      <c r="J193" s="104">
        <f t="shared" si="24"/>
        <v>0</v>
      </c>
      <c r="K193" s="104">
        <f t="shared" si="25"/>
        <v>178010</v>
      </c>
      <c r="L193" s="104">
        <f t="shared" si="26"/>
        <v>3880.6</v>
      </c>
      <c r="M193" s="5" t="s">
        <v>47</v>
      </c>
      <c r="N193" s="94" t="s">
        <v>866</v>
      </c>
      <c r="O193" s="94" t="s">
        <v>958</v>
      </c>
      <c r="P193" s="94" t="s">
        <v>56</v>
      </c>
      <c r="Q193" s="94" t="s">
        <v>56</v>
      </c>
      <c r="R193" s="94" t="s">
        <v>55</v>
      </c>
      <c r="S193" s="6"/>
      <c r="T193" s="6"/>
      <c r="U193" s="6"/>
      <c r="V193" s="6">
        <v>1</v>
      </c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94" t="s">
        <v>47</v>
      </c>
      <c r="AW193" s="94" t="s">
        <v>996</v>
      </c>
      <c r="AX193" s="94" t="s">
        <v>47</v>
      </c>
      <c r="AY193" s="94" t="s">
        <v>47</v>
      </c>
    </row>
    <row r="194" spans="1:51" ht="30" customHeight="1">
      <c r="A194" s="5" t="s">
        <v>200</v>
      </c>
      <c r="B194" s="5" t="s">
        <v>201</v>
      </c>
      <c r="C194" s="5" t="s">
        <v>202</v>
      </c>
      <c r="D194" s="92">
        <v>5.5999999999999995E-4</v>
      </c>
      <c r="E194" s="104">
        <f>단가대비표!O81</f>
        <v>0</v>
      </c>
      <c r="F194" s="104">
        <f t="shared" si="22"/>
        <v>0</v>
      </c>
      <c r="G194" s="104">
        <f>단가대비표!P81</f>
        <v>130264</v>
      </c>
      <c r="H194" s="104">
        <f t="shared" si="23"/>
        <v>72.900000000000006</v>
      </c>
      <c r="I194" s="104">
        <f>단가대비표!S81</f>
        <v>0</v>
      </c>
      <c r="J194" s="104">
        <f t="shared" si="24"/>
        <v>0</v>
      </c>
      <c r="K194" s="104">
        <f t="shared" si="25"/>
        <v>130264</v>
      </c>
      <c r="L194" s="104">
        <f t="shared" si="26"/>
        <v>72.900000000000006</v>
      </c>
      <c r="M194" s="5" t="s">
        <v>47</v>
      </c>
      <c r="N194" s="94" t="s">
        <v>866</v>
      </c>
      <c r="O194" s="94" t="s">
        <v>889</v>
      </c>
      <c r="P194" s="94" t="s">
        <v>56</v>
      </c>
      <c r="Q194" s="94" t="s">
        <v>56</v>
      </c>
      <c r="R194" s="94" t="s">
        <v>55</v>
      </c>
      <c r="S194" s="6"/>
      <c r="T194" s="6"/>
      <c r="U194" s="6"/>
      <c r="V194" s="6">
        <v>1</v>
      </c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94" t="s">
        <v>47</v>
      </c>
      <c r="AW194" s="94" t="s">
        <v>995</v>
      </c>
      <c r="AX194" s="94" t="s">
        <v>47</v>
      </c>
      <c r="AY194" s="94" t="s">
        <v>47</v>
      </c>
    </row>
    <row r="195" spans="1:51" ht="30" customHeight="1">
      <c r="A195" s="5" t="s">
        <v>374</v>
      </c>
      <c r="B195" s="5" t="s">
        <v>233</v>
      </c>
      <c r="C195" s="5" t="s">
        <v>202</v>
      </c>
      <c r="D195" s="92">
        <v>2.2100000000000002E-3</v>
      </c>
      <c r="E195" s="104">
        <f>단가대비표!O85</f>
        <v>0</v>
      </c>
      <c r="F195" s="104">
        <f t="shared" si="22"/>
        <v>0</v>
      </c>
      <c r="G195" s="104">
        <f>단가대비표!P85</f>
        <v>209394</v>
      </c>
      <c r="H195" s="104">
        <f t="shared" si="23"/>
        <v>462.7</v>
      </c>
      <c r="I195" s="104">
        <f>단가대비표!S85</f>
        <v>0</v>
      </c>
      <c r="J195" s="104">
        <f t="shared" si="24"/>
        <v>0</v>
      </c>
      <c r="K195" s="104">
        <f t="shared" si="25"/>
        <v>209394</v>
      </c>
      <c r="L195" s="104">
        <f t="shared" si="26"/>
        <v>462.7</v>
      </c>
      <c r="M195" s="5" t="s">
        <v>47</v>
      </c>
      <c r="N195" s="94" t="s">
        <v>866</v>
      </c>
      <c r="O195" s="94" t="s">
        <v>955</v>
      </c>
      <c r="P195" s="94" t="s">
        <v>56</v>
      </c>
      <c r="Q195" s="94" t="s">
        <v>56</v>
      </c>
      <c r="R195" s="94" t="s">
        <v>55</v>
      </c>
      <c r="S195" s="6"/>
      <c r="T195" s="6"/>
      <c r="U195" s="6"/>
      <c r="V195" s="6">
        <v>1</v>
      </c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94" t="s">
        <v>47</v>
      </c>
      <c r="AW195" s="94" t="s">
        <v>994</v>
      </c>
      <c r="AX195" s="94" t="s">
        <v>47</v>
      </c>
      <c r="AY195" s="94" t="s">
        <v>47</v>
      </c>
    </row>
    <row r="196" spans="1:51" ht="30" customHeight="1">
      <c r="A196" s="5" t="s">
        <v>375</v>
      </c>
      <c r="B196" s="5" t="s">
        <v>201</v>
      </c>
      <c r="C196" s="5" t="s">
        <v>202</v>
      </c>
      <c r="D196" s="92">
        <v>6.3000000000000003E-4</v>
      </c>
      <c r="E196" s="104">
        <f>단가대비표!O82</f>
        <v>0</v>
      </c>
      <c r="F196" s="104">
        <f t="shared" si="22"/>
        <v>0</v>
      </c>
      <c r="G196" s="104">
        <f>단가대비표!P82</f>
        <v>155599</v>
      </c>
      <c r="H196" s="104">
        <f t="shared" si="23"/>
        <v>98</v>
      </c>
      <c r="I196" s="104">
        <f>단가대비표!S82</f>
        <v>0</v>
      </c>
      <c r="J196" s="104">
        <f t="shared" si="24"/>
        <v>0</v>
      </c>
      <c r="K196" s="104">
        <f t="shared" si="25"/>
        <v>155599</v>
      </c>
      <c r="L196" s="104">
        <f t="shared" si="26"/>
        <v>98</v>
      </c>
      <c r="M196" s="5" t="s">
        <v>47</v>
      </c>
      <c r="N196" s="94" t="s">
        <v>866</v>
      </c>
      <c r="O196" s="94" t="s">
        <v>953</v>
      </c>
      <c r="P196" s="94" t="s">
        <v>56</v>
      </c>
      <c r="Q196" s="94" t="s">
        <v>56</v>
      </c>
      <c r="R196" s="94" t="s">
        <v>55</v>
      </c>
      <c r="S196" s="6"/>
      <c r="T196" s="6"/>
      <c r="U196" s="6"/>
      <c r="V196" s="6">
        <v>1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94" t="s">
        <v>47</v>
      </c>
      <c r="AW196" s="94" t="s">
        <v>993</v>
      </c>
      <c r="AX196" s="94" t="s">
        <v>47</v>
      </c>
      <c r="AY196" s="94" t="s">
        <v>47</v>
      </c>
    </row>
    <row r="197" spans="1:51" ht="30" customHeight="1">
      <c r="A197" s="5" t="s">
        <v>234</v>
      </c>
      <c r="B197" s="5" t="s">
        <v>235</v>
      </c>
      <c r="C197" s="5" t="s">
        <v>236</v>
      </c>
      <c r="D197" s="92">
        <v>1</v>
      </c>
      <c r="E197" s="104">
        <v>0</v>
      </c>
      <c r="F197" s="104">
        <f t="shared" si="22"/>
        <v>0</v>
      </c>
      <c r="G197" s="104">
        <v>0</v>
      </c>
      <c r="H197" s="104">
        <f t="shared" si="23"/>
        <v>0</v>
      </c>
      <c r="I197" s="104">
        <f>TRUNC(SUMIF(V188:V197, RIGHTB(O197, 1), H188:H197)*U197, 2)</f>
        <v>135.41999999999999</v>
      </c>
      <c r="J197" s="104">
        <f t="shared" si="24"/>
        <v>135.4</v>
      </c>
      <c r="K197" s="104">
        <f t="shared" si="25"/>
        <v>135.4</v>
      </c>
      <c r="L197" s="104">
        <f t="shared" si="26"/>
        <v>135.4</v>
      </c>
      <c r="M197" s="5" t="s">
        <v>47</v>
      </c>
      <c r="N197" s="94" t="s">
        <v>866</v>
      </c>
      <c r="O197" s="94" t="s">
        <v>882</v>
      </c>
      <c r="P197" s="94" t="s">
        <v>56</v>
      </c>
      <c r="Q197" s="94" t="s">
        <v>56</v>
      </c>
      <c r="R197" s="94" t="s">
        <v>56</v>
      </c>
      <c r="S197" s="6">
        <v>1</v>
      </c>
      <c r="T197" s="6">
        <v>2</v>
      </c>
      <c r="U197" s="6">
        <v>0.03</v>
      </c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94" t="s">
        <v>47</v>
      </c>
      <c r="AW197" s="94" t="s">
        <v>992</v>
      </c>
      <c r="AX197" s="94" t="s">
        <v>47</v>
      </c>
      <c r="AY197" s="94" t="s">
        <v>47</v>
      </c>
    </row>
    <row r="198" spans="1:51" ht="30" customHeight="1">
      <c r="A198" s="5" t="s">
        <v>197</v>
      </c>
      <c r="B198" s="5" t="s">
        <v>47</v>
      </c>
      <c r="C198" s="5" t="s">
        <v>47</v>
      </c>
      <c r="D198" s="92"/>
      <c r="E198" s="104"/>
      <c r="F198" s="104">
        <f>TRUNC(SUMIF(N188:N197, N187, F188:F197),0)</f>
        <v>214</v>
      </c>
      <c r="G198" s="104"/>
      <c r="H198" s="104">
        <f>TRUNC(SUMIF(N188:N197, N187, H188:H197),0)</f>
        <v>4514</v>
      </c>
      <c r="I198" s="104"/>
      <c r="J198" s="104">
        <f>TRUNC(SUMIF(N188:N197, N187, J188:J197),0)</f>
        <v>147</v>
      </c>
      <c r="K198" s="104"/>
      <c r="L198" s="104">
        <f>F198+H198+J198</f>
        <v>4875</v>
      </c>
      <c r="M198" s="5" t="s">
        <v>47</v>
      </c>
      <c r="N198" s="94" t="s">
        <v>65</v>
      </c>
      <c r="O198" s="94" t="s">
        <v>65</v>
      </c>
      <c r="P198" s="94" t="s">
        <v>47</v>
      </c>
      <c r="Q198" s="94" t="s">
        <v>47</v>
      </c>
      <c r="R198" s="94" t="s">
        <v>47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94" t="s">
        <v>47</v>
      </c>
      <c r="AW198" s="94" t="s">
        <v>47</v>
      </c>
      <c r="AX198" s="94" t="s">
        <v>47</v>
      </c>
      <c r="AY198" s="94" t="s">
        <v>47</v>
      </c>
    </row>
    <row r="199" spans="1:51" ht="30" customHeight="1">
      <c r="A199" s="92"/>
      <c r="B199" s="92"/>
      <c r="C199" s="92"/>
      <c r="D199" s="92"/>
      <c r="E199" s="104"/>
      <c r="F199" s="104"/>
      <c r="G199" s="104"/>
      <c r="H199" s="104"/>
      <c r="I199" s="104"/>
      <c r="J199" s="104"/>
      <c r="K199" s="104"/>
      <c r="L199" s="104"/>
      <c r="M199" s="92"/>
    </row>
    <row r="200" spans="1:51" ht="30" customHeight="1">
      <c r="A200" s="135" t="s">
        <v>991</v>
      </c>
      <c r="B200" s="135"/>
      <c r="C200" s="135"/>
      <c r="D200" s="135"/>
      <c r="E200" s="136"/>
      <c r="F200" s="137"/>
      <c r="G200" s="136"/>
      <c r="H200" s="137"/>
      <c r="I200" s="136"/>
      <c r="J200" s="137"/>
      <c r="K200" s="136"/>
      <c r="L200" s="137"/>
      <c r="M200" s="135"/>
      <c r="N200" s="93" t="s">
        <v>865</v>
      </c>
    </row>
    <row r="201" spans="1:51" ht="30" customHeight="1">
      <c r="A201" s="5" t="s">
        <v>361</v>
      </c>
      <c r="B201" s="5" t="s">
        <v>362</v>
      </c>
      <c r="C201" s="5" t="s">
        <v>209</v>
      </c>
      <c r="D201" s="92">
        <v>2.7699999999999999E-3</v>
      </c>
      <c r="E201" s="104">
        <f>단가대비표!O20</f>
        <v>11270</v>
      </c>
      <c r="F201" s="104">
        <f t="shared" ref="F201:F210" si="27">TRUNC(E201*D201,1)</f>
        <v>31.2</v>
      </c>
      <c r="G201" s="104">
        <f>단가대비표!P20</f>
        <v>0</v>
      </c>
      <c r="H201" s="104">
        <f t="shared" ref="H201:H210" si="28">TRUNC(G201*D201,1)</f>
        <v>0</v>
      </c>
      <c r="I201" s="104">
        <f>단가대비표!S20</f>
        <v>0</v>
      </c>
      <c r="J201" s="104">
        <f t="shared" ref="J201:J210" si="29">TRUNC(I201*D201,1)</f>
        <v>0</v>
      </c>
      <c r="K201" s="104">
        <f t="shared" ref="K201:K210" si="30">TRUNC(E201+G201+I201,1)</f>
        <v>11270</v>
      </c>
      <c r="L201" s="104">
        <f t="shared" ref="L201:L210" si="31">TRUNC(F201+H201+J201,1)</f>
        <v>31.2</v>
      </c>
      <c r="M201" s="5" t="s">
        <v>47</v>
      </c>
      <c r="N201" s="94" t="s">
        <v>865</v>
      </c>
      <c r="O201" s="94" t="s">
        <v>990</v>
      </c>
      <c r="P201" s="94" t="s">
        <v>56</v>
      </c>
      <c r="Q201" s="94" t="s">
        <v>56</v>
      </c>
      <c r="R201" s="94" t="s">
        <v>55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94" t="s">
        <v>47</v>
      </c>
      <c r="AW201" s="94" t="s">
        <v>989</v>
      </c>
      <c r="AX201" s="94" t="s">
        <v>47</v>
      </c>
      <c r="AY201" s="94" t="s">
        <v>47</v>
      </c>
    </row>
    <row r="202" spans="1:51" ht="30" customHeight="1">
      <c r="A202" s="5" t="s">
        <v>363</v>
      </c>
      <c r="B202" s="5" t="s">
        <v>364</v>
      </c>
      <c r="C202" s="5" t="s">
        <v>287</v>
      </c>
      <c r="D202" s="92">
        <v>0.94499999999999995</v>
      </c>
      <c r="E202" s="104">
        <f>단가대비표!O14</f>
        <v>2.2200000000000002</v>
      </c>
      <c r="F202" s="104">
        <f t="shared" si="27"/>
        <v>2</v>
      </c>
      <c r="G202" s="104">
        <f>단가대비표!P14</f>
        <v>0</v>
      </c>
      <c r="H202" s="104">
        <f t="shared" si="28"/>
        <v>0</v>
      </c>
      <c r="I202" s="104">
        <f>단가대비표!S14</f>
        <v>0</v>
      </c>
      <c r="J202" s="104">
        <f t="shared" si="29"/>
        <v>0</v>
      </c>
      <c r="K202" s="104">
        <f t="shared" si="30"/>
        <v>2.2000000000000002</v>
      </c>
      <c r="L202" s="104">
        <f t="shared" si="31"/>
        <v>2</v>
      </c>
      <c r="M202" s="5" t="s">
        <v>365</v>
      </c>
      <c r="N202" s="94" t="s">
        <v>865</v>
      </c>
      <c r="O202" s="94" t="s">
        <v>965</v>
      </c>
      <c r="P202" s="94" t="s">
        <v>56</v>
      </c>
      <c r="Q202" s="94" t="s">
        <v>56</v>
      </c>
      <c r="R202" s="94" t="s">
        <v>55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94" t="s">
        <v>47</v>
      </c>
      <c r="AW202" s="94" t="s">
        <v>988</v>
      </c>
      <c r="AX202" s="94" t="s">
        <v>47</v>
      </c>
      <c r="AY202" s="94" t="s">
        <v>47</v>
      </c>
    </row>
    <row r="203" spans="1:51" ht="30" customHeight="1">
      <c r="A203" s="5" t="s">
        <v>366</v>
      </c>
      <c r="B203" s="5" t="s">
        <v>367</v>
      </c>
      <c r="C203" s="5" t="s">
        <v>209</v>
      </c>
      <c r="D203" s="92">
        <v>4.0000000000000002E-4</v>
      </c>
      <c r="E203" s="104">
        <f>단가대비표!O17</f>
        <v>10652</v>
      </c>
      <c r="F203" s="104">
        <f t="shared" si="27"/>
        <v>4.2</v>
      </c>
      <c r="G203" s="104">
        <f>단가대비표!P17</f>
        <v>0</v>
      </c>
      <c r="H203" s="104">
        <f t="shared" si="28"/>
        <v>0</v>
      </c>
      <c r="I203" s="104">
        <f>단가대비표!S17</f>
        <v>0</v>
      </c>
      <c r="J203" s="104">
        <f t="shared" si="29"/>
        <v>0</v>
      </c>
      <c r="K203" s="104">
        <f t="shared" si="30"/>
        <v>10652</v>
      </c>
      <c r="L203" s="104">
        <f t="shared" si="31"/>
        <v>4.2</v>
      </c>
      <c r="M203" s="5" t="s">
        <v>47</v>
      </c>
      <c r="N203" s="94" t="s">
        <v>865</v>
      </c>
      <c r="O203" s="94" t="s">
        <v>963</v>
      </c>
      <c r="P203" s="94" t="s">
        <v>56</v>
      </c>
      <c r="Q203" s="94" t="s">
        <v>56</v>
      </c>
      <c r="R203" s="94" t="s">
        <v>55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94" t="s">
        <v>47</v>
      </c>
      <c r="AW203" s="94" t="s">
        <v>987</v>
      </c>
      <c r="AX203" s="94" t="s">
        <v>47</v>
      </c>
      <c r="AY203" s="94" t="s">
        <v>47</v>
      </c>
    </row>
    <row r="204" spans="1:51" ht="30" customHeight="1">
      <c r="A204" s="5" t="s">
        <v>368</v>
      </c>
      <c r="B204" s="5" t="s">
        <v>369</v>
      </c>
      <c r="C204" s="5" t="s">
        <v>321</v>
      </c>
      <c r="D204" s="92">
        <v>3.1199999999999999E-3</v>
      </c>
      <c r="E204" s="104">
        <f>일위대가목록!E41</f>
        <v>0</v>
      </c>
      <c r="F204" s="104">
        <f t="shared" si="27"/>
        <v>0</v>
      </c>
      <c r="G204" s="104">
        <f>일위대가목록!F41</f>
        <v>0</v>
      </c>
      <c r="H204" s="104">
        <f t="shared" si="28"/>
        <v>0</v>
      </c>
      <c r="I204" s="104">
        <f>일위대가목록!G41</f>
        <v>137</v>
      </c>
      <c r="J204" s="104">
        <f t="shared" si="29"/>
        <v>0.4</v>
      </c>
      <c r="K204" s="104">
        <f t="shared" si="30"/>
        <v>137</v>
      </c>
      <c r="L204" s="104">
        <f t="shared" si="31"/>
        <v>0.4</v>
      </c>
      <c r="M204" s="5" t="s">
        <v>308</v>
      </c>
      <c r="N204" s="94" t="s">
        <v>865</v>
      </c>
      <c r="O204" s="94" t="s">
        <v>860</v>
      </c>
      <c r="P204" s="94" t="s">
        <v>55</v>
      </c>
      <c r="Q204" s="94" t="s">
        <v>56</v>
      </c>
      <c r="R204" s="94" t="s">
        <v>56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94" t="s">
        <v>47</v>
      </c>
      <c r="AW204" s="94" t="s">
        <v>986</v>
      </c>
      <c r="AX204" s="94" t="s">
        <v>47</v>
      </c>
      <c r="AY204" s="94" t="s">
        <v>47</v>
      </c>
    </row>
    <row r="205" spans="1:51" ht="30" customHeight="1">
      <c r="A205" s="5" t="s">
        <v>206</v>
      </c>
      <c r="B205" s="5" t="s">
        <v>371</v>
      </c>
      <c r="C205" s="5" t="s">
        <v>372</v>
      </c>
      <c r="D205" s="92">
        <v>1.89E-2</v>
      </c>
      <c r="E205" s="104">
        <f>단가대비표!O79</f>
        <v>0</v>
      </c>
      <c r="F205" s="104">
        <f t="shared" si="27"/>
        <v>0</v>
      </c>
      <c r="G205" s="104">
        <f>단가대비표!P79</f>
        <v>0</v>
      </c>
      <c r="H205" s="104">
        <f t="shared" si="28"/>
        <v>0</v>
      </c>
      <c r="I205" s="104">
        <f>단가대비표!S79</f>
        <v>87</v>
      </c>
      <c r="J205" s="104">
        <f t="shared" si="29"/>
        <v>1.6</v>
      </c>
      <c r="K205" s="104">
        <f t="shared" si="30"/>
        <v>87</v>
      </c>
      <c r="L205" s="104">
        <f t="shared" si="31"/>
        <v>1.6</v>
      </c>
      <c r="M205" s="5" t="s">
        <v>47</v>
      </c>
      <c r="N205" s="94" t="s">
        <v>865</v>
      </c>
      <c r="O205" s="94" t="s">
        <v>960</v>
      </c>
      <c r="P205" s="94" t="s">
        <v>56</v>
      </c>
      <c r="Q205" s="94" t="s">
        <v>56</v>
      </c>
      <c r="R205" s="94" t="s">
        <v>55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94" t="s">
        <v>47</v>
      </c>
      <c r="AW205" s="94" t="s">
        <v>985</v>
      </c>
      <c r="AX205" s="94" t="s">
        <v>47</v>
      </c>
      <c r="AY205" s="94" t="s">
        <v>47</v>
      </c>
    </row>
    <row r="206" spans="1:51" ht="30" customHeight="1">
      <c r="A206" s="5" t="s">
        <v>373</v>
      </c>
      <c r="B206" s="5" t="s">
        <v>233</v>
      </c>
      <c r="C206" s="5" t="s">
        <v>202</v>
      </c>
      <c r="D206" s="92">
        <v>5.8500000000000002E-3</v>
      </c>
      <c r="E206" s="104">
        <f>단가대비표!O84</f>
        <v>0</v>
      </c>
      <c r="F206" s="104">
        <f t="shared" si="27"/>
        <v>0</v>
      </c>
      <c r="G206" s="104">
        <f>단가대비표!P84</f>
        <v>178010</v>
      </c>
      <c r="H206" s="104">
        <f t="shared" si="28"/>
        <v>1041.3</v>
      </c>
      <c r="I206" s="104">
        <f>단가대비표!S84</f>
        <v>0</v>
      </c>
      <c r="J206" s="104">
        <f t="shared" si="29"/>
        <v>0</v>
      </c>
      <c r="K206" s="104">
        <f t="shared" si="30"/>
        <v>178010</v>
      </c>
      <c r="L206" s="104">
        <f t="shared" si="31"/>
        <v>1041.3</v>
      </c>
      <c r="M206" s="5" t="s">
        <v>47</v>
      </c>
      <c r="N206" s="94" t="s">
        <v>865</v>
      </c>
      <c r="O206" s="94" t="s">
        <v>958</v>
      </c>
      <c r="P206" s="94" t="s">
        <v>56</v>
      </c>
      <c r="Q206" s="94" t="s">
        <v>56</v>
      </c>
      <c r="R206" s="94" t="s">
        <v>55</v>
      </c>
      <c r="S206" s="6"/>
      <c r="T206" s="6"/>
      <c r="U206" s="6"/>
      <c r="V206" s="6">
        <v>1</v>
      </c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94" t="s">
        <v>47</v>
      </c>
      <c r="AW206" s="94" t="s">
        <v>984</v>
      </c>
      <c r="AX206" s="94" t="s">
        <v>47</v>
      </c>
      <c r="AY206" s="94" t="s">
        <v>47</v>
      </c>
    </row>
    <row r="207" spans="1:51" ht="30" customHeight="1">
      <c r="A207" s="5" t="s">
        <v>200</v>
      </c>
      <c r="B207" s="5" t="s">
        <v>201</v>
      </c>
      <c r="C207" s="5" t="s">
        <v>202</v>
      </c>
      <c r="D207" s="92">
        <v>1E-4</v>
      </c>
      <c r="E207" s="104">
        <f>단가대비표!O81</f>
        <v>0</v>
      </c>
      <c r="F207" s="104">
        <f t="shared" si="27"/>
        <v>0</v>
      </c>
      <c r="G207" s="104">
        <f>단가대비표!P81</f>
        <v>130264</v>
      </c>
      <c r="H207" s="104">
        <f t="shared" si="28"/>
        <v>13</v>
      </c>
      <c r="I207" s="104">
        <f>단가대비표!S81</f>
        <v>0</v>
      </c>
      <c r="J207" s="104">
        <f t="shared" si="29"/>
        <v>0</v>
      </c>
      <c r="K207" s="104">
        <f t="shared" si="30"/>
        <v>130264</v>
      </c>
      <c r="L207" s="104">
        <f t="shared" si="31"/>
        <v>13</v>
      </c>
      <c r="M207" s="5" t="s">
        <v>47</v>
      </c>
      <c r="N207" s="94" t="s">
        <v>865</v>
      </c>
      <c r="O207" s="94" t="s">
        <v>889</v>
      </c>
      <c r="P207" s="94" t="s">
        <v>56</v>
      </c>
      <c r="Q207" s="94" t="s">
        <v>56</v>
      </c>
      <c r="R207" s="94" t="s">
        <v>55</v>
      </c>
      <c r="S207" s="6"/>
      <c r="T207" s="6"/>
      <c r="U207" s="6"/>
      <c r="V207" s="6">
        <v>1</v>
      </c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94" t="s">
        <v>47</v>
      </c>
      <c r="AW207" s="94" t="s">
        <v>983</v>
      </c>
      <c r="AX207" s="94" t="s">
        <v>47</v>
      </c>
      <c r="AY207" s="94" t="s">
        <v>47</v>
      </c>
    </row>
    <row r="208" spans="1:51" ht="30" customHeight="1">
      <c r="A208" s="5" t="s">
        <v>374</v>
      </c>
      <c r="B208" s="5" t="s">
        <v>233</v>
      </c>
      <c r="C208" s="5" t="s">
        <v>202</v>
      </c>
      <c r="D208" s="92">
        <v>3.8999999999999999E-4</v>
      </c>
      <c r="E208" s="104">
        <f>단가대비표!O85</f>
        <v>0</v>
      </c>
      <c r="F208" s="104">
        <f t="shared" si="27"/>
        <v>0</v>
      </c>
      <c r="G208" s="104">
        <f>단가대비표!P85</f>
        <v>209394</v>
      </c>
      <c r="H208" s="104">
        <f t="shared" si="28"/>
        <v>81.599999999999994</v>
      </c>
      <c r="I208" s="104">
        <f>단가대비표!S85</f>
        <v>0</v>
      </c>
      <c r="J208" s="104">
        <f t="shared" si="29"/>
        <v>0</v>
      </c>
      <c r="K208" s="104">
        <f t="shared" si="30"/>
        <v>209394</v>
      </c>
      <c r="L208" s="104">
        <f t="shared" si="31"/>
        <v>81.599999999999994</v>
      </c>
      <c r="M208" s="5" t="s">
        <v>47</v>
      </c>
      <c r="N208" s="94" t="s">
        <v>865</v>
      </c>
      <c r="O208" s="94" t="s">
        <v>955</v>
      </c>
      <c r="P208" s="94" t="s">
        <v>56</v>
      </c>
      <c r="Q208" s="94" t="s">
        <v>56</v>
      </c>
      <c r="R208" s="94" t="s">
        <v>55</v>
      </c>
      <c r="S208" s="6"/>
      <c r="T208" s="6"/>
      <c r="U208" s="6"/>
      <c r="V208" s="6">
        <v>1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94" t="s">
        <v>47</v>
      </c>
      <c r="AW208" s="94" t="s">
        <v>982</v>
      </c>
      <c r="AX208" s="94" t="s">
        <v>47</v>
      </c>
      <c r="AY208" s="94" t="s">
        <v>47</v>
      </c>
    </row>
    <row r="209" spans="1:51" ht="30" customHeight="1">
      <c r="A209" s="5" t="s">
        <v>375</v>
      </c>
      <c r="B209" s="5" t="s">
        <v>201</v>
      </c>
      <c r="C209" s="5" t="s">
        <v>202</v>
      </c>
      <c r="D209" s="92">
        <v>1.1E-4</v>
      </c>
      <c r="E209" s="104">
        <f>단가대비표!O82</f>
        <v>0</v>
      </c>
      <c r="F209" s="104">
        <f t="shared" si="27"/>
        <v>0</v>
      </c>
      <c r="G209" s="104">
        <f>단가대비표!P82</f>
        <v>155599</v>
      </c>
      <c r="H209" s="104">
        <f t="shared" si="28"/>
        <v>17.100000000000001</v>
      </c>
      <c r="I209" s="104">
        <f>단가대비표!S82</f>
        <v>0</v>
      </c>
      <c r="J209" s="104">
        <f t="shared" si="29"/>
        <v>0</v>
      </c>
      <c r="K209" s="104">
        <f t="shared" si="30"/>
        <v>155599</v>
      </c>
      <c r="L209" s="104">
        <f t="shared" si="31"/>
        <v>17.100000000000001</v>
      </c>
      <c r="M209" s="5" t="s">
        <v>47</v>
      </c>
      <c r="N209" s="94" t="s">
        <v>865</v>
      </c>
      <c r="O209" s="94" t="s">
        <v>953</v>
      </c>
      <c r="P209" s="94" t="s">
        <v>56</v>
      </c>
      <c r="Q209" s="94" t="s">
        <v>56</v>
      </c>
      <c r="R209" s="94" t="s">
        <v>55</v>
      </c>
      <c r="S209" s="6"/>
      <c r="T209" s="6"/>
      <c r="U209" s="6"/>
      <c r="V209" s="6">
        <v>1</v>
      </c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94" t="s">
        <v>47</v>
      </c>
      <c r="AW209" s="94" t="s">
        <v>981</v>
      </c>
      <c r="AX209" s="94" t="s">
        <v>47</v>
      </c>
      <c r="AY209" s="94" t="s">
        <v>47</v>
      </c>
    </row>
    <row r="210" spans="1:51" ht="30" customHeight="1">
      <c r="A210" s="5" t="s">
        <v>234</v>
      </c>
      <c r="B210" s="5" t="s">
        <v>235</v>
      </c>
      <c r="C210" s="5" t="s">
        <v>236</v>
      </c>
      <c r="D210" s="92">
        <v>1</v>
      </c>
      <c r="E210" s="104">
        <v>0</v>
      </c>
      <c r="F210" s="104">
        <f t="shared" si="27"/>
        <v>0</v>
      </c>
      <c r="G210" s="104">
        <v>0</v>
      </c>
      <c r="H210" s="104">
        <f t="shared" si="28"/>
        <v>0</v>
      </c>
      <c r="I210" s="104">
        <f>TRUNC(SUMIF(V201:V210, RIGHTB(O210, 1), H201:H210)*U210, 2)</f>
        <v>34.590000000000003</v>
      </c>
      <c r="J210" s="104">
        <f t="shared" si="29"/>
        <v>34.5</v>
      </c>
      <c r="K210" s="104">
        <f t="shared" si="30"/>
        <v>34.5</v>
      </c>
      <c r="L210" s="104">
        <f t="shared" si="31"/>
        <v>34.5</v>
      </c>
      <c r="M210" s="5" t="s">
        <v>47</v>
      </c>
      <c r="N210" s="94" t="s">
        <v>865</v>
      </c>
      <c r="O210" s="94" t="s">
        <v>882</v>
      </c>
      <c r="P210" s="94" t="s">
        <v>56</v>
      </c>
      <c r="Q210" s="94" t="s">
        <v>56</v>
      </c>
      <c r="R210" s="94" t="s">
        <v>56</v>
      </c>
      <c r="S210" s="6">
        <v>1</v>
      </c>
      <c r="T210" s="6">
        <v>2</v>
      </c>
      <c r="U210" s="6">
        <v>0.03</v>
      </c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94" t="s">
        <v>47</v>
      </c>
      <c r="AW210" s="94" t="s">
        <v>980</v>
      </c>
      <c r="AX210" s="94" t="s">
        <v>47</v>
      </c>
      <c r="AY210" s="94" t="s">
        <v>47</v>
      </c>
    </row>
    <row r="211" spans="1:51" ht="30" customHeight="1">
      <c r="A211" s="5" t="s">
        <v>197</v>
      </c>
      <c r="B211" s="5" t="s">
        <v>47</v>
      </c>
      <c r="C211" s="5" t="s">
        <v>47</v>
      </c>
      <c r="D211" s="92"/>
      <c r="E211" s="104"/>
      <c r="F211" s="104">
        <f>TRUNC(SUMIF(N201:N210, N200, F201:F210),0)</f>
        <v>37</v>
      </c>
      <c r="G211" s="104"/>
      <c r="H211" s="104">
        <f>TRUNC(SUMIF(N201:N210, N200, H201:H210),0)</f>
        <v>1153</v>
      </c>
      <c r="I211" s="104"/>
      <c r="J211" s="104">
        <f>TRUNC(SUMIF(N201:N210, N200, J201:J210),0)</f>
        <v>36</v>
      </c>
      <c r="K211" s="104"/>
      <c r="L211" s="104">
        <f>F211+H211+J211</f>
        <v>1226</v>
      </c>
      <c r="M211" s="5" t="s">
        <v>47</v>
      </c>
      <c r="N211" s="94" t="s">
        <v>65</v>
      </c>
      <c r="O211" s="94" t="s">
        <v>65</v>
      </c>
      <c r="P211" s="94" t="s">
        <v>47</v>
      </c>
      <c r="Q211" s="94" t="s">
        <v>47</v>
      </c>
      <c r="R211" s="94" t="s">
        <v>47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94" t="s">
        <v>47</v>
      </c>
      <c r="AW211" s="94" t="s">
        <v>47</v>
      </c>
      <c r="AX211" s="94" t="s">
        <v>47</v>
      </c>
      <c r="AY211" s="94" t="s">
        <v>47</v>
      </c>
    </row>
    <row r="212" spans="1:51" ht="30" customHeight="1">
      <c r="A212" s="92"/>
      <c r="B212" s="92"/>
      <c r="C212" s="92"/>
      <c r="D212" s="92"/>
      <c r="E212" s="104"/>
      <c r="F212" s="104"/>
      <c r="G212" s="104"/>
      <c r="H212" s="104"/>
      <c r="I212" s="104"/>
      <c r="J212" s="104"/>
      <c r="K212" s="104"/>
      <c r="L212" s="104"/>
      <c r="M212" s="92"/>
    </row>
    <row r="213" spans="1:51" ht="30" customHeight="1">
      <c r="A213" s="135" t="s">
        <v>979</v>
      </c>
      <c r="B213" s="135"/>
      <c r="C213" s="135"/>
      <c r="D213" s="135"/>
      <c r="E213" s="136"/>
      <c r="F213" s="137"/>
      <c r="G213" s="136"/>
      <c r="H213" s="137"/>
      <c r="I213" s="136"/>
      <c r="J213" s="137"/>
      <c r="K213" s="136"/>
      <c r="L213" s="137"/>
      <c r="M213" s="135"/>
      <c r="N213" s="93" t="s">
        <v>864</v>
      </c>
    </row>
    <row r="214" spans="1:51" ht="30" customHeight="1">
      <c r="A214" s="5" t="s">
        <v>376</v>
      </c>
      <c r="B214" s="5" t="s">
        <v>377</v>
      </c>
      <c r="C214" s="5" t="s">
        <v>209</v>
      </c>
      <c r="D214" s="92">
        <v>1.5709999999999998E-2</v>
      </c>
      <c r="E214" s="104">
        <f>단가대비표!O19</f>
        <v>2290</v>
      </c>
      <c r="F214" s="104">
        <f t="shared" ref="F214:F223" si="32">TRUNC(E214*D214,1)</f>
        <v>35.9</v>
      </c>
      <c r="G214" s="104">
        <f>단가대비표!P19</f>
        <v>0</v>
      </c>
      <c r="H214" s="104">
        <f t="shared" ref="H214:H223" si="33">TRUNC(G214*D214,1)</f>
        <v>0</v>
      </c>
      <c r="I214" s="104">
        <f>단가대비표!S19</f>
        <v>0</v>
      </c>
      <c r="J214" s="104">
        <f t="shared" ref="J214:J223" si="34">TRUNC(I214*D214,1)</f>
        <v>0</v>
      </c>
      <c r="K214" s="104">
        <f t="shared" ref="K214:K223" si="35">TRUNC(E214+G214+I214,1)</f>
        <v>2290</v>
      </c>
      <c r="L214" s="104">
        <f t="shared" ref="L214:L223" si="36">TRUNC(F214+H214+J214,1)</f>
        <v>35.9</v>
      </c>
      <c r="M214" s="5" t="s">
        <v>47</v>
      </c>
      <c r="N214" s="94" t="s">
        <v>864</v>
      </c>
      <c r="O214" s="94" t="s">
        <v>967</v>
      </c>
      <c r="P214" s="94" t="s">
        <v>56</v>
      </c>
      <c r="Q214" s="94" t="s">
        <v>56</v>
      </c>
      <c r="R214" s="94" t="s">
        <v>55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94" t="s">
        <v>47</v>
      </c>
      <c r="AW214" s="94" t="s">
        <v>978</v>
      </c>
      <c r="AX214" s="94" t="s">
        <v>47</v>
      </c>
      <c r="AY214" s="94" t="s">
        <v>47</v>
      </c>
    </row>
    <row r="215" spans="1:51" ht="30" customHeight="1">
      <c r="A215" s="5" t="s">
        <v>363</v>
      </c>
      <c r="B215" s="5" t="s">
        <v>364</v>
      </c>
      <c r="C215" s="5" t="s">
        <v>287</v>
      </c>
      <c r="D215" s="92">
        <v>5.3550000000000004</v>
      </c>
      <c r="E215" s="104">
        <f>단가대비표!O14</f>
        <v>2.2200000000000002</v>
      </c>
      <c r="F215" s="104">
        <f t="shared" si="32"/>
        <v>11.8</v>
      </c>
      <c r="G215" s="104">
        <f>단가대비표!P14</f>
        <v>0</v>
      </c>
      <c r="H215" s="104">
        <f t="shared" si="33"/>
        <v>0</v>
      </c>
      <c r="I215" s="104">
        <f>단가대비표!S14</f>
        <v>0</v>
      </c>
      <c r="J215" s="104">
        <f t="shared" si="34"/>
        <v>0</v>
      </c>
      <c r="K215" s="104">
        <f t="shared" si="35"/>
        <v>2.2000000000000002</v>
      </c>
      <c r="L215" s="104">
        <f t="shared" si="36"/>
        <v>11.8</v>
      </c>
      <c r="M215" s="5" t="s">
        <v>365</v>
      </c>
      <c r="N215" s="94" t="s">
        <v>864</v>
      </c>
      <c r="O215" s="94" t="s">
        <v>965</v>
      </c>
      <c r="P215" s="94" t="s">
        <v>56</v>
      </c>
      <c r="Q215" s="94" t="s">
        <v>56</v>
      </c>
      <c r="R215" s="94" t="s">
        <v>55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94" t="s">
        <v>47</v>
      </c>
      <c r="AW215" s="94" t="s">
        <v>977</v>
      </c>
      <c r="AX215" s="94" t="s">
        <v>47</v>
      </c>
      <c r="AY215" s="94" t="s">
        <v>47</v>
      </c>
    </row>
    <row r="216" spans="1:51" ht="30" customHeight="1">
      <c r="A216" s="5" t="s">
        <v>366</v>
      </c>
      <c r="B216" s="5" t="s">
        <v>367</v>
      </c>
      <c r="C216" s="5" t="s">
        <v>209</v>
      </c>
      <c r="D216" s="92">
        <v>2.3999999999999998E-3</v>
      </c>
      <c r="E216" s="104">
        <f>단가대비표!O17</f>
        <v>10652</v>
      </c>
      <c r="F216" s="104">
        <f t="shared" si="32"/>
        <v>25.5</v>
      </c>
      <c r="G216" s="104">
        <f>단가대비표!P17</f>
        <v>0</v>
      </c>
      <c r="H216" s="104">
        <f t="shared" si="33"/>
        <v>0</v>
      </c>
      <c r="I216" s="104">
        <f>단가대비표!S17</f>
        <v>0</v>
      </c>
      <c r="J216" s="104">
        <f t="shared" si="34"/>
        <v>0</v>
      </c>
      <c r="K216" s="104">
        <f t="shared" si="35"/>
        <v>10652</v>
      </c>
      <c r="L216" s="104">
        <f t="shared" si="36"/>
        <v>25.5</v>
      </c>
      <c r="M216" s="5" t="s">
        <v>47</v>
      </c>
      <c r="N216" s="94" t="s">
        <v>864</v>
      </c>
      <c r="O216" s="94" t="s">
        <v>963</v>
      </c>
      <c r="P216" s="94" t="s">
        <v>56</v>
      </c>
      <c r="Q216" s="94" t="s">
        <v>56</v>
      </c>
      <c r="R216" s="94" t="s">
        <v>55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94" t="s">
        <v>47</v>
      </c>
      <c r="AW216" s="94" t="s">
        <v>976</v>
      </c>
      <c r="AX216" s="94" t="s">
        <v>47</v>
      </c>
      <c r="AY216" s="94" t="s">
        <v>47</v>
      </c>
    </row>
    <row r="217" spans="1:51" ht="30" customHeight="1">
      <c r="A217" s="5" t="s">
        <v>368</v>
      </c>
      <c r="B217" s="5" t="s">
        <v>369</v>
      </c>
      <c r="C217" s="5" t="s">
        <v>321</v>
      </c>
      <c r="D217" s="92">
        <v>1.771E-2</v>
      </c>
      <c r="E217" s="104">
        <f>일위대가목록!E41</f>
        <v>0</v>
      </c>
      <c r="F217" s="104">
        <f t="shared" si="32"/>
        <v>0</v>
      </c>
      <c r="G217" s="104">
        <f>일위대가목록!F41</f>
        <v>0</v>
      </c>
      <c r="H217" s="104">
        <f t="shared" si="33"/>
        <v>0</v>
      </c>
      <c r="I217" s="104">
        <f>일위대가목록!G41</f>
        <v>137</v>
      </c>
      <c r="J217" s="104">
        <f t="shared" si="34"/>
        <v>2.4</v>
      </c>
      <c r="K217" s="104">
        <f t="shared" si="35"/>
        <v>137</v>
      </c>
      <c r="L217" s="104">
        <f t="shared" si="36"/>
        <v>2.4</v>
      </c>
      <c r="M217" s="5" t="s">
        <v>308</v>
      </c>
      <c r="N217" s="94" t="s">
        <v>864</v>
      </c>
      <c r="O217" s="94" t="s">
        <v>860</v>
      </c>
      <c r="P217" s="94" t="s">
        <v>55</v>
      </c>
      <c r="Q217" s="94" t="s">
        <v>56</v>
      </c>
      <c r="R217" s="94" t="s">
        <v>56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94" t="s">
        <v>47</v>
      </c>
      <c r="AW217" s="94" t="s">
        <v>975</v>
      </c>
      <c r="AX217" s="94" t="s">
        <v>47</v>
      </c>
      <c r="AY217" s="94" t="s">
        <v>47</v>
      </c>
    </row>
    <row r="218" spans="1:51" ht="30" customHeight="1">
      <c r="A218" s="5" t="s">
        <v>206</v>
      </c>
      <c r="B218" s="5" t="s">
        <v>371</v>
      </c>
      <c r="C218" s="5" t="s">
        <v>372</v>
      </c>
      <c r="D218" s="92">
        <v>0.1071</v>
      </c>
      <c r="E218" s="104">
        <f>단가대비표!O79</f>
        <v>0</v>
      </c>
      <c r="F218" s="104">
        <f t="shared" si="32"/>
        <v>0</v>
      </c>
      <c r="G218" s="104">
        <f>단가대비표!P79</f>
        <v>0</v>
      </c>
      <c r="H218" s="104">
        <f t="shared" si="33"/>
        <v>0</v>
      </c>
      <c r="I218" s="104">
        <f>단가대비표!S79</f>
        <v>87</v>
      </c>
      <c r="J218" s="104">
        <f t="shared" si="34"/>
        <v>9.3000000000000007</v>
      </c>
      <c r="K218" s="104">
        <f t="shared" si="35"/>
        <v>87</v>
      </c>
      <c r="L218" s="104">
        <f t="shared" si="36"/>
        <v>9.3000000000000007</v>
      </c>
      <c r="M218" s="5" t="s">
        <v>47</v>
      </c>
      <c r="N218" s="94" t="s">
        <v>864</v>
      </c>
      <c r="O218" s="94" t="s">
        <v>960</v>
      </c>
      <c r="P218" s="94" t="s">
        <v>56</v>
      </c>
      <c r="Q218" s="94" t="s">
        <v>56</v>
      </c>
      <c r="R218" s="94" t="s">
        <v>55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94" t="s">
        <v>47</v>
      </c>
      <c r="AW218" s="94" t="s">
        <v>974</v>
      </c>
      <c r="AX218" s="94" t="s">
        <v>47</v>
      </c>
      <c r="AY218" s="94" t="s">
        <v>47</v>
      </c>
    </row>
    <row r="219" spans="1:51" ht="30" customHeight="1">
      <c r="A219" s="5" t="s">
        <v>373</v>
      </c>
      <c r="B219" s="5" t="s">
        <v>233</v>
      </c>
      <c r="C219" s="5" t="s">
        <v>202</v>
      </c>
      <c r="D219" s="92">
        <v>2.18E-2</v>
      </c>
      <c r="E219" s="104">
        <f>단가대비표!O84</f>
        <v>0</v>
      </c>
      <c r="F219" s="104">
        <f t="shared" si="32"/>
        <v>0</v>
      </c>
      <c r="G219" s="104">
        <f>단가대비표!P84</f>
        <v>178010</v>
      </c>
      <c r="H219" s="104">
        <f t="shared" si="33"/>
        <v>3880.6</v>
      </c>
      <c r="I219" s="104">
        <f>단가대비표!S84</f>
        <v>0</v>
      </c>
      <c r="J219" s="104">
        <f t="shared" si="34"/>
        <v>0</v>
      </c>
      <c r="K219" s="104">
        <f t="shared" si="35"/>
        <v>178010</v>
      </c>
      <c r="L219" s="104">
        <f t="shared" si="36"/>
        <v>3880.6</v>
      </c>
      <c r="M219" s="5" t="s">
        <v>47</v>
      </c>
      <c r="N219" s="94" t="s">
        <v>864</v>
      </c>
      <c r="O219" s="94" t="s">
        <v>958</v>
      </c>
      <c r="P219" s="94" t="s">
        <v>56</v>
      </c>
      <c r="Q219" s="94" t="s">
        <v>56</v>
      </c>
      <c r="R219" s="94" t="s">
        <v>55</v>
      </c>
      <c r="S219" s="6"/>
      <c r="T219" s="6"/>
      <c r="U219" s="6"/>
      <c r="V219" s="6">
        <v>1</v>
      </c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94" t="s">
        <v>47</v>
      </c>
      <c r="AW219" s="94" t="s">
        <v>973</v>
      </c>
      <c r="AX219" s="94" t="s">
        <v>47</v>
      </c>
      <c r="AY219" s="94" t="s">
        <v>47</v>
      </c>
    </row>
    <row r="220" spans="1:51" ht="30" customHeight="1">
      <c r="A220" s="5" t="s">
        <v>200</v>
      </c>
      <c r="B220" s="5" t="s">
        <v>201</v>
      </c>
      <c r="C220" s="5" t="s">
        <v>202</v>
      </c>
      <c r="D220" s="92">
        <v>5.5999999999999995E-4</v>
      </c>
      <c r="E220" s="104">
        <f>단가대비표!O81</f>
        <v>0</v>
      </c>
      <c r="F220" s="104">
        <f t="shared" si="32"/>
        <v>0</v>
      </c>
      <c r="G220" s="104">
        <f>단가대비표!P81</f>
        <v>130264</v>
      </c>
      <c r="H220" s="104">
        <f t="shared" si="33"/>
        <v>72.900000000000006</v>
      </c>
      <c r="I220" s="104">
        <f>단가대비표!S81</f>
        <v>0</v>
      </c>
      <c r="J220" s="104">
        <f t="shared" si="34"/>
        <v>0</v>
      </c>
      <c r="K220" s="104">
        <f t="shared" si="35"/>
        <v>130264</v>
      </c>
      <c r="L220" s="104">
        <f t="shared" si="36"/>
        <v>72.900000000000006</v>
      </c>
      <c r="M220" s="5" t="s">
        <v>47</v>
      </c>
      <c r="N220" s="94" t="s">
        <v>864</v>
      </c>
      <c r="O220" s="94" t="s">
        <v>889</v>
      </c>
      <c r="P220" s="94" t="s">
        <v>56</v>
      </c>
      <c r="Q220" s="94" t="s">
        <v>56</v>
      </c>
      <c r="R220" s="94" t="s">
        <v>55</v>
      </c>
      <c r="S220" s="6"/>
      <c r="T220" s="6"/>
      <c r="U220" s="6"/>
      <c r="V220" s="6">
        <v>1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94" t="s">
        <v>47</v>
      </c>
      <c r="AW220" s="94" t="s">
        <v>972</v>
      </c>
      <c r="AX220" s="94" t="s">
        <v>47</v>
      </c>
      <c r="AY220" s="94" t="s">
        <v>47</v>
      </c>
    </row>
    <row r="221" spans="1:51" ht="30" customHeight="1">
      <c r="A221" s="5" t="s">
        <v>374</v>
      </c>
      <c r="B221" s="5" t="s">
        <v>233</v>
      </c>
      <c r="C221" s="5" t="s">
        <v>202</v>
      </c>
      <c r="D221" s="92">
        <v>2.2100000000000002E-3</v>
      </c>
      <c r="E221" s="104">
        <f>단가대비표!O85</f>
        <v>0</v>
      </c>
      <c r="F221" s="104">
        <f t="shared" si="32"/>
        <v>0</v>
      </c>
      <c r="G221" s="104">
        <f>단가대비표!P85</f>
        <v>209394</v>
      </c>
      <c r="H221" s="104">
        <f t="shared" si="33"/>
        <v>462.7</v>
      </c>
      <c r="I221" s="104">
        <f>단가대비표!S85</f>
        <v>0</v>
      </c>
      <c r="J221" s="104">
        <f t="shared" si="34"/>
        <v>0</v>
      </c>
      <c r="K221" s="104">
        <f t="shared" si="35"/>
        <v>209394</v>
      </c>
      <c r="L221" s="104">
        <f t="shared" si="36"/>
        <v>462.7</v>
      </c>
      <c r="M221" s="5" t="s">
        <v>47</v>
      </c>
      <c r="N221" s="94" t="s">
        <v>864</v>
      </c>
      <c r="O221" s="94" t="s">
        <v>955</v>
      </c>
      <c r="P221" s="94" t="s">
        <v>56</v>
      </c>
      <c r="Q221" s="94" t="s">
        <v>56</v>
      </c>
      <c r="R221" s="94" t="s">
        <v>55</v>
      </c>
      <c r="S221" s="6"/>
      <c r="T221" s="6"/>
      <c r="U221" s="6"/>
      <c r="V221" s="6">
        <v>1</v>
      </c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94" t="s">
        <v>47</v>
      </c>
      <c r="AW221" s="94" t="s">
        <v>971</v>
      </c>
      <c r="AX221" s="94" t="s">
        <v>47</v>
      </c>
      <c r="AY221" s="94" t="s">
        <v>47</v>
      </c>
    </row>
    <row r="222" spans="1:51" ht="30" customHeight="1">
      <c r="A222" s="5" t="s">
        <v>375</v>
      </c>
      <c r="B222" s="5" t="s">
        <v>201</v>
      </c>
      <c r="C222" s="5" t="s">
        <v>202</v>
      </c>
      <c r="D222" s="92">
        <v>6.3000000000000003E-4</v>
      </c>
      <c r="E222" s="104">
        <f>단가대비표!O82</f>
        <v>0</v>
      </c>
      <c r="F222" s="104">
        <f t="shared" si="32"/>
        <v>0</v>
      </c>
      <c r="G222" s="104">
        <f>단가대비표!P82</f>
        <v>155599</v>
      </c>
      <c r="H222" s="104">
        <f t="shared" si="33"/>
        <v>98</v>
      </c>
      <c r="I222" s="104">
        <f>단가대비표!S82</f>
        <v>0</v>
      </c>
      <c r="J222" s="104">
        <f t="shared" si="34"/>
        <v>0</v>
      </c>
      <c r="K222" s="104">
        <f t="shared" si="35"/>
        <v>155599</v>
      </c>
      <c r="L222" s="104">
        <f t="shared" si="36"/>
        <v>98</v>
      </c>
      <c r="M222" s="5" t="s">
        <v>47</v>
      </c>
      <c r="N222" s="94" t="s">
        <v>864</v>
      </c>
      <c r="O222" s="94" t="s">
        <v>953</v>
      </c>
      <c r="P222" s="94" t="s">
        <v>56</v>
      </c>
      <c r="Q222" s="94" t="s">
        <v>56</v>
      </c>
      <c r="R222" s="94" t="s">
        <v>55</v>
      </c>
      <c r="S222" s="6"/>
      <c r="T222" s="6"/>
      <c r="U222" s="6"/>
      <c r="V222" s="6">
        <v>1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94" t="s">
        <v>47</v>
      </c>
      <c r="AW222" s="94" t="s">
        <v>970</v>
      </c>
      <c r="AX222" s="94" t="s">
        <v>47</v>
      </c>
      <c r="AY222" s="94" t="s">
        <v>47</v>
      </c>
    </row>
    <row r="223" spans="1:51" ht="30" customHeight="1">
      <c r="A223" s="5" t="s">
        <v>234</v>
      </c>
      <c r="B223" s="5" t="s">
        <v>235</v>
      </c>
      <c r="C223" s="5" t="s">
        <v>236</v>
      </c>
      <c r="D223" s="92">
        <v>1</v>
      </c>
      <c r="E223" s="104">
        <v>0</v>
      </c>
      <c r="F223" s="104">
        <f t="shared" si="32"/>
        <v>0</v>
      </c>
      <c r="G223" s="104">
        <v>0</v>
      </c>
      <c r="H223" s="104">
        <f t="shared" si="33"/>
        <v>0</v>
      </c>
      <c r="I223" s="104">
        <f>TRUNC(SUMIF(V214:V223, RIGHTB(O223, 1), H214:H223)*U223, 2)</f>
        <v>135.41999999999999</v>
      </c>
      <c r="J223" s="104">
        <f t="shared" si="34"/>
        <v>135.4</v>
      </c>
      <c r="K223" s="104">
        <f t="shared" si="35"/>
        <v>135.4</v>
      </c>
      <c r="L223" s="104">
        <f t="shared" si="36"/>
        <v>135.4</v>
      </c>
      <c r="M223" s="5" t="s">
        <v>47</v>
      </c>
      <c r="N223" s="94" t="s">
        <v>864</v>
      </c>
      <c r="O223" s="94" t="s">
        <v>882</v>
      </c>
      <c r="P223" s="94" t="s">
        <v>56</v>
      </c>
      <c r="Q223" s="94" t="s">
        <v>56</v>
      </c>
      <c r="R223" s="94" t="s">
        <v>56</v>
      </c>
      <c r="S223" s="6">
        <v>1</v>
      </c>
      <c r="T223" s="6">
        <v>2</v>
      </c>
      <c r="U223" s="6">
        <v>0.03</v>
      </c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94" t="s">
        <v>47</v>
      </c>
      <c r="AW223" s="94" t="s">
        <v>969</v>
      </c>
      <c r="AX223" s="94" t="s">
        <v>47</v>
      </c>
      <c r="AY223" s="94" t="s">
        <v>47</v>
      </c>
    </row>
    <row r="224" spans="1:51" ht="30" customHeight="1">
      <c r="A224" s="5" t="s">
        <v>197</v>
      </c>
      <c r="B224" s="5" t="s">
        <v>47</v>
      </c>
      <c r="C224" s="5" t="s">
        <v>47</v>
      </c>
      <c r="D224" s="92"/>
      <c r="E224" s="104"/>
      <c r="F224" s="104">
        <f>TRUNC(SUMIF(N214:N223, N213, F214:F223),0)</f>
        <v>73</v>
      </c>
      <c r="G224" s="104"/>
      <c r="H224" s="104">
        <f>TRUNC(SUMIF(N214:N223, N213, H214:H223),0)</f>
        <v>4514</v>
      </c>
      <c r="I224" s="104"/>
      <c r="J224" s="104">
        <f>TRUNC(SUMIF(N214:N223, N213, J214:J223),0)</f>
        <v>147</v>
      </c>
      <c r="K224" s="104"/>
      <c r="L224" s="104">
        <f>F224+H224+J224</f>
        <v>4734</v>
      </c>
      <c r="M224" s="5" t="s">
        <v>47</v>
      </c>
      <c r="N224" s="94" t="s">
        <v>65</v>
      </c>
      <c r="O224" s="94" t="s">
        <v>65</v>
      </c>
      <c r="P224" s="94" t="s">
        <v>47</v>
      </c>
      <c r="Q224" s="94" t="s">
        <v>47</v>
      </c>
      <c r="R224" s="94" t="s">
        <v>47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94" t="s">
        <v>47</v>
      </c>
      <c r="AW224" s="94" t="s">
        <v>47</v>
      </c>
      <c r="AX224" s="94" t="s">
        <v>47</v>
      </c>
      <c r="AY224" s="94" t="s">
        <v>47</v>
      </c>
    </row>
    <row r="225" spans="1:51" ht="30" customHeight="1">
      <c r="A225" s="92"/>
      <c r="B225" s="92"/>
      <c r="C225" s="92"/>
      <c r="D225" s="92"/>
      <c r="E225" s="104"/>
      <c r="F225" s="104"/>
      <c r="G225" s="104"/>
      <c r="H225" s="104"/>
      <c r="I225" s="104"/>
      <c r="J225" s="104"/>
      <c r="K225" s="104"/>
      <c r="L225" s="104"/>
      <c r="M225" s="92"/>
    </row>
    <row r="226" spans="1:51" ht="30" customHeight="1">
      <c r="A226" s="135" t="s">
        <v>968</v>
      </c>
      <c r="B226" s="135"/>
      <c r="C226" s="135"/>
      <c r="D226" s="135"/>
      <c r="E226" s="136"/>
      <c r="F226" s="137"/>
      <c r="G226" s="136"/>
      <c r="H226" s="137"/>
      <c r="I226" s="136"/>
      <c r="J226" s="137"/>
      <c r="K226" s="136"/>
      <c r="L226" s="137"/>
      <c r="M226" s="135"/>
      <c r="N226" s="93" t="s">
        <v>863</v>
      </c>
    </row>
    <row r="227" spans="1:51" ht="30" customHeight="1">
      <c r="A227" s="5" t="s">
        <v>376</v>
      </c>
      <c r="B227" s="5" t="s">
        <v>377</v>
      </c>
      <c r="C227" s="5" t="s">
        <v>209</v>
      </c>
      <c r="D227" s="92">
        <v>2.7699999999999999E-3</v>
      </c>
      <c r="E227" s="104">
        <f>단가대비표!O19</f>
        <v>2290</v>
      </c>
      <c r="F227" s="104">
        <f t="shared" ref="F227:F236" si="37">TRUNC(E227*D227,1)</f>
        <v>6.3</v>
      </c>
      <c r="G227" s="104">
        <f>단가대비표!P19</f>
        <v>0</v>
      </c>
      <c r="H227" s="104">
        <f t="shared" ref="H227:H236" si="38">TRUNC(G227*D227,1)</f>
        <v>0</v>
      </c>
      <c r="I227" s="104">
        <f>단가대비표!S19</f>
        <v>0</v>
      </c>
      <c r="J227" s="104">
        <f t="shared" ref="J227:J236" si="39">TRUNC(I227*D227,1)</f>
        <v>0</v>
      </c>
      <c r="K227" s="104">
        <f t="shared" ref="K227:K236" si="40">TRUNC(E227+G227+I227,1)</f>
        <v>2290</v>
      </c>
      <c r="L227" s="104">
        <f t="shared" ref="L227:L236" si="41">TRUNC(F227+H227+J227,1)</f>
        <v>6.3</v>
      </c>
      <c r="M227" s="5" t="s">
        <v>47</v>
      </c>
      <c r="N227" s="94" t="s">
        <v>863</v>
      </c>
      <c r="O227" s="94" t="s">
        <v>967</v>
      </c>
      <c r="P227" s="94" t="s">
        <v>56</v>
      </c>
      <c r="Q227" s="94" t="s">
        <v>56</v>
      </c>
      <c r="R227" s="94" t="s">
        <v>55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94" t="s">
        <v>47</v>
      </c>
      <c r="AW227" s="94" t="s">
        <v>966</v>
      </c>
      <c r="AX227" s="94" t="s">
        <v>47</v>
      </c>
      <c r="AY227" s="94" t="s">
        <v>47</v>
      </c>
    </row>
    <row r="228" spans="1:51" ht="30" customHeight="1">
      <c r="A228" s="5" t="s">
        <v>363</v>
      </c>
      <c r="B228" s="5" t="s">
        <v>364</v>
      </c>
      <c r="C228" s="5" t="s">
        <v>287</v>
      </c>
      <c r="D228" s="92">
        <v>0.94499999999999995</v>
      </c>
      <c r="E228" s="104">
        <f>단가대비표!O14</f>
        <v>2.2200000000000002</v>
      </c>
      <c r="F228" s="104">
        <f t="shared" si="37"/>
        <v>2</v>
      </c>
      <c r="G228" s="104">
        <f>단가대비표!P14</f>
        <v>0</v>
      </c>
      <c r="H228" s="104">
        <f t="shared" si="38"/>
        <v>0</v>
      </c>
      <c r="I228" s="104">
        <f>단가대비표!S14</f>
        <v>0</v>
      </c>
      <c r="J228" s="104">
        <f t="shared" si="39"/>
        <v>0</v>
      </c>
      <c r="K228" s="104">
        <f t="shared" si="40"/>
        <v>2.2000000000000002</v>
      </c>
      <c r="L228" s="104">
        <f t="shared" si="41"/>
        <v>2</v>
      </c>
      <c r="M228" s="5" t="s">
        <v>365</v>
      </c>
      <c r="N228" s="94" t="s">
        <v>863</v>
      </c>
      <c r="O228" s="94" t="s">
        <v>965</v>
      </c>
      <c r="P228" s="94" t="s">
        <v>56</v>
      </c>
      <c r="Q228" s="94" t="s">
        <v>56</v>
      </c>
      <c r="R228" s="94" t="s">
        <v>55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94" t="s">
        <v>47</v>
      </c>
      <c r="AW228" s="94" t="s">
        <v>964</v>
      </c>
      <c r="AX228" s="94" t="s">
        <v>47</v>
      </c>
      <c r="AY228" s="94" t="s">
        <v>47</v>
      </c>
    </row>
    <row r="229" spans="1:51" ht="30" customHeight="1">
      <c r="A229" s="5" t="s">
        <v>366</v>
      </c>
      <c r="B229" s="5" t="s">
        <v>367</v>
      </c>
      <c r="C229" s="5" t="s">
        <v>209</v>
      </c>
      <c r="D229" s="92">
        <v>4.0000000000000002E-4</v>
      </c>
      <c r="E229" s="104">
        <f>단가대비표!O17</f>
        <v>10652</v>
      </c>
      <c r="F229" s="104">
        <f t="shared" si="37"/>
        <v>4.2</v>
      </c>
      <c r="G229" s="104">
        <f>단가대비표!P17</f>
        <v>0</v>
      </c>
      <c r="H229" s="104">
        <f t="shared" si="38"/>
        <v>0</v>
      </c>
      <c r="I229" s="104">
        <f>단가대비표!S17</f>
        <v>0</v>
      </c>
      <c r="J229" s="104">
        <f t="shared" si="39"/>
        <v>0</v>
      </c>
      <c r="K229" s="104">
        <f t="shared" si="40"/>
        <v>10652</v>
      </c>
      <c r="L229" s="104">
        <f t="shared" si="41"/>
        <v>4.2</v>
      </c>
      <c r="M229" s="5" t="s">
        <v>47</v>
      </c>
      <c r="N229" s="94" t="s">
        <v>863</v>
      </c>
      <c r="O229" s="94" t="s">
        <v>963</v>
      </c>
      <c r="P229" s="94" t="s">
        <v>56</v>
      </c>
      <c r="Q229" s="94" t="s">
        <v>56</v>
      </c>
      <c r="R229" s="94" t="s">
        <v>55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94" t="s">
        <v>47</v>
      </c>
      <c r="AW229" s="94" t="s">
        <v>962</v>
      </c>
      <c r="AX229" s="94" t="s">
        <v>47</v>
      </c>
      <c r="AY229" s="94" t="s">
        <v>47</v>
      </c>
    </row>
    <row r="230" spans="1:51" ht="30" customHeight="1">
      <c r="A230" s="5" t="s">
        <v>368</v>
      </c>
      <c r="B230" s="5" t="s">
        <v>369</v>
      </c>
      <c r="C230" s="5" t="s">
        <v>321</v>
      </c>
      <c r="D230" s="92">
        <v>3.1199999999999999E-3</v>
      </c>
      <c r="E230" s="104">
        <f>일위대가목록!E41</f>
        <v>0</v>
      </c>
      <c r="F230" s="104">
        <f t="shared" si="37"/>
        <v>0</v>
      </c>
      <c r="G230" s="104">
        <f>일위대가목록!F41</f>
        <v>0</v>
      </c>
      <c r="H230" s="104">
        <f t="shared" si="38"/>
        <v>0</v>
      </c>
      <c r="I230" s="104">
        <f>일위대가목록!G41</f>
        <v>137</v>
      </c>
      <c r="J230" s="104">
        <f t="shared" si="39"/>
        <v>0.4</v>
      </c>
      <c r="K230" s="104">
        <f t="shared" si="40"/>
        <v>137</v>
      </c>
      <c r="L230" s="104">
        <f t="shared" si="41"/>
        <v>0.4</v>
      </c>
      <c r="M230" s="5" t="s">
        <v>308</v>
      </c>
      <c r="N230" s="94" t="s">
        <v>863</v>
      </c>
      <c r="O230" s="94" t="s">
        <v>860</v>
      </c>
      <c r="P230" s="94" t="s">
        <v>55</v>
      </c>
      <c r="Q230" s="94" t="s">
        <v>56</v>
      </c>
      <c r="R230" s="94" t="s">
        <v>56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94" t="s">
        <v>47</v>
      </c>
      <c r="AW230" s="94" t="s">
        <v>961</v>
      </c>
      <c r="AX230" s="94" t="s">
        <v>47</v>
      </c>
      <c r="AY230" s="94" t="s">
        <v>47</v>
      </c>
    </row>
    <row r="231" spans="1:51" ht="30" customHeight="1">
      <c r="A231" s="5" t="s">
        <v>206</v>
      </c>
      <c r="B231" s="5" t="s">
        <v>371</v>
      </c>
      <c r="C231" s="5" t="s">
        <v>372</v>
      </c>
      <c r="D231" s="92">
        <v>1.89E-2</v>
      </c>
      <c r="E231" s="104">
        <f>단가대비표!O79</f>
        <v>0</v>
      </c>
      <c r="F231" s="104">
        <f t="shared" si="37"/>
        <v>0</v>
      </c>
      <c r="G231" s="104">
        <f>단가대비표!P79</f>
        <v>0</v>
      </c>
      <c r="H231" s="104">
        <f t="shared" si="38"/>
        <v>0</v>
      </c>
      <c r="I231" s="104">
        <f>단가대비표!S79</f>
        <v>87</v>
      </c>
      <c r="J231" s="104">
        <f t="shared" si="39"/>
        <v>1.6</v>
      </c>
      <c r="K231" s="104">
        <f t="shared" si="40"/>
        <v>87</v>
      </c>
      <c r="L231" s="104">
        <f t="shared" si="41"/>
        <v>1.6</v>
      </c>
      <c r="M231" s="5" t="s">
        <v>47</v>
      </c>
      <c r="N231" s="94" t="s">
        <v>863</v>
      </c>
      <c r="O231" s="94" t="s">
        <v>960</v>
      </c>
      <c r="P231" s="94" t="s">
        <v>56</v>
      </c>
      <c r="Q231" s="94" t="s">
        <v>56</v>
      </c>
      <c r="R231" s="94" t="s">
        <v>55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94" t="s">
        <v>47</v>
      </c>
      <c r="AW231" s="94" t="s">
        <v>959</v>
      </c>
      <c r="AX231" s="94" t="s">
        <v>47</v>
      </c>
      <c r="AY231" s="94" t="s">
        <v>47</v>
      </c>
    </row>
    <row r="232" spans="1:51" ht="30" customHeight="1">
      <c r="A232" s="5" t="s">
        <v>373</v>
      </c>
      <c r="B232" s="5" t="s">
        <v>233</v>
      </c>
      <c r="C232" s="5" t="s">
        <v>202</v>
      </c>
      <c r="D232" s="92">
        <v>5.8500000000000002E-3</v>
      </c>
      <c r="E232" s="104">
        <f>단가대비표!O84</f>
        <v>0</v>
      </c>
      <c r="F232" s="104">
        <f t="shared" si="37"/>
        <v>0</v>
      </c>
      <c r="G232" s="104">
        <f>단가대비표!P84</f>
        <v>178010</v>
      </c>
      <c r="H232" s="104">
        <f t="shared" si="38"/>
        <v>1041.3</v>
      </c>
      <c r="I232" s="104">
        <f>단가대비표!S84</f>
        <v>0</v>
      </c>
      <c r="J232" s="104">
        <f t="shared" si="39"/>
        <v>0</v>
      </c>
      <c r="K232" s="104">
        <f t="shared" si="40"/>
        <v>178010</v>
      </c>
      <c r="L232" s="104">
        <f t="shared" si="41"/>
        <v>1041.3</v>
      </c>
      <c r="M232" s="5" t="s">
        <v>47</v>
      </c>
      <c r="N232" s="94" t="s">
        <v>863</v>
      </c>
      <c r="O232" s="94" t="s">
        <v>958</v>
      </c>
      <c r="P232" s="94" t="s">
        <v>56</v>
      </c>
      <c r="Q232" s="94" t="s">
        <v>56</v>
      </c>
      <c r="R232" s="94" t="s">
        <v>55</v>
      </c>
      <c r="S232" s="6"/>
      <c r="T232" s="6"/>
      <c r="U232" s="6"/>
      <c r="V232" s="6">
        <v>1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94" t="s">
        <v>47</v>
      </c>
      <c r="AW232" s="94" t="s">
        <v>957</v>
      </c>
      <c r="AX232" s="94" t="s">
        <v>47</v>
      </c>
      <c r="AY232" s="94" t="s">
        <v>47</v>
      </c>
    </row>
    <row r="233" spans="1:51" ht="30" customHeight="1">
      <c r="A233" s="5" t="s">
        <v>200</v>
      </c>
      <c r="B233" s="5" t="s">
        <v>201</v>
      </c>
      <c r="C233" s="5" t="s">
        <v>202</v>
      </c>
      <c r="D233" s="92">
        <v>1E-4</v>
      </c>
      <c r="E233" s="104">
        <f>단가대비표!O81</f>
        <v>0</v>
      </c>
      <c r="F233" s="104">
        <f t="shared" si="37"/>
        <v>0</v>
      </c>
      <c r="G233" s="104">
        <f>단가대비표!P81</f>
        <v>130264</v>
      </c>
      <c r="H233" s="104">
        <f t="shared" si="38"/>
        <v>13</v>
      </c>
      <c r="I233" s="104">
        <f>단가대비표!S81</f>
        <v>0</v>
      </c>
      <c r="J233" s="104">
        <f t="shared" si="39"/>
        <v>0</v>
      </c>
      <c r="K233" s="104">
        <f t="shared" si="40"/>
        <v>130264</v>
      </c>
      <c r="L233" s="104">
        <f t="shared" si="41"/>
        <v>13</v>
      </c>
      <c r="M233" s="5" t="s">
        <v>47</v>
      </c>
      <c r="N233" s="94" t="s">
        <v>863</v>
      </c>
      <c r="O233" s="94" t="s">
        <v>889</v>
      </c>
      <c r="P233" s="94" t="s">
        <v>56</v>
      </c>
      <c r="Q233" s="94" t="s">
        <v>56</v>
      </c>
      <c r="R233" s="94" t="s">
        <v>55</v>
      </c>
      <c r="S233" s="6"/>
      <c r="T233" s="6"/>
      <c r="U233" s="6"/>
      <c r="V233" s="6">
        <v>1</v>
      </c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94" t="s">
        <v>47</v>
      </c>
      <c r="AW233" s="94" t="s">
        <v>956</v>
      </c>
      <c r="AX233" s="94" t="s">
        <v>47</v>
      </c>
      <c r="AY233" s="94" t="s">
        <v>47</v>
      </c>
    </row>
    <row r="234" spans="1:51" ht="30" customHeight="1">
      <c r="A234" s="5" t="s">
        <v>374</v>
      </c>
      <c r="B234" s="5" t="s">
        <v>233</v>
      </c>
      <c r="C234" s="5" t="s">
        <v>202</v>
      </c>
      <c r="D234" s="92">
        <v>3.8999999999999999E-4</v>
      </c>
      <c r="E234" s="104">
        <f>단가대비표!O85</f>
        <v>0</v>
      </c>
      <c r="F234" s="104">
        <f t="shared" si="37"/>
        <v>0</v>
      </c>
      <c r="G234" s="104">
        <f>단가대비표!P85</f>
        <v>209394</v>
      </c>
      <c r="H234" s="104">
        <f t="shared" si="38"/>
        <v>81.599999999999994</v>
      </c>
      <c r="I234" s="104">
        <f>단가대비표!S85</f>
        <v>0</v>
      </c>
      <c r="J234" s="104">
        <f t="shared" si="39"/>
        <v>0</v>
      </c>
      <c r="K234" s="104">
        <f t="shared" si="40"/>
        <v>209394</v>
      </c>
      <c r="L234" s="104">
        <f t="shared" si="41"/>
        <v>81.599999999999994</v>
      </c>
      <c r="M234" s="5" t="s">
        <v>47</v>
      </c>
      <c r="N234" s="94" t="s">
        <v>863</v>
      </c>
      <c r="O234" s="94" t="s">
        <v>955</v>
      </c>
      <c r="P234" s="94" t="s">
        <v>56</v>
      </c>
      <c r="Q234" s="94" t="s">
        <v>56</v>
      </c>
      <c r="R234" s="94" t="s">
        <v>55</v>
      </c>
      <c r="S234" s="6"/>
      <c r="T234" s="6"/>
      <c r="U234" s="6"/>
      <c r="V234" s="6">
        <v>1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94" t="s">
        <v>47</v>
      </c>
      <c r="AW234" s="94" t="s">
        <v>954</v>
      </c>
      <c r="AX234" s="94" t="s">
        <v>47</v>
      </c>
      <c r="AY234" s="94" t="s">
        <v>47</v>
      </c>
    </row>
    <row r="235" spans="1:51" ht="30" customHeight="1">
      <c r="A235" s="5" t="s">
        <v>375</v>
      </c>
      <c r="B235" s="5" t="s">
        <v>201</v>
      </c>
      <c r="C235" s="5" t="s">
        <v>202</v>
      </c>
      <c r="D235" s="92">
        <v>1.1E-4</v>
      </c>
      <c r="E235" s="104">
        <f>단가대비표!O82</f>
        <v>0</v>
      </c>
      <c r="F235" s="104">
        <f t="shared" si="37"/>
        <v>0</v>
      </c>
      <c r="G235" s="104">
        <f>단가대비표!P82</f>
        <v>155599</v>
      </c>
      <c r="H235" s="104">
        <f t="shared" si="38"/>
        <v>17.100000000000001</v>
      </c>
      <c r="I235" s="104">
        <f>단가대비표!S82</f>
        <v>0</v>
      </c>
      <c r="J235" s="104">
        <f t="shared" si="39"/>
        <v>0</v>
      </c>
      <c r="K235" s="104">
        <f t="shared" si="40"/>
        <v>155599</v>
      </c>
      <c r="L235" s="104">
        <f t="shared" si="41"/>
        <v>17.100000000000001</v>
      </c>
      <c r="M235" s="5" t="s">
        <v>47</v>
      </c>
      <c r="N235" s="94" t="s">
        <v>863</v>
      </c>
      <c r="O235" s="94" t="s">
        <v>953</v>
      </c>
      <c r="P235" s="94" t="s">
        <v>56</v>
      </c>
      <c r="Q235" s="94" t="s">
        <v>56</v>
      </c>
      <c r="R235" s="94" t="s">
        <v>55</v>
      </c>
      <c r="S235" s="6"/>
      <c r="T235" s="6"/>
      <c r="U235" s="6"/>
      <c r="V235" s="6">
        <v>1</v>
      </c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94" t="s">
        <v>47</v>
      </c>
      <c r="AW235" s="94" t="s">
        <v>952</v>
      </c>
      <c r="AX235" s="94" t="s">
        <v>47</v>
      </c>
      <c r="AY235" s="94" t="s">
        <v>47</v>
      </c>
    </row>
    <row r="236" spans="1:51" ht="30" customHeight="1">
      <c r="A236" s="5" t="s">
        <v>234</v>
      </c>
      <c r="B236" s="5" t="s">
        <v>235</v>
      </c>
      <c r="C236" s="5" t="s">
        <v>236</v>
      </c>
      <c r="D236" s="92">
        <v>1</v>
      </c>
      <c r="E236" s="104">
        <v>0</v>
      </c>
      <c r="F236" s="104">
        <f t="shared" si="37"/>
        <v>0</v>
      </c>
      <c r="G236" s="104">
        <v>0</v>
      </c>
      <c r="H236" s="104">
        <f t="shared" si="38"/>
        <v>0</v>
      </c>
      <c r="I236" s="104">
        <f>TRUNC(SUMIF(V227:V236, RIGHTB(O236, 1), H227:H236)*U236, 2)</f>
        <v>34.590000000000003</v>
      </c>
      <c r="J236" s="104">
        <f t="shared" si="39"/>
        <v>34.5</v>
      </c>
      <c r="K236" s="104">
        <f t="shared" si="40"/>
        <v>34.5</v>
      </c>
      <c r="L236" s="104">
        <f t="shared" si="41"/>
        <v>34.5</v>
      </c>
      <c r="M236" s="5" t="s">
        <v>47</v>
      </c>
      <c r="N236" s="94" t="s">
        <v>863</v>
      </c>
      <c r="O236" s="94" t="s">
        <v>882</v>
      </c>
      <c r="P236" s="94" t="s">
        <v>56</v>
      </c>
      <c r="Q236" s="94" t="s">
        <v>56</v>
      </c>
      <c r="R236" s="94" t="s">
        <v>56</v>
      </c>
      <c r="S236" s="6">
        <v>1</v>
      </c>
      <c r="T236" s="6">
        <v>2</v>
      </c>
      <c r="U236" s="6">
        <v>0.03</v>
      </c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94" t="s">
        <v>47</v>
      </c>
      <c r="AW236" s="94" t="s">
        <v>951</v>
      </c>
      <c r="AX236" s="94" t="s">
        <v>47</v>
      </c>
      <c r="AY236" s="94" t="s">
        <v>47</v>
      </c>
    </row>
    <row r="237" spans="1:51" ht="30" customHeight="1">
      <c r="A237" s="5" t="s">
        <v>197</v>
      </c>
      <c r="B237" s="5" t="s">
        <v>47</v>
      </c>
      <c r="C237" s="5" t="s">
        <v>47</v>
      </c>
      <c r="D237" s="92"/>
      <c r="E237" s="104"/>
      <c r="F237" s="104">
        <f>TRUNC(SUMIF(N227:N236, N226, F227:F236),0)</f>
        <v>12</v>
      </c>
      <c r="G237" s="104"/>
      <c r="H237" s="104">
        <f>TRUNC(SUMIF(N227:N236, N226, H227:H236),0)</f>
        <v>1153</v>
      </c>
      <c r="I237" s="104"/>
      <c r="J237" s="104">
        <f>TRUNC(SUMIF(N227:N236, N226, J227:J236),0)</f>
        <v>36</v>
      </c>
      <c r="K237" s="104"/>
      <c r="L237" s="104">
        <f>F237+H237+J237</f>
        <v>1201</v>
      </c>
      <c r="M237" s="5" t="s">
        <v>47</v>
      </c>
      <c r="N237" s="94" t="s">
        <v>65</v>
      </c>
      <c r="O237" s="94" t="s">
        <v>65</v>
      </c>
      <c r="P237" s="94" t="s">
        <v>47</v>
      </c>
      <c r="Q237" s="94" t="s">
        <v>47</v>
      </c>
      <c r="R237" s="94" t="s">
        <v>47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94" t="s">
        <v>47</v>
      </c>
      <c r="AW237" s="94" t="s">
        <v>47</v>
      </c>
      <c r="AX237" s="94" t="s">
        <v>47</v>
      </c>
      <c r="AY237" s="94" t="s">
        <v>47</v>
      </c>
    </row>
    <row r="238" spans="1:51" ht="30" customHeight="1">
      <c r="A238" s="92"/>
      <c r="B238" s="92"/>
      <c r="C238" s="92"/>
      <c r="D238" s="92"/>
      <c r="E238" s="104"/>
      <c r="F238" s="104"/>
      <c r="G238" s="104"/>
      <c r="H238" s="104"/>
      <c r="I238" s="104"/>
      <c r="J238" s="104"/>
      <c r="K238" s="104"/>
      <c r="L238" s="104"/>
      <c r="M238" s="92"/>
    </row>
    <row r="239" spans="1:51" ht="30" customHeight="1">
      <c r="A239" s="135" t="s">
        <v>950</v>
      </c>
      <c r="B239" s="135"/>
      <c r="C239" s="135"/>
      <c r="D239" s="135"/>
      <c r="E239" s="136"/>
      <c r="F239" s="137"/>
      <c r="G239" s="136"/>
      <c r="H239" s="137"/>
      <c r="I239" s="136"/>
      <c r="J239" s="137"/>
      <c r="K239" s="136"/>
      <c r="L239" s="137"/>
      <c r="M239" s="135"/>
      <c r="N239" s="93" t="s">
        <v>862</v>
      </c>
    </row>
    <row r="240" spans="1:51" ht="30" customHeight="1">
      <c r="A240" s="5" t="s">
        <v>378</v>
      </c>
      <c r="B240" s="5" t="s">
        <v>379</v>
      </c>
      <c r="C240" s="5" t="s">
        <v>287</v>
      </c>
      <c r="D240" s="92">
        <v>0.08</v>
      </c>
      <c r="E240" s="104">
        <f>단가대비표!O51</f>
        <v>6010</v>
      </c>
      <c r="F240" s="104">
        <f>TRUNC(E240*D240,1)</f>
        <v>480.8</v>
      </c>
      <c r="G240" s="104">
        <f>단가대비표!P51</f>
        <v>0</v>
      </c>
      <c r="H240" s="104">
        <f>TRUNC(G240*D240,1)</f>
        <v>0</v>
      </c>
      <c r="I240" s="104">
        <f>단가대비표!S51</f>
        <v>0</v>
      </c>
      <c r="J240" s="104">
        <f>TRUNC(I240*D240,1)</f>
        <v>0</v>
      </c>
      <c r="K240" s="104">
        <f t="shared" ref="K240:L242" si="42">TRUNC(E240+G240+I240,1)</f>
        <v>6010</v>
      </c>
      <c r="L240" s="104">
        <f t="shared" si="42"/>
        <v>480.8</v>
      </c>
      <c r="M240" s="5" t="s">
        <v>47</v>
      </c>
      <c r="N240" s="94" t="s">
        <v>862</v>
      </c>
      <c r="O240" s="94" t="s">
        <v>949</v>
      </c>
      <c r="P240" s="94" t="s">
        <v>56</v>
      </c>
      <c r="Q240" s="94" t="s">
        <v>56</v>
      </c>
      <c r="R240" s="94" t="s">
        <v>55</v>
      </c>
      <c r="S240" s="6"/>
      <c r="T240" s="6"/>
      <c r="U240" s="6"/>
      <c r="V240" s="6">
        <v>1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94" t="s">
        <v>47</v>
      </c>
      <c r="AW240" s="94" t="s">
        <v>948</v>
      </c>
      <c r="AX240" s="94" t="s">
        <v>47</v>
      </c>
      <c r="AY240" s="94" t="s">
        <v>47</v>
      </c>
    </row>
    <row r="241" spans="1:51" ht="30" customHeight="1">
      <c r="A241" s="5" t="s">
        <v>380</v>
      </c>
      <c r="B241" s="5" t="s">
        <v>381</v>
      </c>
      <c r="C241" s="5" t="s">
        <v>287</v>
      </c>
      <c r="D241" s="92">
        <v>4.0000000000000001E-3</v>
      </c>
      <c r="E241" s="104">
        <f>단가대비표!O55</f>
        <v>2833.33</v>
      </c>
      <c r="F241" s="104">
        <f>TRUNC(E241*D241,1)</f>
        <v>11.3</v>
      </c>
      <c r="G241" s="104">
        <f>단가대비표!P55</f>
        <v>0</v>
      </c>
      <c r="H241" s="104">
        <f>TRUNC(G241*D241,1)</f>
        <v>0</v>
      </c>
      <c r="I241" s="104">
        <f>단가대비표!S55</f>
        <v>0</v>
      </c>
      <c r="J241" s="104">
        <f>TRUNC(I241*D241,1)</f>
        <v>0</v>
      </c>
      <c r="K241" s="104">
        <f t="shared" si="42"/>
        <v>2833.3</v>
      </c>
      <c r="L241" s="104">
        <f t="shared" si="42"/>
        <v>11.3</v>
      </c>
      <c r="M241" s="5" t="s">
        <v>47</v>
      </c>
      <c r="N241" s="94" t="s">
        <v>862</v>
      </c>
      <c r="O241" s="94" t="s">
        <v>947</v>
      </c>
      <c r="P241" s="94" t="s">
        <v>56</v>
      </c>
      <c r="Q241" s="94" t="s">
        <v>56</v>
      </c>
      <c r="R241" s="94" t="s">
        <v>55</v>
      </c>
      <c r="S241" s="6"/>
      <c r="T241" s="6"/>
      <c r="U241" s="6"/>
      <c r="V241" s="6">
        <v>1</v>
      </c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94" t="s">
        <v>47</v>
      </c>
      <c r="AW241" s="94" t="s">
        <v>946</v>
      </c>
      <c r="AX241" s="94" t="s">
        <v>47</v>
      </c>
      <c r="AY241" s="94" t="s">
        <v>47</v>
      </c>
    </row>
    <row r="242" spans="1:51" ht="30" customHeight="1">
      <c r="A242" s="5" t="s">
        <v>242</v>
      </c>
      <c r="B242" s="5" t="s">
        <v>382</v>
      </c>
      <c r="C242" s="5" t="s">
        <v>236</v>
      </c>
      <c r="D242" s="92">
        <v>1</v>
      </c>
      <c r="E242" s="104">
        <f>TRUNC(SUMIF(V240:V242, RIGHTB(O242, 1), F240:F242)*U242, 2)</f>
        <v>14.76</v>
      </c>
      <c r="F242" s="104">
        <f>TRUNC(E242*D242,1)</f>
        <v>14.7</v>
      </c>
      <c r="G242" s="104">
        <v>0</v>
      </c>
      <c r="H242" s="104">
        <f>TRUNC(G242*D242,1)</f>
        <v>0</v>
      </c>
      <c r="I242" s="104">
        <v>0</v>
      </c>
      <c r="J242" s="104">
        <f>TRUNC(I242*D242,1)</f>
        <v>0</v>
      </c>
      <c r="K242" s="104">
        <f t="shared" si="42"/>
        <v>14.7</v>
      </c>
      <c r="L242" s="104">
        <f t="shared" si="42"/>
        <v>14.7</v>
      </c>
      <c r="M242" s="5" t="s">
        <v>47</v>
      </c>
      <c r="N242" s="94" t="s">
        <v>862</v>
      </c>
      <c r="O242" s="94" t="s">
        <v>882</v>
      </c>
      <c r="P242" s="94" t="s">
        <v>56</v>
      </c>
      <c r="Q242" s="94" t="s">
        <v>56</v>
      </c>
      <c r="R242" s="94" t="s">
        <v>56</v>
      </c>
      <c r="S242" s="6">
        <v>0</v>
      </c>
      <c r="T242" s="6">
        <v>0</v>
      </c>
      <c r="U242" s="6">
        <v>0.03</v>
      </c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94" t="s">
        <v>47</v>
      </c>
      <c r="AW242" s="94" t="s">
        <v>945</v>
      </c>
      <c r="AX242" s="94" t="s">
        <v>47</v>
      </c>
      <c r="AY242" s="94" t="s">
        <v>47</v>
      </c>
    </row>
    <row r="243" spans="1:51" ht="30" customHeight="1">
      <c r="A243" s="5" t="s">
        <v>197</v>
      </c>
      <c r="B243" s="5" t="s">
        <v>47</v>
      </c>
      <c r="C243" s="5" t="s">
        <v>47</v>
      </c>
      <c r="D243" s="92"/>
      <c r="E243" s="104"/>
      <c r="F243" s="104">
        <f>TRUNC(SUMIF(N240:N242, N239, F240:F242),0)</f>
        <v>506</v>
      </c>
      <c r="G243" s="104"/>
      <c r="H243" s="104">
        <f>TRUNC(SUMIF(N240:N242, N239, H240:H242),0)</f>
        <v>0</v>
      </c>
      <c r="I243" s="104"/>
      <c r="J243" s="104">
        <f>TRUNC(SUMIF(N240:N242, N239, J240:J242),0)</f>
        <v>0</v>
      </c>
      <c r="K243" s="104"/>
      <c r="L243" s="104">
        <f>F243+H243+J243</f>
        <v>506</v>
      </c>
      <c r="M243" s="5" t="s">
        <v>47</v>
      </c>
      <c r="N243" s="94" t="s">
        <v>65</v>
      </c>
      <c r="O243" s="94" t="s">
        <v>65</v>
      </c>
      <c r="P243" s="94" t="s">
        <v>47</v>
      </c>
      <c r="Q243" s="94" t="s">
        <v>47</v>
      </c>
      <c r="R243" s="94" t="s">
        <v>47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94" t="s">
        <v>47</v>
      </c>
      <c r="AW243" s="94" t="s">
        <v>47</v>
      </c>
      <c r="AX243" s="94" t="s">
        <v>47</v>
      </c>
      <c r="AY243" s="94" t="s">
        <v>47</v>
      </c>
    </row>
    <row r="244" spans="1:51" ht="30" customHeight="1">
      <c r="A244" s="92"/>
      <c r="B244" s="92"/>
      <c r="C244" s="92"/>
      <c r="D244" s="92"/>
      <c r="E244" s="104"/>
      <c r="F244" s="104"/>
      <c r="G244" s="104"/>
      <c r="H244" s="104"/>
      <c r="I244" s="104"/>
      <c r="J244" s="104"/>
      <c r="K244" s="104"/>
      <c r="L244" s="104"/>
      <c r="M244" s="92"/>
    </row>
    <row r="245" spans="1:51" ht="30" customHeight="1">
      <c r="A245" s="135" t="s">
        <v>944</v>
      </c>
      <c r="B245" s="135"/>
      <c r="C245" s="135"/>
      <c r="D245" s="135"/>
      <c r="E245" s="136"/>
      <c r="F245" s="137"/>
      <c r="G245" s="136"/>
      <c r="H245" s="137"/>
      <c r="I245" s="136"/>
      <c r="J245" s="137"/>
      <c r="K245" s="136"/>
      <c r="L245" s="137"/>
      <c r="M245" s="135"/>
      <c r="N245" s="93" t="s">
        <v>861</v>
      </c>
    </row>
    <row r="246" spans="1:51" ht="30" customHeight="1">
      <c r="A246" s="5" t="s">
        <v>383</v>
      </c>
      <c r="B246" s="5" t="s">
        <v>233</v>
      </c>
      <c r="C246" s="5" t="s">
        <v>202</v>
      </c>
      <c r="D246" s="92">
        <v>1.4999999999999999E-2</v>
      </c>
      <c r="E246" s="104">
        <f>단가대비표!O91</f>
        <v>0</v>
      </c>
      <c r="F246" s="104">
        <f>TRUNC(E246*D246,1)</f>
        <v>0</v>
      </c>
      <c r="G246" s="104">
        <f>단가대비표!P91</f>
        <v>188854</v>
      </c>
      <c r="H246" s="104">
        <f>TRUNC(G246*D246,1)</f>
        <v>2832.8</v>
      </c>
      <c r="I246" s="104">
        <f>단가대비표!S91</f>
        <v>0</v>
      </c>
      <c r="J246" s="104">
        <f>TRUNC(I246*D246,1)</f>
        <v>0</v>
      </c>
      <c r="K246" s="104">
        <f>TRUNC(E246+G246+I246,1)</f>
        <v>188854</v>
      </c>
      <c r="L246" s="104">
        <f>TRUNC(F246+H246+J246,1)</f>
        <v>2832.8</v>
      </c>
      <c r="M246" s="5" t="s">
        <v>47</v>
      </c>
      <c r="N246" s="94" t="s">
        <v>861</v>
      </c>
      <c r="O246" s="94" t="s">
        <v>904</v>
      </c>
      <c r="P246" s="94" t="s">
        <v>56</v>
      </c>
      <c r="Q246" s="94" t="s">
        <v>56</v>
      </c>
      <c r="R246" s="94" t="s">
        <v>55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94" t="s">
        <v>47</v>
      </c>
      <c r="AW246" s="94" t="s">
        <v>943</v>
      </c>
      <c r="AX246" s="94" t="s">
        <v>47</v>
      </c>
      <c r="AY246" s="94" t="s">
        <v>47</v>
      </c>
    </row>
    <row r="247" spans="1:51" ht="30" customHeight="1">
      <c r="A247" s="5" t="s">
        <v>200</v>
      </c>
      <c r="B247" s="5" t="s">
        <v>201</v>
      </c>
      <c r="C247" s="5" t="s">
        <v>202</v>
      </c>
      <c r="D247" s="92">
        <v>3.0000000000000001E-3</v>
      </c>
      <c r="E247" s="104">
        <f>단가대비표!O81</f>
        <v>0</v>
      </c>
      <c r="F247" s="104">
        <f>TRUNC(E247*D247,1)</f>
        <v>0</v>
      </c>
      <c r="G247" s="104">
        <f>단가대비표!P81</f>
        <v>130264</v>
      </c>
      <c r="H247" s="104">
        <f>TRUNC(G247*D247,1)</f>
        <v>390.7</v>
      </c>
      <c r="I247" s="104">
        <f>단가대비표!S81</f>
        <v>0</v>
      </c>
      <c r="J247" s="104">
        <f>TRUNC(I247*D247,1)</f>
        <v>0</v>
      </c>
      <c r="K247" s="104">
        <f>TRUNC(E247+G247+I247,1)</f>
        <v>130264</v>
      </c>
      <c r="L247" s="104">
        <f>TRUNC(F247+H247+J247,1)</f>
        <v>390.7</v>
      </c>
      <c r="M247" s="5" t="s">
        <v>47</v>
      </c>
      <c r="N247" s="94" t="s">
        <v>861</v>
      </c>
      <c r="O247" s="94" t="s">
        <v>889</v>
      </c>
      <c r="P247" s="94" t="s">
        <v>56</v>
      </c>
      <c r="Q247" s="94" t="s">
        <v>56</v>
      </c>
      <c r="R247" s="94" t="s">
        <v>55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94" t="s">
        <v>47</v>
      </c>
      <c r="AW247" s="94" t="s">
        <v>942</v>
      </c>
      <c r="AX247" s="94" t="s">
        <v>47</v>
      </c>
      <c r="AY247" s="94" t="s">
        <v>47</v>
      </c>
    </row>
    <row r="248" spans="1:51" ht="30" customHeight="1">
      <c r="A248" s="5" t="s">
        <v>197</v>
      </c>
      <c r="B248" s="5" t="s">
        <v>47</v>
      </c>
      <c r="C248" s="5" t="s">
        <v>47</v>
      </c>
      <c r="D248" s="92"/>
      <c r="E248" s="104"/>
      <c r="F248" s="104">
        <f>TRUNC(SUMIF(N246:N247, N245, F246:F247),0)</f>
        <v>0</v>
      </c>
      <c r="G248" s="104"/>
      <c r="H248" s="104">
        <f>TRUNC(SUMIF(N246:N247, N245, H246:H247),0)</f>
        <v>3223</v>
      </c>
      <c r="I248" s="104"/>
      <c r="J248" s="104">
        <f>TRUNC(SUMIF(N246:N247, N245, J246:J247),0)</f>
        <v>0</v>
      </c>
      <c r="K248" s="104"/>
      <c r="L248" s="104">
        <f>F248+H248+J248</f>
        <v>3223</v>
      </c>
      <c r="M248" s="5" t="s">
        <v>47</v>
      </c>
      <c r="N248" s="94" t="s">
        <v>65</v>
      </c>
      <c r="O248" s="94" t="s">
        <v>65</v>
      </c>
      <c r="P248" s="94" t="s">
        <v>47</v>
      </c>
      <c r="Q248" s="94" t="s">
        <v>47</v>
      </c>
      <c r="R248" s="94" t="s">
        <v>47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94" t="s">
        <v>47</v>
      </c>
      <c r="AW248" s="94" t="s">
        <v>47</v>
      </c>
      <c r="AX248" s="94" t="s">
        <v>47</v>
      </c>
      <c r="AY248" s="94" t="s">
        <v>47</v>
      </c>
    </row>
    <row r="249" spans="1:51" ht="30" customHeight="1">
      <c r="A249" s="92"/>
      <c r="B249" s="92"/>
      <c r="C249" s="92"/>
      <c r="D249" s="92"/>
      <c r="E249" s="104"/>
      <c r="F249" s="104"/>
      <c r="G249" s="104"/>
      <c r="H249" s="104"/>
      <c r="I249" s="104"/>
      <c r="J249" s="104"/>
      <c r="K249" s="104"/>
      <c r="L249" s="104"/>
      <c r="M249" s="92"/>
    </row>
    <row r="250" spans="1:51" ht="30" customHeight="1">
      <c r="A250" s="135" t="s">
        <v>941</v>
      </c>
      <c r="B250" s="135"/>
      <c r="C250" s="135"/>
      <c r="D250" s="135"/>
      <c r="E250" s="136"/>
      <c r="F250" s="137"/>
      <c r="G250" s="136"/>
      <c r="H250" s="137"/>
      <c r="I250" s="136"/>
      <c r="J250" s="137"/>
      <c r="K250" s="136"/>
      <c r="L250" s="137"/>
      <c r="M250" s="135"/>
      <c r="N250" s="93" t="s">
        <v>860</v>
      </c>
    </row>
    <row r="251" spans="1:51" ht="30" customHeight="1">
      <c r="A251" s="5" t="s">
        <v>368</v>
      </c>
      <c r="B251" s="5" t="s">
        <v>369</v>
      </c>
      <c r="C251" s="5" t="s">
        <v>53</v>
      </c>
      <c r="D251" s="92">
        <v>0.23619999999999999</v>
      </c>
      <c r="E251" s="104">
        <f>단가대비표!O9</f>
        <v>0</v>
      </c>
      <c r="F251" s="104">
        <f>TRUNC(E251*D251,1)</f>
        <v>0</v>
      </c>
      <c r="G251" s="104">
        <f>단가대비표!P9</f>
        <v>0</v>
      </c>
      <c r="H251" s="104">
        <f>TRUNC(G251*D251,1)</f>
        <v>0</v>
      </c>
      <c r="I251" s="104">
        <f>단가대비표!S9</f>
        <v>583</v>
      </c>
      <c r="J251" s="104">
        <f>TRUNC(I251*D251,1)</f>
        <v>137.69999999999999</v>
      </c>
      <c r="K251" s="104">
        <f>TRUNC(E251+G251+I251,1)</f>
        <v>583</v>
      </c>
      <c r="L251" s="104">
        <f>TRUNC(F251+H251+J251,1)</f>
        <v>137.69999999999999</v>
      </c>
      <c r="M251" s="5" t="s">
        <v>386</v>
      </c>
      <c r="N251" s="94" t="s">
        <v>860</v>
      </c>
      <c r="O251" s="94" t="s">
        <v>940</v>
      </c>
      <c r="P251" s="94" t="s">
        <v>56</v>
      </c>
      <c r="Q251" s="94" t="s">
        <v>56</v>
      </c>
      <c r="R251" s="94" t="s">
        <v>55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94" t="s">
        <v>47</v>
      </c>
      <c r="AW251" s="94" t="s">
        <v>939</v>
      </c>
      <c r="AX251" s="94" t="s">
        <v>47</v>
      </c>
      <c r="AY251" s="94" t="s">
        <v>47</v>
      </c>
    </row>
    <row r="252" spans="1:51" ht="30" customHeight="1">
      <c r="A252" s="5" t="s">
        <v>197</v>
      </c>
      <c r="B252" s="5" t="s">
        <v>47</v>
      </c>
      <c r="C252" s="5" t="s">
        <v>47</v>
      </c>
      <c r="D252" s="92"/>
      <c r="E252" s="104"/>
      <c r="F252" s="104">
        <f>TRUNC(SUMIF(N251:N251, N250, F251:F251),0)</f>
        <v>0</v>
      </c>
      <c r="G252" s="104"/>
      <c r="H252" s="104">
        <f>TRUNC(SUMIF(N251:N251, N250, H251:H251),0)</f>
        <v>0</v>
      </c>
      <c r="I252" s="104"/>
      <c r="J252" s="104">
        <f>TRUNC(SUMIF(N251:N251, N250, J251:J251),0)</f>
        <v>137</v>
      </c>
      <c r="K252" s="104"/>
      <c r="L252" s="104">
        <f>F252+H252+J252</f>
        <v>137</v>
      </c>
      <c r="M252" s="5" t="s">
        <v>47</v>
      </c>
      <c r="N252" s="94" t="s">
        <v>65</v>
      </c>
      <c r="O252" s="94" t="s">
        <v>65</v>
      </c>
      <c r="P252" s="94" t="s">
        <v>47</v>
      </c>
      <c r="Q252" s="94" t="s">
        <v>47</v>
      </c>
      <c r="R252" s="94" t="s">
        <v>47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94" t="s">
        <v>47</v>
      </c>
      <c r="AW252" s="94" t="s">
        <v>47</v>
      </c>
      <c r="AX252" s="94" t="s">
        <v>47</v>
      </c>
      <c r="AY252" s="94" t="s">
        <v>47</v>
      </c>
    </row>
    <row r="253" spans="1:51" ht="30" customHeight="1">
      <c r="A253" s="92"/>
      <c r="B253" s="92"/>
      <c r="C253" s="92"/>
      <c r="D253" s="92"/>
      <c r="E253" s="104"/>
      <c r="F253" s="104"/>
      <c r="G253" s="104"/>
      <c r="H253" s="104"/>
      <c r="I253" s="104"/>
      <c r="J253" s="104"/>
      <c r="K253" s="104"/>
      <c r="L253" s="104"/>
      <c r="M253" s="92"/>
    </row>
    <row r="254" spans="1:51" ht="30" customHeight="1">
      <c r="A254" s="135" t="s">
        <v>938</v>
      </c>
      <c r="B254" s="135"/>
      <c r="C254" s="135"/>
      <c r="D254" s="135"/>
      <c r="E254" s="136"/>
      <c r="F254" s="137"/>
      <c r="G254" s="136"/>
      <c r="H254" s="137"/>
      <c r="I254" s="136"/>
      <c r="J254" s="137"/>
      <c r="K254" s="136"/>
      <c r="L254" s="137"/>
      <c r="M254" s="135"/>
      <c r="N254" s="93" t="s">
        <v>859</v>
      </c>
    </row>
    <row r="255" spans="1:51" ht="30" customHeight="1">
      <c r="A255" s="5" t="s">
        <v>274</v>
      </c>
      <c r="B255" s="5" t="s">
        <v>233</v>
      </c>
      <c r="C255" s="5" t="s">
        <v>202</v>
      </c>
      <c r="D255" s="92">
        <v>0.45100000000000001</v>
      </c>
      <c r="E255" s="104">
        <f>단가대비표!O88</f>
        <v>0</v>
      </c>
      <c r="F255" s="104">
        <f>TRUNC(E255*D255,1)</f>
        <v>0</v>
      </c>
      <c r="G255" s="104">
        <f>단가대비표!P88</f>
        <v>195972</v>
      </c>
      <c r="H255" s="104">
        <f>TRUNC(G255*D255,1)</f>
        <v>88383.3</v>
      </c>
      <c r="I255" s="104">
        <f>단가대비표!S88</f>
        <v>0</v>
      </c>
      <c r="J255" s="104">
        <f>TRUNC(I255*D255,1)</f>
        <v>0</v>
      </c>
      <c r="K255" s="104">
        <f t="shared" ref="K255:L257" si="43">TRUNC(E255+G255+I255,1)</f>
        <v>195972</v>
      </c>
      <c r="L255" s="104">
        <f t="shared" si="43"/>
        <v>88383.3</v>
      </c>
      <c r="M255" s="5" t="s">
        <v>47</v>
      </c>
      <c r="N255" s="94" t="s">
        <v>859</v>
      </c>
      <c r="O255" s="94" t="s">
        <v>937</v>
      </c>
      <c r="P255" s="94" t="s">
        <v>56</v>
      </c>
      <c r="Q255" s="94" t="s">
        <v>56</v>
      </c>
      <c r="R255" s="94" t="s">
        <v>55</v>
      </c>
      <c r="S255" s="6"/>
      <c r="T255" s="6"/>
      <c r="U255" s="6"/>
      <c r="V255" s="6">
        <v>1</v>
      </c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94" t="s">
        <v>47</v>
      </c>
      <c r="AW255" s="94" t="s">
        <v>936</v>
      </c>
      <c r="AX255" s="94" t="s">
        <v>47</v>
      </c>
      <c r="AY255" s="94" t="s">
        <v>47</v>
      </c>
    </row>
    <row r="256" spans="1:51" ht="30" customHeight="1">
      <c r="A256" s="5" t="s">
        <v>200</v>
      </c>
      <c r="B256" s="5" t="s">
        <v>201</v>
      </c>
      <c r="C256" s="5" t="s">
        <v>202</v>
      </c>
      <c r="D256" s="92">
        <v>0.14299999999999999</v>
      </c>
      <c r="E256" s="104">
        <f>단가대비표!O81</f>
        <v>0</v>
      </c>
      <c r="F256" s="104">
        <f>TRUNC(E256*D256,1)</f>
        <v>0</v>
      </c>
      <c r="G256" s="104">
        <f>단가대비표!P81</f>
        <v>130264</v>
      </c>
      <c r="H256" s="104">
        <f>TRUNC(G256*D256,1)</f>
        <v>18627.7</v>
      </c>
      <c r="I256" s="104">
        <f>단가대비표!S81</f>
        <v>0</v>
      </c>
      <c r="J256" s="104">
        <f>TRUNC(I256*D256,1)</f>
        <v>0</v>
      </c>
      <c r="K256" s="104">
        <f t="shared" si="43"/>
        <v>130264</v>
      </c>
      <c r="L256" s="104">
        <f t="shared" si="43"/>
        <v>18627.7</v>
      </c>
      <c r="M256" s="5" t="s">
        <v>47</v>
      </c>
      <c r="N256" s="94" t="s">
        <v>859</v>
      </c>
      <c r="O256" s="94" t="s">
        <v>889</v>
      </c>
      <c r="P256" s="94" t="s">
        <v>56</v>
      </c>
      <c r="Q256" s="94" t="s">
        <v>56</v>
      </c>
      <c r="R256" s="94" t="s">
        <v>55</v>
      </c>
      <c r="S256" s="6"/>
      <c r="T256" s="6"/>
      <c r="U256" s="6"/>
      <c r="V256" s="6">
        <v>1</v>
      </c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94" t="s">
        <v>47</v>
      </c>
      <c r="AW256" s="94" t="s">
        <v>935</v>
      </c>
      <c r="AX256" s="94" t="s">
        <v>47</v>
      </c>
      <c r="AY256" s="94" t="s">
        <v>47</v>
      </c>
    </row>
    <row r="257" spans="1:51" ht="30" customHeight="1">
      <c r="A257" s="5" t="s">
        <v>234</v>
      </c>
      <c r="B257" s="5" t="s">
        <v>275</v>
      </c>
      <c r="C257" s="5" t="s">
        <v>236</v>
      </c>
      <c r="D257" s="92">
        <v>1</v>
      </c>
      <c r="E257" s="104">
        <v>0</v>
      </c>
      <c r="F257" s="104">
        <f>TRUNC(E257*D257,1)</f>
        <v>0</v>
      </c>
      <c r="G257" s="104">
        <v>0</v>
      </c>
      <c r="H257" s="104">
        <f>TRUNC(G257*D257,1)</f>
        <v>0</v>
      </c>
      <c r="I257" s="104">
        <f>TRUNC(SUMIF(V255:V257, RIGHTB(O257, 1), H255:H257)*U257, 2)</f>
        <v>2140.2199999999998</v>
      </c>
      <c r="J257" s="104">
        <f>TRUNC(I257*D257,1)</f>
        <v>2140.1999999999998</v>
      </c>
      <c r="K257" s="104">
        <f t="shared" si="43"/>
        <v>2140.1999999999998</v>
      </c>
      <c r="L257" s="104">
        <f t="shared" si="43"/>
        <v>2140.1999999999998</v>
      </c>
      <c r="M257" s="5" t="s">
        <v>47</v>
      </c>
      <c r="N257" s="94" t="s">
        <v>859</v>
      </c>
      <c r="O257" s="94" t="s">
        <v>882</v>
      </c>
      <c r="P257" s="94" t="s">
        <v>56</v>
      </c>
      <c r="Q257" s="94" t="s">
        <v>56</v>
      </c>
      <c r="R257" s="94" t="s">
        <v>56</v>
      </c>
      <c r="S257" s="6">
        <v>1</v>
      </c>
      <c r="T257" s="6">
        <v>2</v>
      </c>
      <c r="U257" s="6">
        <v>0.02</v>
      </c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94" t="s">
        <v>47</v>
      </c>
      <c r="AW257" s="94" t="s">
        <v>934</v>
      </c>
      <c r="AX257" s="94" t="s">
        <v>47</v>
      </c>
      <c r="AY257" s="94" t="s">
        <v>47</v>
      </c>
    </row>
    <row r="258" spans="1:51" ht="30" customHeight="1">
      <c r="A258" s="5" t="s">
        <v>197</v>
      </c>
      <c r="B258" s="5" t="s">
        <v>47</v>
      </c>
      <c r="C258" s="5" t="s">
        <v>47</v>
      </c>
      <c r="D258" s="92"/>
      <c r="E258" s="104"/>
      <c r="F258" s="104">
        <f>TRUNC(SUMIF(N255:N257, N254, F255:F257),0)</f>
        <v>0</v>
      </c>
      <c r="G258" s="104"/>
      <c r="H258" s="104">
        <f>TRUNC(SUMIF(N255:N257, N254, H255:H257),0)</f>
        <v>107011</v>
      </c>
      <c r="I258" s="104"/>
      <c r="J258" s="104">
        <f>TRUNC(SUMIF(N255:N257, N254, J255:J257),0)</f>
        <v>2140</v>
      </c>
      <c r="K258" s="104"/>
      <c r="L258" s="104">
        <f>F258+H258+J258</f>
        <v>109151</v>
      </c>
      <c r="M258" s="5" t="s">
        <v>47</v>
      </c>
      <c r="N258" s="94" t="s">
        <v>65</v>
      </c>
      <c r="O258" s="94" t="s">
        <v>65</v>
      </c>
      <c r="P258" s="94" t="s">
        <v>47</v>
      </c>
      <c r="Q258" s="94" t="s">
        <v>47</v>
      </c>
      <c r="R258" s="94" t="s">
        <v>47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94" t="s">
        <v>47</v>
      </c>
      <c r="AW258" s="94" t="s">
        <v>47</v>
      </c>
      <c r="AX258" s="94" t="s">
        <v>47</v>
      </c>
      <c r="AY258" s="94" t="s">
        <v>47</v>
      </c>
    </row>
    <row r="259" spans="1:51" ht="30" customHeight="1">
      <c r="A259" s="92"/>
      <c r="B259" s="92"/>
      <c r="C259" s="92"/>
      <c r="D259" s="92"/>
      <c r="E259" s="104"/>
      <c r="F259" s="104"/>
      <c r="G259" s="104"/>
      <c r="H259" s="104"/>
      <c r="I259" s="104"/>
      <c r="J259" s="104"/>
      <c r="K259" s="104"/>
      <c r="L259" s="104"/>
      <c r="M259" s="92"/>
    </row>
    <row r="260" spans="1:51" ht="30" customHeight="1">
      <c r="A260" s="135" t="s">
        <v>933</v>
      </c>
      <c r="B260" s="135"/>
      <c r="C260" s="135"/>
      <c r="D260" s="135"/>
      <c r="E260" s="136"/>
      <c r="F260" s="137"/>
      <c r="G260" s="136"/>
      <c r="H260" s="137"/>
      <c r="I260" s="136"/>
      <c r="J260" s="137"/>
      <c r="K260" s="136"/>
      <c r="L260" s="137"/>
      <c r="M260" s="135"/>
      <c r="N260" s="93" t="s">
        <v>858</v>
      </c>
    </row>
    <row r="261" spans="1:51" ht="30" customHeight="1">
      <c r="A261" s="5" t="s">
        <v>388</v>
      </c>
      <c r="B261" s="5" t="s">
        <v>389</v>
      </c>
      <c r="C261" s="5" t="s">
        <v>202</v>
      </c>
      <c r="D261" s="92">
        <v>2.5000000000000001E-2</v>
      </c>
      <c r="E261" s="104">
        <f>단가대비표!O97</f>
        <v>0</v>
      </c>
      <c r="F261" s="104">
        <f>TRUNC(E261*D261,1)</f>
        <v>0</v>
      </c>
      <c r="G261" s="104">
        <f>단가대비표!P97</f>
        <v>176693</v>
      </c>
      <c r="H261" s="104">
        <f>TRUNC(G261*D261,1)</f>
        <v>4417.3</v>
      </c>
      <c r="I261" s="104">
        <f>단가대비표!S97</f>
        <v>0</v>
      </c>
      <c r="J261" s="104">
        <f>TRUNC(I261*D261,1)</f>
        <v>0</v>
      </c>
      <c r="K261" s="104">
        <f>TRUNC(E261+G261+I261,1)</f>
        <v>176693</v>
      </c>
      <c r="L261" s="104">
        <f>TRUNC(F261+H261+J261,1)</f>
        <v>4417.3</v>
      </c>
      <c r="M261" s="5" t="s">
        <v>47</v>
      </c>
      <c r="N261" s="94" t="s">
        <v>858</v>
      </c>
      <c r="O261" s="94" t="s">
        <v>932</v>
      </c>
      <c r="P261" s="94" t="s">
        <v>56</v>
      </c>
      <c r="Q261" s="94" t="s">
        <v>56</v>
      </c>
      <c r="R261" s="94" t="s">
        <v>55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94" t="s">
        <v>47</v>
      </c>
      <c r="AW261" s="94" t="s">
        <v>931</v>
      </c>
      <c r="AX261" s="94" t="s">
        <v>47</v>
      </c>
      <c r="AY261" s="94" t="s">
        <v>47</v>
      </c>
    </row>
    <row r="262" spans="1:51" ht="30" customHeight="1">
      <c r="A262" s="5" t="s">
        <v>197</v>
      </c>
      <c r="B262" s="5" t="s">
        <v>47</v>
      </c>
      <c r="C262" s="5" t="s">
        <v>47</v>
      </c>
      <c r="D262" s="92"/>
      <c r="E262" s="104"/>
      <c r="F262" s="104">
        <f>TRUNC(SUMIF(N261:N261, N260, F261:F261),0)</f>
        <v>0</v>
      </c>
      <c r="G262" s="104"/>
      <c r="H262" s="104">
        <f>TRUNC(SUMIF(N261:N261, N260, H261:H261),0)</f>
        <v>4417</v>
      </c>
      <c r="I262" s="104"/>
      <c r="J262" s="104">
        <f>TRUNC(SUMIF(N261:N261, N260, J261:J261),0)</f>
        <v>0</v>
      </c>
      <c r="K262" s="104"/>
      <c r="L262" s="104">
        <f>F262+H262+J262</f>
        <v>4417</v>
      </c>
      <c r="M262" s="5" t="s">
        <v>47</v>
      </c>
      <c r="N262" s="94" t="s">
        <v>65</v>
      </c>
      <c r="O262" s="94" t="s">
        <v>65</v>
      </c>
      <c r="P262" s="94" t="s">
        <v>47</v>
      </c>
      <c r="Q262" s="94" t="s">
        <v>47</v>
      </c>
      <c r="R262" s="94" t="s">
        <v>47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94" t="s">
        <v>47</v>
      </c>
      <c r="AW262" s="94" t="s">
        <v>47</v>
      </c>
      <c r="AX262" s="94" t="s">
        <v>47</v>
      </c>
      <c r="AY262" s="94" t="s">
        <v>47</v>
      </c>
    </row>
    <row r="263" spans="1:51" ht="30" customHeight="1">
      <c r="A263" s="92"/>
      <c r="B263" s="92"/>
      <c r="C263" s="92"/>
      <c r="D263" s="92"/>
      <c r="E263" s="104"/>
      <c r="F263" s="104"/>
      <c r="G263" s="104"/>
      <c r="H263" s="104"/>
      <c r="I263" s="104"/>
      <c r="J263" s="104"/>
      <c r="K263" s="104"/>
      <c r="L263" s="104"/>
      <c r="M263" s="92"/>
    </row>
    <row r="264" spans="1:51" ht="30" customHeight="1">
      <c r="A264" s="135" t="s">
        <v>930</v>
      </c>
      <c r="B264" s="135"/>
      <c r="C264" s="135"/>
      <c r="D264" s="135"/>
      <c r="E264" s="136"/>
      <c r="F264" s="137"/>
      <c r="G264" s="136"/>
      <c r="H264" s="137"/>
      <c r="I264" s="136"/>
      <c r="J264" s="137"/>
      <c r="K264" s="136"/>
      <c r="L264" s="137"/>
      <c r="M264" s="135"/>
      <c r="N264" s="93" t="s">
        <v>857</v>
      </c>
    </row>
    <row r="265" spans="1:51" ht="30" customHeight="1">
      <c r="A265" s="5" t="s">
        <v>391</v>
      </c>
      <c r="B265" s="5" t="s">
        <v>392</v>
      </c>
      <c r="C265" s="5" t="s">
        <v>209</v>
      </c>
      <c r="D265" s="92">
        <v>0.05</v>
      </c>
      <c r="E265" s="104">
        <f>단가대비표!O45</f>
        <v>752</v>
      </c>
      <c r="F265" s="104">
        <f>TRUNC(E265*D265,1)</f>
        <v>37.6</v>
      </c>
      <c r="G265" s="104">
        <f>단가대비표!P45</f>
        <v>0</v>
      </c>
      <c r="H265" s="104">
        <f>TRUNC(G265*D265,1)</f>
        <v>0</v>
      </c>
      <c r="I265" s="104">
        <f>단가대비표!S45</f>
        <v>0</v>
      </c>
      <c r="J265" s="104">
        <f>TRUNC(I265*D265,1)</f>
        <v>0</v>
      </c>
      <c r="K265" s="104">
        <f t="shared" ref="K265:L268" si="44">TRUNC(E265+G265+I265,1)</f>
        <v>752</v>
      </c>
      <c r="L265" s="104">
        <f t="shared" si="44"/>
        <v>37.6</v>
      </c>
      <c r="M265" s="5" t="s">
        <v>47</v>
      </c>
      <c r="N265" s="94" t="s">
        <v>857</v>
      </c>
      <c r="O265" s="94" t="s">
        <v>929</v>
      </c>
      <c r="P265" s="94" t="s">
        <v>56</v>
      </c>
      <c r="Q265" s="94" t="s">
        <v>56</v>
      </c>
      <c r="R265" s="94" t="s">
        <v>55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94" t="s">
        <v>47</v>
      </c>
      <c r="AW265" s="94" t="s">
        <v>928</v>
      </c>
      <c r="AX265" s="94" t="s">
        <v>47</v>
      </c>
      <c r="AY265" s="94" t="s">
        <v>47</v>
      </c>
    </row>
    <row r="266" spans="1:51" ht="30" customHeight="1">
      <c r="A266" s="5" t="s">
        <v>393</v>
      </c>
      <c r="B266" s="5" t="s">
        <v>394</v>
      </c>
      <c r="C266" s="5" t="s">
        <v>193</v>
      </c>
      <c r="D266" s="92">
        <v>0.1</v>
      </c>
      <c r="E266" s="104">
        <f>단가대비표!O43</f>
        <v>200</v>
      </c>
      <c r="F266" s="104">
        <f>TRUNC(E266*D266,1)</f>
        <v>20</v>
      </c>
      <c r="G266" s="104">
        <f>단가대비표!P43</f>
        <v>0</v>
      </c>
      <c r="H266" s="104">
        <f>TRUNC(G266*D266,1)</f>
        <v>0</v>
      </c>
      <c r="I266" s="104">
        <f>단가대비표!S43</f>
        <v>0</v>
      </c>
      <c r="J266" s="104">
        <f>TRUNC(I266*D266,1)</f>
        <v>0</v>
      </c>
      <c r="K266" s="104">
        <f t="shared" si="44"/>
        <v>200</v>
      </c>
      <c r="L266" s="104">
        <f t="shared" si="44"/>
        <v>20</v>
      </c>
      <c r="M266" s="5" t="s">
        <v>47</v>
      </c>
      <c r="N266" s="94" t="s">
        <v>857</v>
      </c>
      <c r="O266" s="94" t="s">
        <v>927</v>
      </c>
      <c r="P266" s="94" t="s">
        <v>56</v>
      </c>
      <c r="Q266" s="94" t="s">
        <v>56</v>
      </c>
      <c r="R266" s="94" t="s">
        <v>55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94" t="s">
        <v>47</v>
      </c>
      <c r="AW266" s="94" t="s">
        <v>926</v>
      </c>
      <c r="AX266" s="94" t="s">
        <v>47</v>
      </c>
      <c r="AY266" s="94" t="s">
        <v>47</v>
      </c>
    </row>
    <row r="267" spans="1:51" ht="30" customHeight="1">
      <c r="A267" s="5" t="s">
        <v>383</v>
      </c>
      <c r="B267" s="5" t="s">
        <v>233</v>
      </c>
      <c r="C267" s="5" t="s">
        <v>202</v>
      </c>
      <c r="D267" s="92">
        <v>0.01</v>
      </c>
      <c r="E267" s="104">
        <f>단가대비표!O91</f>
        <v>0</v>
      </c>
      <c r="F267" s="104">
        <f>TRUNC(E267*D267,1)</f>
        <v>0</v>
      </c>
      <c r="G267" s="104">
        <f>단가대비표!P91</f>
        <v>188854</v>
      </c>
      <c r="H267" s="104">
        <f>TRUNC(G267*D267,1)</f>
        <v>1888.5</v>
      </c>
      <c r="I267" s="104">
        <f>단가대비표!S91</f>
        <v>0</v>
      </c>
      <c r="J267" s="104">
        <f>TRUNC(I267*D267,1)</f>
        <v>0</v>
      </c>
      <c r="K267" s="104">
        <f t="shared" si="44"/>
        <v>188854</v>
      </c>
      <c r="L267" s="104">
        <f t="shared" si="44"/>
        <v>1888.5</v>
      </c>
      <c r="M267" s="5" t="s">
        <v>47</v>
      </c>
      <c r="N267" s="94" t="s">
        <v>857</v>
      </c>
      <c r="O267" s="94" t="s">
        <v>904</v>
      </c>
      <c r="P267" s="94" t="s">
        <v>56</v>
      </c>
      <c r="Q267" s="94" t="s">
        <v>56</v>
      </c>
      <c r="R267" s="94" t="s">
        <v>55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94" t="s">
        <v>47</v>
      </c>
      <c r="AW267" s="94" t="s">
        <v>925</v>
      </c>
      <c r="AX267" s="94" t="s">
        <v>47</v>
      </c>
      <c r="AY267" s="94" t="s">
        <v>47</v>
      </c>
    </row>
    <row r="268" spans="1:51" ht="30" customHeight="1">
      <c r="A268" s="5" t="s">
        <v>200</v>
      </c>
      <c r="B268" s="5" t="s">
        <v>201</v>
      </c>
      <c r="C268" s="5" t="s">
        <v>202</v>
      </c>
      <c r="D268" s="92">
        <v>1E-3</v>
      </c>
      <c r="E268" s="104">
        <f>단가대비표!O81</f>
        <v>0</v>
      </c>
      <c r="F268" s="104">
        <f>TRUNC(E268*D268,1)</f>
        <v>0</v>
      </c>
      <c r="G268" s="104">
        <f>단가대비표!P81</f>
        <v>130264</v>
      </c>
      <c r="H268" s="104">
        <f>TRUNC(G268*D268,1)</f>
        <v>130.19999999999999</v>
      </c>
      <c r="I268" s="104">
        <f>단가대비표!S81</f>
        <v>0</v>
      </c>
      <c r="J268" s="104">
        <f>TRUNC(I268*D268,1)</f>
        <v>0</v>
      </c>
      <c r="K268" s="104">
        <f t="shared" si="44"/>
        <v>130264</v>
      </c>
      <c r="L268" s="104">
        <f t="shared" si="44"/>
        <v>130.19999999999999</v>
      </c>
      <c r="M268" s="5" t="s">
        <v>47</v>
      </c>
      <c r="N268" s="94" t="s">
        <v>857</v>
      </c>
      <c r="O268" s="94" t="s">
        <v>889</v>
      </c>
      <c r="P268" s="94" t="s">
        <v>56</v>
      </c>
      <c r="Q268" s="94" t="s">
        <v>56</v>
      </c>
      <c r="R268" s="94" t="s">
        <v>55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94" t="s">
        <v>47</v>
      </c>
      <c r="AW268" s="94" t="s">
        <v>924</v>
      </c>
      <c r="AX268" s="94" t="s">
        <v>47</v>
      </c>
      <c r="AY268" s="94" t="s">
        <v>47</v>
      </c>
    </row>
    <row r="269" spans="1:51" ht="30" customHeight="1">
      <c r="A269" s="5" t="s">
        <v>197</v>
      </c>
      <c r="B269" s="5" t="s">
        <v>47</v>
      </c>
      <c r="C269" s="5" t="s">
        <v>47</v>
      </c>
      <c r="D269" s="92"/>
      <c r="E269" s="104"/>
      <c r="F269" s="104">
        <f>TRUNC(SUMIF(N265:N268, N264, F265:F268),0)</f>
        <v>57</v>
      </c>
      <c r="G269" s="104"/>
      <c r="H269" s="104">
        <f>TRUNC(SUMIF(N265:N268, N264, H265:H268),0)</f>
        <v>2018</v>
      </c>
      <c r="I269" s="104"/>
      <c r="J269" s="104">
        <f>TRUNC(SUMIF(N265:N268, N264, J265:J268),0)</f>
        <v>0</v>
      </c>
      <c r="K269" s="104"/>
      <c r="L269" s="104">
        <f>F269+H269+J269</f>
        <v>2075</v>
      </c>
      <c r="M269" s="5" t="s">
        <v>47</v>
      </c>
      <c r="N269" s="94" t="s">
        <v>65</v>
      </c>
      <c r="O269" s="94" t="s">
        <v>65</v>
      </c>
      <c r="P269" s="94" t="s">
        <v>47</v>
      </c>
      <c r="Q269" s="94" t="s">
        <v>47</v>
      </c>
      <c r="R269" s="94" t="s">
        <v>47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94" t="s">
        <v>47</v>
      </c>
      <c r="AW269" s="94" t="s">
        <v>47</v>
      </c>
      <c r="AX269" s="94" t="s">
        <v>47</v>
      </c>
      <c r="AY269" s="94" t="s">
        <v>47</v>
      </c>
    </row>
    <row r="270" spans="1:51" ht="30" customHeight="1">
      <c r="A270" s="92"/>
      <c r="B270" s="92"/>
      <c r="C270" s="92"/>
      <c r="D270" s="92"/>
      <c r="E270" s="104"/>
      <c r="F270" s="104"/>
      <c r="G270" s="104"/>
      <c r="H270" s="104"/>
      <c r="I270" s="104"/>
      <c r="J270" s="104"/>
      <c r="K270" s="104"/>
      <c r="L270" s="104"/>
      <c r="M270" s="92"/>
    </row>
    <row r="271" spans="1:51" ht="30" customHeight="1">
      <c r="A271" s="135" t="s">
        <v>923</v>
      </c>
      <c r="B271" s="135"/>
      <c r="C271" s="135"/>
      <c r="D271" s="135"/>
      <c r="E271" s="136"/>
      <c r="F271" s="137"/>
      <c r="G271" s="136"/>
      <c r="H271" s="137"/>
      <c r="I271" s="136"/>
      <c r="J271" s="137"/>
      <c r="K271" s="136"/>
      <c r="L271" s="137"/>
      <c r="M271" s="135"/>
      <c r="N271" s="93" t="s">
        <v>856</v>
      </c>
    </row>
    <row r="272" spans="1:51" ht="30" customHeight="1">
      <c r="A272" s="5" t="s">
        <v>396</v>
      </c>
      <c r="B272" s="5" t="s">
        <v>397</v>
      </c>
      <c r="C272" s="5" t="s">
        <v>287</v>
      </c>
      <c r="D272" s="92">
        <v>0.19700000000000001</v>
      </c>
      <c r="E272" s="104">
        <f>단가대비표!O49</f>
        <v>5583.33</v>
      </c>
      <c r="F272" s="104">
        <f>TRUNC(E272*D272,1)</f>
        <v>1099.9000000000001</v>
      </c>
      <c r="G272" s="104">
        <f>단가대비표!P49</f>
        <v>0</v>
      </c>
      <c r="H272" s="104">
        <f>TRUNC(G272*D272,1)</f>
        <v>0</v>
      </c>
      <c r="I272" s="104">
        <f>단가대비표!S49</f>
        <v>0</v>
      </c>
      <c r="J272" s="104">
        <f>TRUNC(I272*D272,1)</f>
        <v>0</v>
      </c>
      <c r="K272" s="104">
        <f>TRUNC(E272+G272+I272,1)</f>
        <v>5583.3</v>
      </c>
      <c r="L272" s="104">
        <f>TRUNC(F272+H272+J272,1)</f>
        <v>1099.9000000000001</v>
      </c>
      <c r="M272" s="5" t="s">
        <v>47</v>
      </c>
      <c r="N272" s="94" t="s">
        <v>856</v>
      </c>
      <c r="O272" s="94" t="s">
        <v>922</v>
      </c>
      <c r="P272" s="94" t="s">
        <v>56</v>
      </c>
      <c r="Q272" s="94" t="s">
        <v>56</v>
      </c>
      <c r="R272" s="94" t="s">
        <v>55</v>
      </c>
      <c r="S272" s="6"/>
      <c r="T272" s="6"/>
      <c r="U272" s="6"/>
      <c r="V272" s="6">
        <v>1</v>
      </c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94" t="s">
        <v>47</v>
      </c>
      <c r="AW272" s="94" t="s">
        <v>921</v>
      </c>
      <c r="AX272" s="94" t="s">
        <v>47</v>
      </c>
      <c r="AY272" s="94" t="s">
        <v>47</v>
      </c>
    </row>
    <row r="273" spans="1:51" ht="30" customHeight="1">
      <c r="A273" s="5" t="s">
        <v>242</v>
      </c>
      <c r="B273" s="5" t="s">
        <v>398</v>
      </c>
      <c r="C273" s="5" t="s">
        <v>236</v>
      </c>
      <c r="D273" s="92">
        <v>1</v>
      </c>
      <c r="E273" s="104">
        <f>TRUNC(SUMIF(V272:V273, RIGHTB(O273, 1), F272:F273)*U273, 2)</f>
        <v>65.989999999999995</v>
      </c>
      <c r="F273" s="104">
        <f>TRUNC(E273*D273,1)</f>
        <v>65.900000000000006</v>
      </c>
      <c r="G273" s="104">
        <v>0</v>
      </c>
      <c r="H273" s="104">
        <f>TRUNC(G273*D273,1)</f>
        <v>0</v>
      </c>
      <c r="I273" s="104">
        <v>0</v>
      </c>
      <c r="J273" s="104">
        <f>TRUNC(I273*D273,1)</f>
        <v>0</v>
      </c>
      <c r="K273" s="104">
        <f>TRUNC(E273+G273+I273,1)</f>
        <v>65.900000000000006</v>
      </c>
      <c r="L273" s="104">
        <f>TRUNC(F273+H273+J273,1)</f>
        <v>65.900000000000006</v>
      </c>
      <c r="M273" s="5" t="s">
        <v>47</v>
      </c>
      <c r="N273" s="94" t="s">
        <v>856</v>
      </c>
      <c r="O273" s="94" t="s">
        <v>882</v>
      </c>
      <c r="P273" s="94" t="s">
        <v>56</v>
      </c>
      <c r="Q273" s="94" t="s">
        <v>56</v>
      </c>
      <c r="R273" s="94" t="s">
        <v>56</v>
      </c>
      <c r="S273" s="6">
        <v>0</v>
      </c>
      <c r="T273" s="6">
        <v>0</v>
      </c>
      <c r="U273" s="6">
        <v>0.06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94" t="s">
        <v>47</v>
      </c>
      <c r="AW273" s="94" t="s">
        <v>920</v>
      </c>
      <c r="AX273" s="94" t="s">
        <v>47</v>
      </c>
      <c r="AY273" s="94" t="s">
        <v>47</v>
      </c>
    </row>
    <row r="274" spans="1:51" ht="30" customHeight="1">
      <c r="A274" s="5" t="s">
        <v>197</v>
      </c>
      <c r="B274" s="5" t="s">
        <v>47</v>
      </c>
      <c r="C274" s="5" t="s">
        <v>47</v>
      </c>
      <c r="D274" s="92"/>
      <c r="E274" s="104"/>
      <c r="F274" s="104">
        <f>TRUNC(SUMIF(N272:N273, N271, F272:F273),0)</f>
        <v>1165</v>
      </c>
      <c r="G274" s="104"/>
      <c r="H274" s="104">
        <f>TRUNC(SUMIF(N272:N273, N271, H272:H273),0)</f>
        <v>0</v>
      </c>
      <c r="I274" s="104"/>
      <c r="J274" s="104">
        <f>TRUNC(SUMIF(N272:N273, N271, J272:J273),0)</f>
        <v>0</v>
      </c>
      <c r="K274" s="104"/>
      <c r="L274" s="104">
        <f>F274+H274+J274</f>
        <v>1165</v>
      </c>
      <c r="M274" s="5" t="s">
        <v>47</v>
      </c>
      <c r="N274" s="94" t="s">
        <v>65</v>
      </c>
      <c r="O274" s="94" t="s">
        <v>65</v>
      </c>
      <c r="P274" s="94" t="s">
        <v>47</v>
      </c>
      <c r="Q274" s="94" t="s">
        <v>47</v>
      </c>
      <c r="R274" s="94" t="s">
        <v>47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94" t="s">
        <v>47</v>
      </c>
      <c r="AW274" s="94" t="s">
        <v>47</v>
      </c>
      <c r="AX274" s="94" t="s">
        <v>47</v>
      </c>
      <c r="AY274" s="94" t="s">
        <v>47</v>
      </c>
    </row>
    <row r="275" spans="1:51" ht="30" customHeight="1">
      <c r="A275" s="92"/>
      <c r="B275" s="92"/>
      <c r="C275" s="92"/>
      <c r="D275" s="92"/>
      <c r="E275" s="104"/>
      <c r="F275" s="104"/>
      <c r="G275" s="104"/>
      <c r="H275" s="104"/>
      <c r="I275" s="104"/>
      <c r="J275" s="104"/>
      <c r="K275" s="104"/>
      <c r="L275" s="104"/>
      <c r="M275" s="92"/>
    </row>
    <row r="276" spans="1:51" ht="30" customHeight="1">
      <c r="A276" s="135" t="s">
        <v>919</v>
      </c>
      <c r="B276" s="135"/>
      <c r="C276" s="135"/>
      <c r="D276" s="135"/>
      <c r="E276" s="136"/>
      <c r="F276" s="137"/>
      <c r="G276" s="136"/>
      <c r="H276" s="137"/>
      <c r="I276" s="136"/>
      <c r="J276" s="137"/>
      <c r="K276" s="136"/>
      <c r="L276" s="137"/>
      <c r="M276" s="135"/>
      <c r="N276" s="93" t="s">
        <v>855</v>
      </c>
    </row>
    <row r="277" spans="1:51" ht="30" customHeight="1">
      <c r="A277" s="5" t="s">
        <v>383</v>
      </c>
      <c r="B277" s="5" t="s">
        <v>233</v>
      </c>
      <c r="C277" s="5" t="s">
        <v>202</v>
      </c>
      <c r="D277" s="92">
        <v>1.2E-2</v>
      </c>
      <c r="E277" s="104">
        <f>단가대비표!O91</f>
        <v>0</v>
      </c>
      <c r="F277" s="104">
        <f>TRUNC(E277*D277,1)</f>
        <v>0</v>
      </c>
      <c r="G277" s="104">
        <f>단가대비표!P91</f>
        <v>188854</v>
      </c>
      <c r="H277" s="104">
        <f>TRUNC(G277*D277,1)</f>
        <v>2266.1999999999998</v>
      </c>
      <c r="I277" s="104">
        <f>단가대비표!S91</f>
        <v>0</v>
      </c>
      <c r="J277" s="104">
        <f>TRUNC(I277*D277,1)</f>
        <v>0</v>
      </c>
      <c r="K277" s="104">
        <f t="shared" ref="K277:L280" si="45">TRUNC(E277+G277+I277,1)</f>
        <v>188854</v>
      </c>
      <c r="L277" s="104">
        <f t="shared" si="45"/>
        <v>2266.1999999999998</v>
      </c>
      <c r="M277" s="5" t="s">
        <v>47</v>
      </c>
      <c r="N277" s="94" t="s">
        <v>855</v>
      </c>
      <c r="O277" s="94" t="s">
        <v>904</v>
      </c>
      <c r="P277" s="94" t="s">
        <v>56</v>
      </c>
      <c r="Q277" s="94" t="s">
        <v>56</v>
      </c>
      <c r="R277" s="94" t="s">
        <v>55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94" t="s">
        <v>47</v>
      </c>
      <c r="AW277" s="94" t="s">
        <v>918</v>
      </c>
      <c r="AX277" s="94" t="s">
        <v>47</v>
      </c>
      <c r="AY277" s="94" t="s">
        <v>47</v>
      </c>
    </row>
    <row r="278" spans="1:51" ht="30" customHeight="1">
      <c r="A278" s="5" t="s">
        <v>200</v>
      </c>
      <c r="B278" s="5" t="s">
        <v>201</v>
      </c>
      <c r="C278" s="5" t="s">
        <v>202</v>
      </c>
      <c r="D278" s="92">
        <v>2E-3</v>
      </c>
      <c r="E278" s="104">
        <f>단가대비표!O81</f>
        <v>0</v>
      </c>
      <c r="F278" s="104">
        <f>TRUNC(E278*D278,1)</f>
        <v>0</v>
      </c>
      <c r="G278" s="104">
        <f>단가대비표!P81</f>
        <v>130264</v>
      </c>
      <c r="H278" s="104">
        <f>TRUNC(G278*D278,1)</f>
        <v>260.5</v>
      </c>
      <c r="I278" s="104">
        <f>단가대비표!S81</f>
        <v>0</v>
      </c>
      <c r="J278" s="104">
        <f>TRUNC(I278*D278,1)</f>
        <v>0</v>
      </c>
      <c r="K278" s="104">
        <f t="shared" si="45"/>
        <v>130264</v>
      </c>
      <c r="L278" s="104">
        <f t="shared" si="45"/>
        <v>260.5</v>
      </c>
      <c r="M278" s="5" t="s">
        <v>47</v>
      </c>
      <c r="N278" s="94" t="s">
        <v>855</v>
      </c>
      <c r="O278" s="94" t="s">
        <v>889</v>
      </c>
      <c r="P278" s="94" t="s">
        <v>56</v>
      </c>
      <c r="Q278" s="94" t="s">
        <v>56</v>
      </c>
      <c r="R278" s="94" t="s">
        <v>55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94" t="s">
        <v>47</v>
      </c>
      <c r="AW278" s="94" t="s">
        <v>917</v>
      </c>
      <c r="AX278" s="94" t="s">
        <v>47</v>
      </c>
      <c r="AY278" s="94" t="s">
        <v>47</v>
      </c>
    </row>
    <row r="279" spans="1:51" ht="30" customHeight="1">
      <c r="A279" s="5" t="s">
        <v>383</v>
      </c>
      <c r="B279" s="5" t="s">
        <v>233</v>
      </c>
      <c r="C279" s="5" t="s">
        <v>202</v>
      </c>
      <c r="D279" s="92">
        <v>1.2E-2</v>
      </c>
      <c r="E279" s="104">
        <f>단가대비표!O91</f>
        <v>0</v>
      </c>
      <c r="F279" s="104">
        <f>TRUNC(E279*D279,1)</f>
        <v>0</v>
      </c>
      <c r="G279" s="104">
        <f>단가대비표!P91</f>
        <v>188854</v>
      </c>
      <c r="H279" s="104">
        <f>TRUNC(G279*D279,1)</f>
        <v>2266.1999999999998</v>
      </c>
      <c r="I279" s="104">
        <f>단가대비표!S91</f>
        <v>0</v>
      </c>
      <c r="J279" s="104">
        <f>TRUNC(I279*D279,1)</f>
        <v>0</v>
      </c>
      <c r="K279" s="104">
        <f t="shared" si="45"/>
        <v>188854</v>
      </c>
      <c r="L279" s="104">
        <f t="shared" si="45"/>
        <v>2266.1999999999998</v>
      </c>
      <c r="M279" s="5" t="s">
        <v>47</v>
      </c>
      <c r="N279" s="94" t="s">
        <v>855</v>
      </c>
      <c r="O279" s="94" t="s">
        <v>904</v>
      </c>
      <c r="P279" s="94" t="s">
        <v>56</v>
      </c>
      <c r="Q279" s="94" t="s">
        <v>56</v>
      </c>
      <c r="R279" s="94" t="s">
        <v>55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94" t="s">
        <v>47</v>
      </c>
      <c r="AW279" s="94" t="s">
        <v>918</v>
      </c>
      <c r="AX279" s="94" t="s">
        <v>47</v>
      </c>
      <c r="AY279" s="94" t="s">
        <v>47</v>
      </c>
    </row>
    <row r="280" spans="1:51" ht="30" customHeight="1">
      <c r="A280" s="5" t="s">
        <v>200</v>
      </c>
      <c r="B280" s="5" t="s">
        <v>201</v>
      </c>
      <c r="C280" s="5" t="s">
        <v>202</v>
      </c>
      <c r="D280" s="92">
        <v>2E-3</v>
      </c>
      <c r="E280" s="104">
        <f>단가대비표!O81</f>
        <v>0</v>
      </c>
      <c r="F280" s="104">
        <f>TRUNC(E280*D280,1)</f>
        <v>0</v>
      </c>
      <c r="G280" s="104">
        <f>단가대비표!P81</f>
        <v>130264</v>
      </c>
      <c r="H280" s="104">
        <f>TRUNC(G280*D280,1)</f>
        <v>260.5</v>
      </c>
      <c r="I280" s="104">
        <f>단가대비표!S81</f>
        <v>0</v>
      </c>
      <c r="J280" s="104">
        <f>TRUNC(I280*D280,1)</f>
        <v>0</v>
      </c>
      <c r="K280" s="104">
        <f t="shared" si="45"/>
        <v>130264</v>
      </c>
      <c r="L280" s="104">
        <f t="shared" si="45"/>
        <v>260.5</v>
      </c>
      <c r="M280" s="5" t="s">
        <v>47</v>
      </c>
      <c r="N280" s="94" t="s">
        <v>855</v>
      </c>
      <c r="O280" s="94" t="s">
        <v>889</v>
      </c>
      <c r="P280" s="94" t="s">
        <v>56</v>
      </c>
      <c r="Q280" s="94" t="s">
        <v>56</v>
      </c>
      <c r="R280" s="94" t="s">
        <v>55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94" t="s">
        <v>47</v>
      </c>
      <c r="AW280" s="94" t="s">
        <v>917</v>
      </c>
      <c r="AX280" s="94" t="s">
        <v>47</v>
      </c>
      <c r="AY280" s="94" t="s">
        <v>47</v>
      </c>
    </row>
    <row r="281" spans="1:51" ht="30" customHeight="1">
      <c r="A281" s="5" t="s">
        <v>197</v>
      </c>
      <c r="B281" s="5" t="s">
        <v>47</v>
      </c>
      <c r="C281" s="5" t="s">
        <v>47</v>
      </c>
      <c r="D281" s="92"/>
      <c r="E281" s="104"/>
      <c r="F281" s="104">
        <f>TRUNC(SUMIF(N277:N280, N276, F277:F280),0)</f>
        <v>0</v>
      </c>
      <c r="G281" s="104"/>
      <c r="H281" s="104">
        <f>TRUNC(SUMIF(N277:N280, N276, H277:H280),0)</f>
        <v>5053</v>
      </c>
      <c r="I281" s="104"/>
      <c r="J281" s="104">
        <f>TRUNC(SUMIF(N277:N280, N276, J277:J280),0)</f>
        <v>0</v>
      </c>
      <c r="K281" s="104"/>
      <c r="L281" s="104">
        <f>F281+H281+J281</f>
        <v>5053</v>
      </c>
      <c r="M281" s="5" t="s">
        <v>47</v>
      </c>
      <c r="N281" s="94" t="s">
        <v>65</v>
      </c>
      <c r="O281" s="94" t="s">
        <v>65</v>
      </c>
      <c r="P281" s="94" t="s">
        <v>47</v>
      </c>
      <c r="Q281" s="94" t="s">
        <v>47</v>
      </c>
      <c r="R281" s="94" t="s">
        <v>47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94" t="s">
        <v>47</v>
      </c>
      <c r="AW281" s="94" t="s">
        <v>47</v>
      </c>
      <c r="AX281" s="94" t="s">
        <v>47</v>
      </c>
      <c r="AY281" s="94" t="s">
        <v>47</v>
      </c>
    </row>
    <row r="282" spans="1:51" ht="30" customHeight="1">
      <c r="A282" s="92"/>
      <c r="B282" s="92"/>
      <c r="C282" s="92"/>
      <c r="D282" s="92"/>
      <c r="E282" s="104"/>
      <c r="F282" s="104"/>
      <c r="G282" s="104"/>
      <c r="H282" s="104"/>
      <c r="I282" s="104"/>
      <c r="J282" s="104"/>
      <c r="K282" s="104"/>
      <c r="L282" s="104"/>
      <c r="M282" s="92"/>
    </row>
    <row r="283" spans="1:51" ht="30" customHeight="1">
      <c r="A283" s="135" t="s">
        <v>916</v>
      </c>
      <c r="B283" s="135"/>
      <c r="C283" s="135"/>
      <c r="D283" s="135"/>
      <c r="E283" s="136"/>
      <c r="F283" s="137"/>
      <c r="G283" s="136"/>
      <c r="H283" s="137"/>
      <c r="I283" s="136"/>
      <c r="J283" s="137"/>
      <c r="K283" s="136"/>
      <c r="L283" s="137"/>
      <c r="M283" s="135"/>
      <c r="N283" s="93" t="s">
        <v>854</v>
      </c>
    </row>
    <row r="284" spans="1:51" ht="30" customHeight="1">
      <c r="A284" s="5" t="s">
        <v>378</v>
      </c>
      <c r="B284" s="5" t="s">
        <v>399</v>
      </c>
      <c r="C284" s="5" t="s">
        <v>287</v>
      </c>
      <c r="D284" s="92">
        <v>0.08</v>
      </c>
      <c r="E284" s="104">
        <f>단가대비표!O50</f>
        <v>9492</v>
      </c>
      <c r="F284" s="104">
        <f>TRUNC(E284*D284,1)</f>
        <v>759.3</v>
      </c>
      <c r="G284" s="104">
        <f>단가대비표!P50</f>
        <v>0</v>
      </c>
      <c r="H284" s="104">
        <f>TRUNC(G284*D284,1)</f>
        <v>0</v>
      </c>
      <c r="I284" s="104">
        <f>단가대비표!S50</f>
        <v>0</v>
      </c>
      <c r="J284" s="104">
        <f>TRUNC(I284*D284,1)</f>
        <v>0</v>
      </c>
      <c r="K284" s="104">
        <f t="shared" ref="K284:L286" si="46">TRUNC(E284+G284+I284,1)</f>
        <v>9492</v>
      </c>
      <c r="L284" s="104">
        <f t="shared" si="46"/>
        <v>759.3</v>
      </c>
      <c r="M284" s="5" t="s">
        <v>47</v>
      </c>
      <c r="N284" s="94" t="s">
        <v>854</v>
      </c>
      <c r="O284" s="94" t="s">
        <v>915</v>
      </c>
      <c r="P284" s="94" t="s">
        <v>56</v>
      </c>
      <c r="Q284" s="94" t="s">
        <v>56</v>
      </c>
      <c r="R284" s="94" t="s">
        <v>55</v>
      </c>
      <c r="S284" s="6"/>
      <c r="T284" s="6"/>
      <c r="U284" s="6"/>
      <c r="V284" s="6">
        <v>1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94" t="s">
        <v>47</v>
      </c>
      <c r="AW284" s="94" t="s">
        <v>914</v>
      </c>
      <c r="AX284" s="94" t="s">
        <v>47</v>
      </c>
      <c r="AY284" s="94" t="s">
        <v>47</v>
      </c>
    </row>
    <row r="285" spans="1:51" ht="30" customHeight="1">
      <c r="A285" s="5" t="s">
        <v>380</v>
      </c>
      <c r="B285" s="5" t="s">
        <v>400</v>
      </c>
      <c r="C285" s="5" t="s">
        <v>287</v>
      </c>
      <c r="D285" s="92">
        <v>4.0000000000000001E-3</v>
      </c>
      <c r="E285" s="104">
        <f>단가대비표!O54</f>
        <v>2766.66</v>
      </c>
      <c r="F285" s="104">
        <f>TRUNC(E285*D285,1)</f>
        <v>11</v>
      </c>
      <c r="G285" s="104">
        <f>단가대비표!P54</f>
        <v>0</v>
      </c>
      <c r="H285" s="104">
        <f>TRUNC(G285*D285,1)</f>
        <v>0</v>
      </c>
      <c r="I285" s="104">
        <f>단가대비표!S54</f>
        <v>0</v>
      </c>
      <c r="J285" s="104">
        <f>TRUNC(I285*D285,1)</f>
        <v>0</v>
      </c>
      <c r="K285" s="104">
        <f t="shared" si="46"/>
        <v>2766.6</v>
      </c>
      <c r="L285" s="104">
        <f t="shared" si="46"/>
        <v>11</v>
      </c>
      <c r="M285" s="5" t="s">
        <v>47</v>
      </c>
      <c r="N285" s="94" t="s">
        <v>854</v>
      </c>
      <c r="O285" s="94" t="s">
        <v>908</v>
      </c>
      <c r="P285" s="94" t="s">
        <v>56</v>
      </c>
      <c r="Q285" s="94" t="s">
        <v>56</v>
      </c>
      <c r="R285" s="94" t="s">
        <v>55</v>
      </c>
      <c r="S285" s="6"/>
      <c r="T285" s="6"/>
      <c r="U285" s="6"/>
      <c r="V285" s="6">
        <v>1</v>
      </c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94" t="s">
        <v>47</v>
      </c>
      <c r="AW285" s="94" t="s">
        <v>913</v>
      </c>
      <c r="AX285" s="94" t="s">
        <v>47</v>
      </c>
      <c r="AY285" s="94" t="s">
        <v>47</v>
      </c>
    </row>
    <row r="286" spans="1:51" ht="30" customHeight="1">
      <c r="A286" s="5" t="s">
        <v>242</v>
      </c>
      <c r="B286" s="5" t="s">
        <v>382</v>
      </c>
      <c r="C286" s="5" t="s">
        <v>236</v>
      </c>
      <c r="D286" s="92">
        <v>1</v>
      </c>
      <c r="E286" s="104">
        <f>TRUNC(SUMIF(V284:V286, RIGHTB(O286, 1), F284:F286)*U286, 2)</f>
        <v>23.1</v>
      </c>
      <c r="F286" s="104">
        <f>TRUNC(E286*D286,1)</f>
        <v>23.1</v>
      </c>
      <c r="G286" s="104">
        <v>0</v>
      </c>
      <c r="H286" s="104">
        <f>TRUNC(G286*D286,1)</f>
        <v>0</v>
      </c>
      <c r="I286" s="104">
        <v>0</v>
      </c>
      <c r="J286" s="104">
        <f>TRUNC(I286*D286,1)</f>
        <v>0</v>
      </c>
      <c r="K286" s="104">
        <f t="shared" si="46"/>
        <v>23.1</v>
      </c>
      <c r="L286" s="104">
        <f t="shared" si="46"/>
        <v>23.1</v>
      </c>
      <c r="M286" s="5" t="s">
        <v>47</v>
      </c>
      <c r="N286" s="94" t="s">
        <v>854</v>
      </c>
      <c r="O286" s="94" t="s">
        <v>882</v>
      </c>
      <c r="P286" s="94" t="s">
        <v>56</v>
      </c>
      <c r="Q286" s="94" t="s">
        <v>56</v>
      </c>
      <c r="R286" s="94" t="s">
        <v>56</v>
      </c>
      <c r="S286" s="6">
        <v>0</v>
      </c>
      <c r="T286" s="6">
        <v>0</v>
      </c>
      <c r="U286" s="6">
        <v>0.03</v>
      </c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94" t="s">
        <v>47</v>
      </c>
      <c r="AW286" s="94" t="s">
        <v>912</v>
      </c>
      <c r="AX286" s="94" t="s">
        <v>47</v>
      </c>
      <c r="AY286" s="94" t="s">
        <v>47</v>
      </c>
    </row>
    <row r="287" spans="1:51" ht="30" customHeight="1">
      <c r="A287" s="5" t="s">
        <v>197</v>
      </c>
      <c r="B287" s="5" t="s">
        <v>47</v>
      </c>
      <c r="C287" s="5" t="s">
        <v>47</v>
      </c>
      <c r="D287" s="92"/>
      <c r="E287" s="104"/>
      <c r="F287" s="104">
        <f>TRUNC(SUMIF(N284:N286, N283, F284:F286),0)</f>
        <v>793</v>
      </c>
      <c r="G287" s="104"/>
      <c r="H287" s="104">
        <f>TRUNC(SUMIF(N284:N286, N283, H284:H286),0)</f>
        <v>0</v>
      </c>
      <c r="I287" s="104"/>
      <c r="J287" s="104">
        <f>TRUNC(SUMIF(N284:N286, N283, J284:J286),0)</f>
        <v>0</v>
      </c>
      <c r="K287" s="104"/>
      <c r="L287" s="104">
        <f>F287+H287+J287</f>
        <v>793</v>
      </c>
      <c r="M287" s="5" t="s">
        <v>47</v>
      </c>
      <c r="N287" s="94" t="s">
        <v>65</v>
      </c>
      <c r="O287" s="94" t="s">
        <v>65</v>
      </c>
      <c r="P287" s="94" t="s">
        <v>47</v>
      </c>
      <c r="Q287" s="94" t="s">
        <v>47</v>
      </c>
      <c r="R287" s="94" t="s">
        <v>47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94" t="s">
        <v>47</v>
      </c>
      <c r="AW287" s="94" t="s">
        <v>47</v>
      </c>
      <c r="AX287" s="94" t="s">
        <v>47</v>
      </c>
      <c r="AY287" s="94" t="s">
        <v>47</v>
      </c>
    </row>
    <row r="288" spans="1:51" ht="30" customHeight="1">
      <c r="A288" s="92"/>
      <c r="B288" s="92"/>
      <c r="C288" s="92"/>
      <c r="D288" s="92"/>
      <c r="E288" s="104"/>
      <c r="F288" s="104"/>
      <c r="G288" s="104"/>
      <c r="H288" s="104"/>
      <c r="I288" s="104"/>
      <c r="J288" s="104"/>
      <c r="K288" s="104"/>
      <c r="L288" s="104"/>
      <c r="M288" s="92"/>
    </row>
    <row r="289" spans="1:51" ht="30" customHeight="1">
      <c r="A289" s="135" t="s">
        <v>911</v>
      </c>
      <c r="B289" s="135"/>
      <c r="C289" s="135"/>
      <c r="D289" s="135"/>
      <c r="E289" s="136"/>
      <c r="F289" s="137"/>
      <c r="G289" s="136"/>
      <c r="H289" s="137"/>
      <c r="I289" s="136"/>
      <c r="J289" s="137"/>
      <c r="K289" s="136"/>
      <c r="L289" s="137"/>
      <c r="M289" s="135"/>
      <c r="N289" s="93" t="s">
        <v>853</v>
      </c>
    </row>
    <row r="290" spans="1:51" ht="30" customHeight="1">
      <c r="A290" s="5" t="s">
        <v>401</v>
      </c>
      <c r="B290" s="5" t="s">
        <v>402</v>
      </c>
      <c r="C290" s="5" t="s">
        <v>287</v>
      </c>
      <c r="D290" s="92">
        <v>0.16600000000000001</v>
      </c>
      <c r="E290" s="104">
        <f>단가대비표!O52</f>
        <v>4772.22</v>
      </c>
      <c r="F290" s="104">
        <f>TRUNC(E290*D290,1)</f>
        <v>792.1</v>
      </c>
      <c r="G290" s="104">
        <f>단가대비표!P52</f>
        <v>0</v>
      </c>
      <c r="H290" s="104">
        <f>TRUNC(G290*D290,1)</f>
        <v>0</v>
      </c>
      <c r="I290" s="104">
        <f>단가대비표!S52</f>
        <v>0</v>
      </c>
      <c r="J290" s="104">
        <f>TRUNC(I290*D290,1)</f>
        <v>0</v>
      </c>
      <c r="K290" s="104">
        <f t="shared" ref="K290:L292" si="47">TRUNC(E290+G290+I290,1)</f>
        <v>4772.2</v>
      </c>
      <c r="L290" s="104">
        <f t="shared" si="47"/>
        <v>792.1</v>
      </c>
      <c r="M290" s="5" t="s">
        <v>47</v>
      </c>
      <c r="N290" s="94" t="s">
        <v>853</v>
      </c>
      <c r="O290" s="94" t="s">
        <v>910</v>
      </c>
      <c r="P290" s="94" t="s">
        <v>56</v>
      </c>
      <c r="Q290" s="94" t="s">
        <v>56</v>
      </c>
      <c r="R290" s="94" t="s">
        <v>55</v>
      </c>
      <c r="S290" s="6"/>
      <c r="T290" s="6"/>
      <c r="U290" s="6"/>
      <c r="V290" s="6">
        <v>1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94" t="s">
        <v>47</v>
      </c>
      <c r="AW290" s="94" t="s">
        <v>909</v>
      </c>
      <c r="AX290" s="94" t="s">
        <v>47</v>
      </c>
      <c r="AY290" s="94" t="s">
        <v>47</v>
      </c>
    </row>
    <row r="291" spans="1:51" ht="30" customHeight="1">
      <c r="A291" s="5" t="s">
        <v>380</v>
      </c>
      <c r="B291" s="5" t="s">
        <v>400</v>
      </c>
      <c r="C291" s="5" t="s">
        <v>287</v>
      </c>
      <c r="D291" s="92">
        <v>8.0000000000000002E-3</v>
      </c>
      <c r="E291" s="104">
        <f>단가대비표!O54</f>
        <v>2766.66</v>
      </c>
      <c r="F291" s="104">
        <f>TRUNC(E291*D291,1)</f>
        <v>22.1</v>
      </c>
      <c r="G291" s="104">
        <f>단가대비표!P54</f>
        <v>0</v>
      </c>
      <c r="H291" s="104">
        <f>TRUNC(G291*D291,1)</f>
        <v>0</v>
      </c>
      <c r="I291" s="104">
        <f>단가대비표!S54</f>
        <v>0</v>
      </c>
      <c r="J291" s="104">
        <f>TRUNC(I291*D291,1)</f>
        <v>0</v>
      </c>
      <c r="K291" s="104">
        <f t="shared" si="47"/>
        <v>2766.6</v>
      </c>
      <c r="L291" s="104">
        <f t="shared" si="47"/>
        <v>22.1</v>
      </c>
      <c r="M291" s="5" t="s">
        <v>47</v>
      </c>
      <c r="N291" s="94" t="s">
        <v>853</v>
      </c>
      <c r="O291" s="94" t="s">
        <v>908</v>
      </c>
      <c r="P291" s="94" t="s">
        <v>56</v>
      </c>
      <c r="Q291" s="94" t="s">
        <v>56</v>
      </c>
      <c r="R291" s="94" t="s">
        <v>55</v>
      </c>
      <c r="S291" s="6"/>
      <c r="T291" s="6"/>
      <c r="U291" s="6"/>
      <c r="V291" s="6">
        <v>1</v>
      </c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94" t="s">
        <v>47</v>
      </c>
      <c r="AW291" s="94" t="s">
        <v>907</v>
      </c>
      <c r="AX291" s="94" t="s">
        <v>47</v>
      </c>
      <c r="AY291" s="94" t="s">
        <v>47</v>
      </c>
    </row>
    <row r="292" spans="1:51" ht="30" customHeight="1">
      <c r="A292" s="5" t="s">
        <v>242</v>
      </c>
      <c r="B292" s="5" t="s">
        <v>403</v>
      </c>
      <c r="C292" s="5" t="s">
        <v>236</v>
      </c>
      <c r="D292" s="92">
        <v>1</v>
      </c>
      <c r="E292" s="104">
        <f>TRUNC(SUMIF(V290:V292, RIGHTB(O292, 1), F290:F292)*U292, 2)</f>
        <v>32.56</v>
      </c>
      <c r="F292" s="104">
        <f>TRUNC(E292*D292,1)</f>
        <v>32.5</v>
      </c>
      <c r="G292" s="104">
        <v>0</v>
      </c>
      <c r="H292" s="104">
        <f>TRUNC(G292*D292,1)</f>
        <v>0</v>
      </c>
      <c r="I292" s="104">
        <v>0</v>
      </c>
      <c r="J292" s="104">
        <f>TRUNC(I292*D292,1)</f>
        <v>0</v>
      </c>
      <c r="K292" s="104">
        <f t="shared" si="47"/>
        <v>32.5</v>
      </c>
      <c r="L292" s="104">
        <f t="shared" si="47"/>
        <v>32.5</v>
      </c>
      <c r="M292" s="5" t="s">
        <v>47</v>
      </c>
      <c r="N292" s="94" t="s">
        <v>853</v>
      </c>
      <c r="O292" s="94" t="s">
        <v>882</v>
      </c>
      <c r="P292" s="94" t="s">
        <v>56</v>
      </c>
      <c r="Q292" s="94" t="s">
        <v>56</v>
      </c>
      <c r="R292" s="94" t="s">
        <v>56</v>
      </c>
      <c r="S292" s="6">
        <v>0</v>
      </c>
      <c r="T292" s="6">
        <v>0</v>
      </c>
      <c r="U292" s="6">
        <v>0.04</v>
      </c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94" t="s">
        <v>47</v>
      </c>
      <c r="AW292" s="94" t="s">
        <v>906</v>
      </c>
      <c r="AX292" s="94" t="s">
        <v>47</v>
      </c>
      <c r="AY292" s="94" t="s">
        <v>47</v>
      </c>
    </row>
    <row r="293" spans="1:51" ht="30" customHeight="1">
      <c r="A293" s="5" t="s">
        <v>197</v>
      </c>
      <c r="B293" s="5" t="s">
        <v>47</v>
      </c>
      <c r="C293" s="5" t="s">
        <v>47</v>
      </c>
      <c r="D293" s="92"/>
      <c r="E293" s="104"/>
      <c r="F293" s="104">
        <f>TRUNC(SUMIF(N290:N292, N289, F290:F292),0)</f>
        <v>846</v>
      </c>
      <c r="G293" s="104"/>
      <c r="H293" s="104">
        <f>TRUNC(SUMIF(N290:N292, N289, H290:H292),0)</f>
        <v>0</v>
      </c>
      <c r="I293" s="104"/>
      <c r="J293" s="104">
        <f>TRUNC(SUMIF(N290:N292, N289, J290:J292),0)</f>
        <v>0</v>
      </c>
      <c r="K293" s="104"/>
      <c r="L293" s="104">
        <f>F293+H293+J293</f>
        <v>846</v>
      </c>
      <c r="M293" s="5" t="s">
        <v>47</v>
      </c>
      <c r="N293" s="94" t="s">
        <v>65</v>
      </c>
      <c r="O293" s="94" t="s">
        <v>65</v>
      </c>
      <c r="P293" s="94" t="s">
        <v>47</v>
      </c>
      <c r="Q293" s="94" t="s">
        <v>47</v>
      </c>
      <c r="R293" s="94" t="s">
        <v>47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94" t="s">
        <v>47</v>
      </c>
      <c r="AW293" s="94" t="s">
        <v>47</v>
      </c>
      <c r="AX293" s="94" t="s">
        <v>47</v>
      </c>
      <c r="AY293" s="94" t="s">
        <v>47</v>
      </c>
    </row>
    <row r="294" spans="1:51" ht="30" customHeight="1">
      <c r="A294" s="92"/>
      <c r="B294" s="92"/>
      <c r="C294" s="92"/>
      <c r="D294" s="92"/>
      <c r="E294" s="104"/>
      <c r="F294" s="104"/>
      <c r="G294" s="104"/>
      <c r="H294" s="104"/>
      <c r="I294" s="104"/>
      <c r="J294" s="104"/>
      <c r="K294" s="104"/>
      <c r="L294" s="104"/>
      <c r="M294" s="92"/>
    </row>
    <row r="295" spans="1:51" ht="30" customHeight="1">
      <c r="A295" s="135" t="s">
        <v>905</v>
      </c>
      <c r="B295" s="135"/>
      <c r="C295" s="135"/>
      <c r="D295" s="135"/>
      <c r="E295" s="136"/>
      <c r="F295" s="137"/>
      <c r="G295" s="136"/>
      <c r="H295" s="137"/>
      <c r="I295" s="136"/>
      <c r="J295" s="137"/>
      <c r="K295" s="136"/>
      <c r="L295" s="137"/>
      <c r="M295" s="135"/>
      <c r="N295" s="93" t="s">
        <v>852</v>
      </c>
    </row>
    <row r="296" spans="1:51" ht="30" customHeight="1">
      <c r="A296" s="5" t="s">
        <v>383</v>
      </c>
      <c r="B296" s="5" t="s">
        <v>233</v>
      </c>
      <c r="C296" s="5" t="s">
        <v>202</v>
      </c>
      <c r="D296" s="92">
        <v>0.02</v>
      </c>
      <c r="E296" s="104">
        <f>단가대비표!O91</f>
        <v>0</v>
      </c>
      <c r="F296" s="104">
        <f>TRUNC(E296*D296,1)</f>
        <v>0</v>
      </c>
      <c r="G296" s="104">
        <f>단가대비표!P91</f>
        <v>188854</v>
      </c>
      <c r="H296" s="104">
        <f>TRUNC(G296*D296,1)</f>
        <v>3777</v>
      </c>
      <c r="I296" s="104">
        <f>단가대비표!S91</f>
        <v>0</v>
      </c>
      <c r="J296" s="104">
        <f>TRUNC(I296*D296,1)</f>
        <v>0</v>
      </c>
      <c r="K296" s="104">
        <f t="shared" ref="K296:L299" si="48">TRUNC(E296+G296+I296,1)</f>
        <v>188854</v>
      </c>
      <c r="L296" s="104">
        <f t="shared" si="48"/>
        <v>3777</v>
      </c>
      <c r="M296" s="5" t="s">
        <v>47</v>
      </c>
      <c r="N296" s="94" t="s">
        <v>852</v>
      </c>
      <c r="O296" s="94" t="s">
        <v>904</v>
      </c>
      <c r="P296" s="94" t="s">
        <v>56</v>
      </c>
      <c r="Q296" s="94" t="s">
        <v>56</v>
      </c>
      <c r="R296" s="94" t="s">
        <v>55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94" t="s">
        <v>47</v>
      </c>
      <c r="AW296" s="94" t="s">
        <v>903</v>
      </c>
      <c r="AX296" s="94" t="s">
        <v>47</v>
      </c>
      <c r="AY296" s="94" t="s">
        <v>47</v>
      </c>
    </row>
    <row r="297" spans="1:51" ht="30" customHeight="1">
      <c r="A297" s="5" t="s">
        <v>200</v>
      </c>
      <c r="B297" s="5" t="s">
        <v>201</v>
      </c>
      <c r="C297" s="5" t="s">
        <v>202</v>
      </c>
      <c r="D297" s="92">
        <v>4.0000000000000001E-3</v>
      </c>
      <c r="E297" s="104">
        <f>단가대비표!O81</f>
        <v>0</v>
      </c>
      <c r="F297" s="104">
        <f>TRUNC(E297*D297,1)</f>
        <v>0</v>
      </c>
      <c r="G297" s="104">
        <f>단가대비표!P81</f>
        <v>130264</v>
      </c>
      <c r="H297" s="104">
        <f>TRUNC(G297*D297,1)</f>
        <v>521</v>
      </c>
      <c r="I297" s="104">
        <f>단가대비표!S81</f>
        <v>0</v>
      </c>
      <c r="J297" s="104">
        <f>TRUNC(I297*D297,1)</f>
        <v>0</v>
      </c>
      <c r="K297" s="104">
        <f t="shared" si="48"/>
        <v>130264</v>
      </c>
      <c r="L297" s="104">
        <f t="shared" si="48"/>
        <v>521</v>
      </c>
      <c r="M297" s="5" t="s">
        <v>47</v>
      </c>
      <c r="N297" s="94" t="s">
        <v>852</v>
      </c>
      <c r="O297" s="94" t="s">
        <v>889</v>
      </c>
      <c r="P297" s="94" t="s">
        <v>56</v>
      </c>
      <c r="Q297" s="94" t="s">
        <v>56</v>
      </c>
      <c r="R297" s="94" t="s">
        <v>55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94" t="s">
        <v>47</v>
      </c>
      <c r="AW297" s="94" t="s">
        <v>902</v>
      </c>
      <c r="AX297" s="94" t="s">
        <v>47</v>
      </c>
      <c r="AY297" s="94" t="s">
        <v>47</v>
      </c>
    </row>
    <row r="298" spans="1:51" ht="30" customHeight="1">
      <c r="A298" s="5" t="s">
        <v>383</v>
      </c>
      <c r="B298" s="5" t="s">
        <v>233</v>
      </c>
      <c r="C298" s="5" t="s">
        <v>202</v>
      </c>
      <c r="D298" s="92">
        <v>0.02</v>
      </c>
      <c r="E298" s="104">
        <f>단가대비표!O91</f>
        <v>0</v>
      </c>
      <c r="F298" s="104">
        <f>TRUNC(E298*D298,1)</f>
        <v>0</v>
      </c>
      <c r="G298" s="104">
        <f>단가대비표!P91</f>
        <v>188854</v>
      </c>
      <c r="H298" s="104">
        <f>TRUNC(G298*D298,1)</f>
        <v>3777</v>
      </c>
      <c r="I298" s="104">
        <f>단가대비표!S91</f>
        <v>0</v>
      </c>
      <c r="J298" s="104">
        <f>TRUNC(I298*D298,1)</f>
        <v>0</v>
      </c>
      <c r="K298" s="104">
        <f t="shared" si="48"/>
        <v>188854</v>
      </c>
      <c r="L298" s="104">
        <f t="shared" si="48"/>
        <v>3777</v>
      </c>
      <c r="M298" s="5" t="s">
        <v>47</v>
      </c>
      <c r="N298" s="94" t="s">
        <v>852</v>
      </c>
      <c r="O298" s="94" t="s">
        <v>904</v>
      </c>
      <c r="P298" s="94" t="s">
        <v>56</v>
      </c>
      <c r="Q298" s="94" t="s">
        <v>56</v>
      </c>
      <c r="R298" s="94" t="s">
        <v>55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94" t="s">
        <v>47</v>
      </c>
      <c r="AW298" s="94" t="s">
        <v>903</v>
      </c>
      <c r="AX298" s="94" t="s">
        <v>47</v>
      </c>
      <c r="AY298" s="94" t="s">
        <v>47</v>
      </c>
    </row>
    <row r="299" spans="1:51" ht="30" customHeight="1">
      <c r="A299" s="5" t="s">
        <v>200</v>
      </c>
      <c r="B299" s="5" t="s">
        <v>201</v>
      </c>
      <c r="C299" s="5" t="s">
        <v>202</v>
      </c>
      <c r="D299" s="92">
        <v>4.0000000000000001E-3</v>
      </c>
      <c r="E299" s="104">
        <f>단가대비표!O81</f>
        <v>0</v>
      </c>
      <c r="F299" s="104">
        <f>TRUNC(E299*D299,1)</f>
        <v>0</v>
      </c>
      <c r="G299" s="104">
        <f>단가대비표!P81</f>
        <v>130264</v>
      </c>
      <c r="H299" s="104">
        <f>TRUNC(G299*D299,1)</f>
        <v>521</v>
      </c>
      <c r="I299" s="104">
        <f>단가대비표!S81</f>
        <v>0</v>
      </c>
      <c r="J299" s="104">
        <f>TRUNC(I299*D299,1)</f>
        <v>0</v>
      </c>
      <c r="K299" s="104">
        <f t="shared" si="48"/>
        <v>130264</v>
      </c>
      <c r="L299" s="104">
        <f t="shared" si="48"/>
        <v>521</v>
      </c>
      <c r="M299" s="5" t="s">
        <v>47</v>
      </c>
      <c r="N299" s="94" t="s">
        <v>852</v>
      </c>
      <c r="O299" s="94" t="s">
        <v>889</v>
      </c>
      <c r="P299" s="94" t="s">
        <v>56</v>
      </c>
      <c r="Q299" s="94" t="s">
        <v>56</v>
      </c>
      <c r="R299" s="94" t="s">
        <v>55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94" t="s">
        <v>47</v>
      </c>
      <c r="AW299" s="94" t="s">
        <v>902</v>
      </c>
      <c r="AX299" s="94" t="s">
        <v>47</v>
      </c>
      <c r="AY299" s="94" t="s">
        <v>47</v>
      </c>
    </row>
    <row r="300" spans="1:51" ht="30" customHeight="1">
      <c r="A300" s="5" t="s">
        <v>197</v>
      </c>
      <c r="B300" s="5" t="s">
        <v>47</v>
      </c>
      <c r="C300" s="5" t="s">
        <v>47</v>
      </c>
      <c r="D300" s="92"/>
      <c r="E300" s="104"/>
      <c r="F300" s="104">
        <f>TRUNC(SUMIF(N296:N299, N295, F296:F299),0)</f>
        <v>0</v>
      </c>
      <c r="G300" s="104"/>
      <c r="H300" s="104">
        <f>TRUNC(SUMIF(N296:N299, N295, H296:H299),0)</f>
        <v>8596</v>
      </c>
      <c r="I300" s="104"/>
      <c r="J300" s="104">
        <f>TRUNC(SUMIF(N296:N299, N295, J296:J299),0)</f>
        <v>0</v>
      </c>
      <c r="K300" s="104"/>
      <c r="L300" s="104">
        <f>F300+H300+J300</f>
        <v>8596</v>
      </c>
      <c r="M300" s="5" t="s">
        <v>47</v>
      </c>
      <c r="N300" s="94" t="s">
        <v>65</v>
      </c>
      <c r="O300" s="94" t="s">
        <v>65</v>
      </c>
      <c r="P300" s="94" t="s">
        <v>47</v>
      </c>
      <c r="Q300" s="94" t="s">
        <v>47</v>
      </c>
      <c r="R300" s="94" t="s">
        <v>47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94" t="s">
        <v>47</v>
      </c>
      <c r="AW300" s="94" t="s">
        <v>47</v>
      </c>
      <c r="AX300" s="94" t="s">
        <v>47</v>
      </c>
      <c r="AY300" s="94" t="s">
        <v>47</v>
      </c>
    </row>
    <row r="301" spans="1:51" ht="30" customHeight="1">
      <c r="A301" s="92"/>
      <c r="B301" s="92"/>
      <c r="C301" s="92"/>
      <c r="D301" s="92"/>
      <c r="E301" s="104"/>
      <c r="F301" s="104"/>
      <c r="G301" s="104"/>
      <c r="H301" s="104"/>
      <c r="I301" s="104"/>
      <c r="J301" s="104"/>
      <c r="K301" s="104"/>
      <c r="L301" s="104"/>
      <c r="M301" s="92"/>
    </row>
    <row r="302" spans="1:51" ht="30" customHeight="1">
      <c r="A302" s="135" t="s">
        <v>901</v>
      </c>
      <c r="B302" s="135"/>
      <c r="C302" s="135"/>
      <c r="D302" s="135"/>
      <c r="E302" s="136"/>
      <c r="F302" s="137"/>
      <c r="G302" s="136"/>
      <c r="H302" s="137"/>
      <c r="I302" s="136"/>
      <c r="J302" s="137"/>
      <c r="K302" s="136"/>
      <c r="L302" s="137"/>
      <c r="M302" s="135"/>
      <c r="N302" s="93" t="s">
        <v>851</v>
      </c>
    </row>
    <row r="303" spans="1:51" ht="30" customHeight="1">
      <c r="A303" s="5" t="s">
        <v>319</v>
      </c>
      <c r="B303" s="5" t="s">
        <v>320</v>
      </c>
      <c r="C303" s="5" t="s">
        <v>53</v>
      </c>
      <c r="D303" s="92">
        <v>0.25</v>
      </c>
      <c r="E303" s="104">
        <f>단가대비표!O7</f>
        <v>0</v>
      </c>
      <c r="F303" s="104">
        <f>TRUNC(E303*D303,1)</f>
        <v>0</v>
      </c>
      <c r="G303" s="104">
        <f>단가대비표!P7</f>
        <v>0</v>
      </c>
      <c r="H303" s="104">
        <f>TRUNC(G303*D303,1)</f>
        <v>0</v>
      </c>
      <c r="I303" s="104">
        <f>단가대비표!S7</f>
        <v>1750</v>
      </c>
      <c r="J303" s="104">
        <f>TRUNC(I303*D303,1)</f>
        <v>437.5</v>
      </c>
      <c r="K303" s="104">
        <f>TRUNC(E303+G303+I303,1)</f>
        <v>1750</v>
      </c>
      <c r="L303" s="104">
        <f>TRUNC(F303+H303+J303,1)</f>
        <v>437.5</v>
      </c>
      <c r="M303" s="5" t="s">
        <v>386</v>
      </c>
      <c r="N303" s="94" t="s">
        <v>851</v>
      </c>
      <c r="O303" s="94" t="s">
        <v>900</v>
      </c>
      <c r="P303" s="94" t="s">
        <v>56</v>
      </c>
      <c r="Q303" s="94" t="s">
        <v>56</v>
      </c>
      <c r="R303" s="94" t="s">
        <v>55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94" t="s">
        <v>47</v>
      </c>
      <c r="AW303" s="94" t="s">
        <v>899</v>
      </c>
      <c r="AX303" s="94" t="s">
        <v>47</v>
      </c>
      <c r="AY303" s="94" t="s">
        <v>47</v>
      </c>
    </row>
    <row r="304" spans="1:51" ht="30" customHeight="1">
      <c r="A304" s="5" t="s">
        <v>197</v>
      </c>
      <c r="B304" s="5" t="s">
        <v>47</v>
      </c>
      <c r="C304" s="5" t="s">
        <v>47</v>
      </c>
      <c r="D304" s="92"/>
      <c r="E304" s="104"/>
      <c r="F304" s="104">
        <f>TRUNC(SUMIF(N303:N303, N302, F303:F303),0)</f>
        <v>0</v>
      </c>
      <c r="G304" s="104"/>
      <c r="H304" s="104">
        <f>TRUNC(SUMIF(N303:N303, N302, H303:H303),0)</f>
        <v>0</v>
      </c>
      <c r="I304" s="104"/>
      <c r="J304" s="104">
        <f>TRUNC(SUMIF(N303:N303, N302, J303:J303),0)</f>
        <v>437</v>
      </c>
      <c r="K304" s="104"/>
      <c r="L304" s="104">
        <f>F304+H304+J304</f>
        <v>437</v>
      </c>
      <c r="M304" s="5" t="s">
        <v>47</v>
      </c>
      <c r="N304" s="94" t="s">
        <v>65</v>
      </c>
      <c r="O304" s="94" t="s">
        <v>65</v>
      </c>
      <c r="P304" s="94" t="s">
        <v>47</v>
      </c>
      <c r="Q304" s="94" t="s">
        <v>47</v>
      </c>
      <c r="R304" s="94" t="s">
        <v>47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94" t="s">
        <v>47</v>
      </c>
      <c r="AW304" s="94" t="s">
        <v>47</v>
      </c>
      <c r="AX304" s="94" t="s">
        <v>47</v>
      </c>
      <c r="AY304" s="94" t="s">
        <v>47</v>
      </c>
    </row>
    <row r="305" spans="1:51" ht="30" customHeight="1">
      <c r="A305" s="92"/>
      <c r="B305" s="92"/>
      <c r="C305" s="92"/>
      <c r="D305" s="92"/>
      <c r="E305" s="104"/>
      <c r="F305" s="104"/>
      <c r="G305" s="104"/>
      <c r="H305" s="104"/>
      <c r="I305" s="104"/>
      <c r="J305" s="104"/>
      <c r="K305" s="104"/>
      <c r="L305" s="104"/>
      <c r="M305" s="92"/>
    </row>
    <row r="306" spans="1:51" ht="30" customHeight="1">
      <c r="A306" s="135" t="s">
        <v>898</v>
      </c>
      <c r="B306" s="135"/>
      <c r="C306" s="135"/>
      <c r="D306" s="135"/>
      <c r="E306" s="136"/>
      <c r="F306" s="137"/>
      <c r="G306" s="136"/>
      <c r="H306" s="137"/>
      <c r="I306" s="136"/>
      <c r="J306" s="137"/>
      <c r="K306" s="136"/>
      <c r="L306" s="137"/>
      <c r="M306" s="135"/>
      <c r="N306" s="93" t="s">
        <v>850</v>
      </c>
    </row>
    <row r="307" spans="1:51" ht="30" customHeight="1">
      <c r="A307" s="5" t="s">
        <v>323</v>
      </c>
      <c r="B307" s="5" t="s">
        <v>324</v>
      </c>
      <c r="C307" s="5" t="s">
        <v>53</v>
      </c>
      <c r="D307" s="92">
        <v>0.1719</v>
      </c>
      <c r="E307" s="104">
        <f>단가대비표!O8</f>
        <v>0</v>
      </c>
      <c r="F307" s="104">
        <f>TRUNC(E307*D307,1)</f>
        <v>0</v>
      </c>
      <c r="G307" s="104">
        <f>단가대비표!P8</f>
        <v>0</v>
      </c>
      <c r="H307" s="104">
        <f>TRUNC(G307*D307,1)</f>
        <v>0</v>
      </c>
      <c r="I307" s="104">
        <f>단가대비표!S8</f>
        <v>12148</v>
      </c>
      <c r="J307" s="104">
        <f>TRUNC(I307*D307,1)</f>
        <v>2088.1999999999998</v>
      </c>
      <c r="K307" s="104">
        <f t="shared" ref="K307:L310" si="49">TRUNC(E307+G307+I307,1)</f>
        <v>12148</v>
      </c>
      <c r="L307" s="104">
        <f t="shared" si="49"/>
        <v>2088.1999999999998</v>
      </c>
      <c r="M307" s="5" t="s">
        <v>386</v>
      </c>
      <c r="N307" s="94" t="s">
        <v>850</v>
      </c>
      <c r="O307" s="94" t="s">
        <v>897</v>
      </c>
      <c r="P307" s="94" t="s">
        <v>56</v>
      </c>
      <c r="Q307" s="94" t="s">
        <v>56</v>
      </c>
      <c r="R307" s="94" t="s">
        <v>55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94" t="s">
        <v>47</v>
      </c>
      <c r="AW307" s="94" t="s">
        <v>896</v>
      </c>
      <c r="AX307" s="94" t="s">
        <v>47</v>
      </c>
      <c r="AY307" s="94" t="s">
        <v>47</v>
      </c>
    </row>
    <row r="308" spans="1:51" ht="30" customHeight="1">
      <c r="A308" s="5" t="s">
        <v>406</v>
      </c>
      <c r="B308" s="5" t="s">
        <v>407</v>
      </c>
      <c r="C308" s="5" t="s">
        <v>287</v>
      </c>
      <c r="D308" s="92">
        <v>6.2</v>
      </c>
      <c r="E308" s="104">
        <f>단가대비표!O15</f>
        <v>1205</v>
      </c>
      <c r="F308" s="104">
        <f>TRUNC(E308*D308,1)</f>
        <v>7471</v>
      </c>
      <c r="G308" s="104">
        <f>단가대비표!P15</f>
        <v>0</v>
      </c>
      <c r="H308" s="104">
        <f>TRUNC(G308*D308,1)</f>
        <v>0</v>
      </c>
      <c r="I308" s="104">
        <f>단가대비표!S15</f>
        <v>0</v>
      </c>
      <c r="J308" s="104">
        <f>TRUNC(I308*D308,1)</f>
        <v>0</v>
      </c>
      <c r="K308" s="104">
        <f t="shared" si="49"/>
        <v>1205</v>
      </c>
      <c r="L308" s="104">
        <f t="shared" si="49"/>
        <v>7471</v>
      </c>
      <c r="M308" s="5" t="s">
        <v>47</v>
      </c>
      <c r="N308" s="94" t="s">
        <v>850</v>
      </c>
      <c r="O308" s="94" t="s">
        <v>895</v>
      </c>
      <c r="P308" s="94" t="s">
        <v>56</v>
      </c>
      <c r="Q308" s="94" t="s">
        <v>56</v>
      </c>
      <c r="R308" s="94" t="s">
        <v>55</v>
      </c>
      <c r="S308" s="6"/>
      <c r="T308" s="6"/>
      <c r="U308" s="6"/>
      <c r="V308" s="6">
        <v>1</v>
      </c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94" t="s">
        <v>47</v>
      </c>
      <c r="AW308" s="94" t="s">
        <v>894</v>
      </c>
      <c r="AX308" s="94" t="s">
        <v>47</v>
      </c>
      <c r="AY308" s="94" t="s">
        <v>47</v>
      </c>
    </row>
    <row r="309" spans="1:51" ht="30" customHeight="1">
      <c r="A309" s="5" t="s">
        <v>242</v>
      </c>
      <c r="B309" s="5" t="s">
        <v>408</v>
      </c>
      <c r="C309" s="5" t="s">
        <v>236</v>
      </c>
      <c r="D309" s="92">
        <v>1</v>
      </c>
      <c r="E309" s="104">
        <f>TRUNC(SUMIF(V307:V310, RIGHTB(O309, 1), F307:F310)*U309, 2)</f>
        <v>1195.3599999999999</v>
      </c>
      <c r="F309" s="104">
        <f>TRUNC(E309*D309,1)</f>
        <v>1195.3</v>
      </c>
      <c r="G309" s="104">
        <v>0</v>
      </c>
      <c r="H309" s="104">
        <f>TRUNC(G309*D309,1)</f>
        <v>0</v>
      </c>
      <c r="I309" s="104">
        <v>0</v>
      </c>
      <c r="J309" s="104">
        <f>TRUNC(I309*D309,1)</f>
        <v>0</v>
      </c>
      <c r="K309" s="104">
        <f t="shared" si="49"/>
        <v>1195.3</v>
      </c>
      <c r="L309" s="104">
        <f t="shared" si="49"/>
        <v>1195.3</v>
      </c>
      <c r="M309" s="5" t="s">
        <v>47</v>
      </c>
      <c r="N309" s="94" t="s">
        <v>850</v>
      </c>
      <c r="O309" s="94" t="s">
        <v>882</v>
      </c>
      <c r="P309" s="94" t="s">
        <v>56</v>
      </c>
      <c r="Q309" s="94" t="s">
        <v>56</v>
      </c>
      <c r="R309" s="94" t="s">
        <v>56</v>
      </c>
      <c r="S309" s="6">
        <v>0</v>
      </c>
      <c r="T309" s="6">
        <v>0</v>
      </c>
      <c r="U309" s="6">
        <v>0.16</v>
      </c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94" t="s">
        <v>47</v>
      </c>
      <c r="AW309" s="94" t="s">
        <v>893</v>
      </c>
      <c r="AX309" s="94" t="s">
        <v>47</v>
      </c>
      <c r="AY309" s="94" t="s">
        <v>47</v>
      </c>
    </row>
    <row r="310" spans="1:51" ht="30" customHeight="1">
      <c r="A310" s="5" t="s">
        <v>409</v>
      </c>
      <c r="B310" s="5" t="s">
        <v>201</v>
      </c>
      <c r="C310" s="5" t="s">
        <v>202</v>
      </c>
      <c r="D310" s="92">
        <v>1</v>
      </c>
      <c r="E310" s="104">
        <f>TRUNC(단가대비표!O94*1/8*16/12*25/20, 1)</f>
        <v>0</v>
      </c>
      <c r="F310" s="104">
        <f>TRUNC(E310*D310,1)</f>
        <v>0</v>
      </c>
      <c r="G310" s="104">
        <f>TRUNC(단가대비표!P94*1/8*16/12*25/20, 1)</f>
        <v>39632.199999999997</v>
      </c>
      <c r="H310" s="104">
        <f>TRUNC(G310*D310,1)</f>
        <v>39632.199999999997</v>
      </c>
      <c r="I310" s="104">
        <f>TRUNC(단가대비표!S94*1/8*16/12*25/20, 1)</f>
        <v>0</v>
      </c>
      <c r="J310" s="104">
        <f>TRUNC(I310*D310,1)</f>
        <v>0</v>
      </c>
      <c r="K310" s="104">
        <f t="shared" si="49"/>
        <v>39632.199999999997</v>
      </c>
      <c r="L310" s="104">
        <f t="shared" si="49"/>
        <v>39632.199999999997</v>
      </c>
      <c r="M310" s="5" t="s">
        <v>47</v>
      </c>
      <c r="N310" s="94" t="s">
        <v>850</v>
      </c>
      <c r="O310" s="94" t="s">
        <v>892</v>
      </c>
      <c r="P310" s="94" t="s">
        <v>56</v>
      </c>
      <c r="Q310" s="94" t="s">
        <v>56</v>
      </c>
      <c r="R310" s="94" t="s">
        <v>55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94" t="s">
        <v>47</v>
      </c>
      <c r="AW310" s="94" t="s">
        <v>891</v>
      </c>
      <c r="AX310" s="94" t="s">
        <v>55</v>
      </c>
      <c r="AY310" s="94" t="s">
        <v>47</v>
      </c>
    </row>
    <row r="311" spans="1:51" ht="30" customHeight="1">
      <c r="A311" s="5" t="s">
        <v>197</v>
      </c>
      <c r="B311" s="5" t="s">
        <v>47</v>
      </c>
      <c r="C311" s="5" t="s">
        <v>47</v>
      </c>
      <c r="D311" s="92"/>
      <c r="E311" s="104"/>
      <c r="F311" s="104">
        <f>TRUNC(SUMIF(N307:N310, N306, F307:F310),0)</f>
        <v>8666</v>
      </c>
      <c r="G311" s="104"/>
      <c r="H311" s="104">
        <f>TRUNC(SUMIF(N307:N310, N306, H307:H310),0)</f>
        <v>39632</v>
      </c>
      <c r="I311" s="104"/>
      <c r="J311" s="104">
        <f>TRUNC(SUMIF(N307:N310, N306, J307:J310),0)</f>
        <v>2088</v>
      </c>
      <c r="K311" s="104"/>
      <c r="L311" s="104">
        <f>F311+H311+J311</f>
        <v>50386</v>
      </c>
      <c r="M311" s="5" t="s">
        <v>47</v>
      </c>
      <c r="N311" s="94" t="s">
        <v>65</v>
      </c>
      <c r="O311" s="94" t="s">
        <v>65</v>
      </c>
      <c r="P311" s="94" t="s">
        <v>47</v>
      </c>
      <c r="Q311" s="94" t="s">
        <v>47</v>
      </c>
      <c r="R311" s="94" t="s">
        <v>47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94" t="s">
        <v>47</v>
      </c>
      <c r="AW311" s="94" t="s">
        <v>47</v>
      </c>
      <c r="AX311" s="94" t="s">
        <v>47</v>
      </c>
      <c r="AY311" s="94" t="s">
        <v>47</v>
      </c>
    </row>
    <row r="312" spans="1:51" ht="30" customHeight="1">
      <c r="A312" s="92"/>
      <c r="B312" s="92"/>
      <c r="C312" s="92"/>
      <c r="D312" s="92"/>
      <c r="E312" s="104"/>
      <c r="F312" s="104"/>
      <c r="G312" s="104"/>
      <c r="H312" s="104"/>
      <c r="I312" s="104"/>
      <c r="J312" s="104"/>
      <c r="K312" s="104"/>
      <c r="L312" s="104"/>
      <c r="M312" s="92"/>
    </row>
    <row r="313" spans="1:51" ht="30" customHeight="1">
      <c r="A313" s="135" t="s">
        <v>890</v>
      </c>
      <c r="B313" s="135"/>
      <c r="C313" s="135"/>
      <c r="D313" s="135"/>
      <c r="E313" s="136"/>
      <c r="F313" s="137"/>
      <c r="G313" s="136"/>
      <c r="H313" s="137"/>
      <c r="I313" s="136"/>
      <c r="J313" s="137"/>
      <c r="K313" s="136"/>
      <c r="L313" s="137"/>
      <c r="M313" s="135"/>
      <c r="N313" s="93" t="s">
        <v>849</v>
      </c>
    </row>
    <row r="314" spans="1:51" ht="30" customHeight="1">
      <c r="A314" s="5" t="s">
        <v>200</v>
      </c>
      <c r="B314" s="5" t="s">
        <v>201</v>
      </c>
      <c r="C314" s="5" t="s">
        <v>202</v>
      </c>
      <c r="D314" s="92">
        <v>0.03</v>
      </c>
      <c r="E314" s="104">
        <f>단가대비표!O81</f>
        <v>0</v>
      </c>
      <c r="F314" s="104">
        <f>TRUNC(E314*D314,1)</f>
        <v>0</v>
      </c>
      <c r="G314" s="104">
        <f>단가대비표!P81</f>
        <v>130264</v>
      </c>
      <c r="H314" s="104">
        <f>TRUNC(G314*D314,1)</f>
        <v>3907.9</v>
      </c>
      <c r="I314" s="104">
        <f>단가대비표!S81</f>
        <v>0</v>
      </c>
      <c r="J314" s="104">
        <f>TRUNC(I314*D314,1)</f>
        <v>0</v>
      </c>
      <c r="K314" s="104">
        <f>TRUNC(E314+G314+I314,1)</f>
        <v>130264</v>
      </c>
      <c r="L314" s="104">
        <f>TRUNC(F314+H314+J314,1)</f>
        <v>3907.9</v>
      </c>
      <c r="M314" s="5" t="s">
        <v>47</v>
      </c>
      <c r="N314" s="94" t="s">
        <v>849</v>
      </c>
      <c r="O314" s="94" t="s">
        <v>889</v>
      </c>
      <c r="P314" s="94" t="s">
        <v>56</v>
      </c>
      <c r="Q314" s="94" t="s">
        <v>56</v>
      </c>
      <c r="R314" s="94" t="s">
        <v>55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94" t="s">
        <v>47</v>
      </c>
      <c r="AW314" s="94" t="s">
        <v>888</v>
      </c>
      <c r="AX314" s="94" t="s">
        <v>47</v>
      </c>
      <c r="AY314" s="94" t="s">
        <v>47</v>
      </c>
    </row>
    <row r="315" spans="1:51" ht="30" customHeight="1">
      <c r="A315" s="5" t="s">
        <v>197</v>
      </c>
      <c r="B315" s="5" t="s">
        <v>47</v>
      </c>
      <c r="C315" s="5" t="s">
        <v>47</v>
      </c>
      <c r="D315" s="92"/>
      <c r="E315" s="104"/>
      <c r="F315" s="104">
        <f>TRUNC(SUMIF(N314:N314, N313, F314:F314),0)</f>
        <v>0</v>
      </c>
      <c r="G315" s="104"/>
      <c r="H315" s="104">
        <f>TRUNC(SUMIF(N314:N314, N313, H314:H314),0)</f>
        <v>3907</v>
      </c>
      <c r="I315" s="104"/>
      <c r="J315" s="104">
        <f>TRUNC(SUMIF(N314:N314, N313, J314:J314),0)</f>
        <v>0</v>
      </c>
      <c r="K315" s="104"/>
      <c r="L315" s="104">
        <f>F315+H315+J315</f>
        <v>3907</v>
      </c>
      <c r="M315" s="5" t="s">
        <v>47</v>
      </c>
      <c r="N315" s="94" t="s">
        <v>65</v>
      </c>
      <c r="O315" s="94" t="s">
        <v>65</v>
      </c>
      <c r="P315" s="94" t="s">
        <v>47</v>
      </c>
      <c r="Q315" s="94" t="s">
        <v>47</v>
      </c>
      <c r="R315" s="94" t="s">
        <v>47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94" t="s">
        <v>47</v>
      </c>
      <c r="AW315" s="94" t="s">
        <v>47</v>
      </c>
      <c r="AX315" s="94" t="s">
        <v>47</v>
      </c>
      <c r="AY315" s="94" t="s">
        <v>47</v>
      </c>
    </row>
    <row r="316" spans="1:51" ht="30" customHeight="1">
      <c r="A316" s="92"/>
      <c r="B316" s="92"/>
      <c r="C316" s="92"/>
      <c r="D316" s="92"/>
      <c r="E316" s="104"/>
      <c r="F316" s="104"/>
      <c r="G316" s="104"/>
      <c r="H316" s="104"/>
      <c r="I316" s="104"/>
      <c r="J316" s="104"/>
      <c r="K316" s="104"/>
      <c r="L316" s="104"/>
      <c r="M316" s="92"/>
    </row>
    <row r="317" spans="1:51" ht="30" customHeight="1">
      <c r="A317" s="135" t="s">
        <v>887</v>
      </c>
      <c r="B317" s="135"/>
      <c r="C317" s="135"/>
      <c r="D317" s="135"/>
      <c r="E317" s="136"/>
      <c r="F317" s="137"/>
      <c r="G317" s="136"/>
      <c r="H317" s="137"/>
      <c r="I317" s="136"/>
      <c r="J317" s="137"/>
      <c r="K317" s="136"/>
      <c r="L317" s="137"/>
      <c r="M317" s="135"/>
      <c r="N317" s="93" t="s">
        <v>848</v>
      </c>
    </row>
    <row r="318" spans="1:51" ht="30" customHeight="1">
      <c r="A318" s="5" t="s">
        <v>337</v>
      </c>
      <c r="B318" s="5" t="s">
        <v>338</v>
      </c>
      <c r="C318" s="5" t="s">
        <v>53</v>
      </c>
      <c r="D318" s="92">
        <v>0.63539999999999996</v>
      </c>
      <c r="E318" s="104">
        <f>단가대비표!O6</f>
        <v>0</v>
      </c>
      <c r="F318" s="104">
        <f>TRUNC(E318*D318,1)</f>
        <v>0</v>
      </c>
      <c r="G318" s="104">
        <f>단가대비표!P6</f>
        <v>0</v>
      </c>
      <c r="H318" s="104">
        <f>TRUNC(G318*D318,1)</f>
        <v>0</v>
      </c>
      <c r="I318" s="104">
        <f>단가대비표!S6</f>
        <v>2775</v>
      </c>
      <c r="J318" s="104">
        <f>TRUNC(I318*D318,1)</f>
        <v>1763.2</v>
      </c>
      <c r="K318" s="104">
        <f t="shared" ref="K318:L321" si="50">TRUNC(E318+G318+I318,1)</f>
        <v>2775</v>
      </c>
      <c r="L318" s="104">
        <f t="shared" si="50"/>
        <v>1763.2</v>
      </c>
      <c r="M318" s="5" t="s">
        <v>386</v>
      </c>
      <c r="N318" s="94" t="s">
        <v>848</v>
      </c>
      <c r="O318" s="94" t="s">
        <v>886</v>
      </c>
      <c r="P318" s="94" t="s">
        <v>56</v>
      </c>
      <c r="Q318" s="94" t="s">
        <v>56</v>
      </c>
      <c r="R318" s="94" t="s">
        <v>55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94" t="s">
        <v>47</v>
      </c>
      <c r="AW318" s="94" t="s">
        <v>885</v>
      </c>
      <c r="AX318" s="94" t="s">
        <v>47</v>
      </c>
      <c r="AY318" s="94" t="s">
        <v>47</v>
      </c>
    </row>
    <row r="319" spans="1:51" ht="30" customHeight="1">
      <c r="A319" s="5" t="s">
        <v>411</v>
      </c>
      <c r="B319" s="5" t="s">
        <v>412</v>
      </c>
      <c r="C319" s="5" t="s">
        <v>287</v>
      </c>
      <c r="D319" s="92">
        <v>5.6</v>
      </c>
      <c r="E319" s="104">
        <f>단가대비표!O16</f>
        <v>1362</v>
      </c>
      <c r="F319" s="104">
        <f>TRUNC(E319*D319,1)</f>
        <v>7627.2</v>
      </c>
      <c r="G319" s="104">
        <f>단가대비표!P16</f>
        <v>0</v>
      </c>
      <c r="H319" s="104">
        <f>TRUNC(G319*D319,1)</f>
        <v>0</v>
      </c>
      <c r="I319" s="104">
        <f>단가대비표!S16</f>
        <v>0</v>
      </c>
      <c r="J319" s="104">
        <f>TRUNC(I319*D319,1)</f>
        <v>0</v>
      </c>
      <c r="K319" s="104">
        <f t="shared" si="50"/>
        <v>1362</v>
      </c>
      <c r="L319" s="104">
        <f t="shared" si="50"/>
        <v>7627.2</v>
      </c>
      <c r="M319" s="5" t="s">
        <v>47</v>
      </c>
      <c r="N319" s="94" t="s">
        <v>848</v>
      </c>
      <c r="O319" s="94" t="s">
        <v>884</v>
      </c>
      <c r="P319" s="94" t="s">
        <v>56</v>
      </c>
      <c r="Q319" s="94" t="s">
        <v>56</v>
      </c>
      <c r="R319" s="94" t="s">
        <v>55</v>
      </c>
      <c r="S319" s="6"/>
      <c r="T319" s="6"/>
      <c r="U319" s="6"/>
      <c r="V319" s="6">
        <v>1</v>
      </c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94" t="s">
        <v>47</v>
      </c>
      <c r="AW319" s="94" t="s">
        <v>883</v>
      </c>
      <c r="AX319" s="94" t="s">
        <v>47</v>
      </c>
      <c r="AY319" s="94" t="s">
        <v>47</v>
      </c>
    </row>
    <row r="320" spans="1:51" ht="30" customHeight="1">
      <c r="A320" s="5" t="s">
        <v>242</v>
      </c>
      <c r="B320" s="5" t="s">
        <v>413</v>
      </c>
      <c r="C320" s="5" t="s">
        <v>236</v>
      </c>
      <c r="D320" s="92">
        <v>1</v>
      </c>
      <c r="E320" s="104">
        <f>TRUNC(SUMIF(V318:V321, RIGHTB(O320, 1), F318:F321)*U320, 2)</f>
        <v>1525.44</v>
      </c>
      <c r="F320" s="104">
        <f>TRUNC(E320*D320,1)</f>
        <v>1525.4</v>
      </c>
      <c r="G320" s="104">
        <v>0</v>
      </c>
      <c r="H320" s="104">
        <f>TRUNC(G320*D320,1)</f>
        <v>0</v>
      </c>
      <c r="I320" s="104">
        <v>0</v>
      </c>
      <c r="J320" s="104">
        <f>TRUNC(I320*D320,1)</f>
        <v>0</v>
      </c>
      <c r="K320" s="104">
        <f t="shared" si="50"/>
        <v>1525.4</v>
      </c>
      <c r="L320" s="104">
        <f t="shared" si="50"/>
        <v>1525.4</v>
      </c>
      <c r="M320" s="5" t="s">
        <v>47</v>
      </c>
      <c r="N320" s="94" t="s">
        <v>848</v>
      </c>
      <c r="O320" s="94" t="s">
        <v>882</v>
      </c>
      <c r="P320" s="94" t="s">
        <v>56</v>
      </c>
      <c r="Q320" s="94" t="s">
        <v>56</v>
      </c>
      <c r="R320" s="94" t="s">
        <v>56</v>
      </c>
      <c r="S320" s="6">
        <v>0</v>
      </c>
      <c r="T320" s="6">
        <v>0</v>
      </c>
      <c r="U320" s="6">
        <v>0.2</v>
      </c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94" t="s">
        <v>47</v>
      </c>
      <c r="AW320" s="94" t="s">
        <v>881</v>
      </c>
      <c r="AX320" s="94" t="s">
        <v>47</v>
      </c>
      <c r="AY320" s="94" t="s">
        <v>47</v>
      </c>
    </row>
    <row r="321" spans="1:51" ht="30" customHeight="1">
      <c r="A321" s="5" t="s">
        <v>414</v>
      </c>
      <c r="B321" s="5" t="s">
        <v>233</v>
      </c>
      <c r="C321" s="5" t="s">
        <v>202</v>
      </c>
      <c r="D321" s="92">
        <v>1</v>
      </c>
      <c r="E321" s="104">
        <f>TRUNC(단가대비표!O95*1/8*16/12*25/20, 1)</f>
        <v>0</v>
      </c>
      <c r="F321" s="104">
        <f>TRUNC(E321*D321,1)</f>
        <v>0</v>
      </c>
      <c r="G321" s="104">
        <f>TRUNC(단가대비표!P95*1/8*16/12*25/20, 1)</f>
        <v>27401.599999999999</v>
      </c>
      <c r="H321" s="104">
        <f>TRUNC(G321*D321,1)</f>
        <v>27401.599999999999</v>
      </c>
      <c r="I321" s="104">
        <f>TRUNC(단가대비표!S95*1/8*16/12*25/20, 1)</f>
        <v>0</v>
      </c>
      <c r="J321" s="104">
        <f>TRUNC(I321*D321,1)</f>
        <v>0</v>
      </c>
      <c r="K321" s="104">
        <f t="shared" si="50"/>
        <v>27401.599999999999</v>
      </c>
      <c r="L321" s="104">
        <f t="shared" si="50"/>
        <v>27401.599999999999</v>
      </c>
      <c r="M321" s="5" t="s">
        <v>47</v>
      </c>
      <c r="N321" s="94" t="s">
        <v>848</v>
      </c>
      <c r="O321" s="94" t="s">
        <v>880</v>
      </c>
      <c r="P321" s="94" t="s">
        <v>56</v>
      </c>
      <c r="Q321" s="94" t="s">
        <v>56</v>
      </c>
      <c r="R321" s="94" t="s">
        <v>55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94" t="s">
        <v>47</v>
      </c>
      <c r="AW321" s="94" t="s">
        <v>879</v>
      </c>
      <c r="AX321" s="94" t="s">
        <v>55</v>
      </c>
      <c r="AY321" s="94" t="s">
        <v>47</v>
      </c>
    </row>
    <row r="322" spans="1:51" ht="30" customHeight="1">
      <c r="A322" s="5" t="s">
        <v>197</v>
      </c>
      <c r="B322" s="5" t="s">
        <v>47</v>
      </c>
      <c r="C322" s="5" t="s">
        <v>47</v>
      </c>
      <c r="D322" s="92"/>
      <c r="E322" s="104"/>
      <c r="F322" s="104">
        <f>TRUNC(SUMIF(N318:N321, N317, F318:F321),0)</f>
        <v>9152</v>
      </c>
      <c r="G322" s="104"/>
      <c r="H322" s="104">
        <f>TRUNC(SUMIF(N318:N321, N317, H318:H321),0)</f>
        <v>27401</v>
      </c>
      <c r="I322" s="104"/>
      <c r="J322" s="104">
        <f>TRUNC(SUMIF(N318:N321, N317, J318:J321),0)</f>
        <v>1763</v>
      </c>
      <c r="K322" s="104"/>
      <c r="L322" s="104">
        <f>F322+H322+J322</f>
        <v>38316</v>
      </c>
      <c r="M322" s="5" t="s">
        <v>47</v>
      </c>
      <c r="N322" s="94" t="s">
        <v>65</v>
      </c>
      <c r="O322" s="94" t="s">
        <v>65</v>
      </c>
      <c r="P322" s="94" t="s">
        <v>47</v>
      </c>
      <c r="Q322" s="94" t="s">
        <v>47</v>
      </c>
      <c r="R322" s="94" t="s">
        <v>47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94" t="s">
        <v>47</v>
      </c>
      <c r="AW322" s="94" t="s">
        <v>47</v>
      </c>
      <c r="AX322" s="94" t="s">
        <v>47</v>
      </c>
      <c r="AY322" s="94" t="s">
        <v>47</v>
      </c>
    </row>
    <row r="323" spans="1:51" ht="30" customHeight="1">
      <c r="A323" s="109"/>
      <c r="B323" s="109"/>
      <c r="C323" s="109"/>
      <c r="D323" s="109"/>
      <c r="E323" s="104"/>
      <c r="F323" s="104"/>
      <c r="G323" s="104"/>
      <c r="H323" s="104"/>
      <c r="I323" s="104"/>
      <c r="J323" s="104"/>
      <c r="K323" s="104"/>
      <c r="L323" s="104"/>
      <c r="M323" s="109"/>
    </row>
    <row r="324" spans="1:51" ht="29.25" customHeight="1">
      <c r="A324" s="135" t="s">
        <v>1162</v>
      </c>
      <c r="B324" s="135"/>
      <c r="C324" s="135"/>
      <c r="D324" s="135"/>
      <c r="E324" s="136"/>
      <c r="F324" s="137"/>
      <c r="G324" s="136"/>
      <c r="H324" s="137"/>
      <c r="I324" s="136"/>
      <c r="J324" s="137"/>
      <c r="K324" s="136"/>
      <c r="L324" s="137"/>
      <c r="M324" s="135"/>
    </row>
    <row r="325" spans="1:51" ht="29.25" customHeight="1">
      <c r="A325" s="5" t="s">
        <v>1158</v>
      </c>
      <c r="B325" s="5" t="s">
        <v>1159</v>
      </c>
      <c r="C325" s="5" t="s">
        <v>287</v>
      </c>
      <c r="D325" s="109">
        <v>0.15</v>
      </c>
      <c r="E325" s="104">
        <f>+단가대비표!O56</f>
        <v>6934</v>
      </c>
      <c r="F325" s="104">
        <f t="shared" ref="F325:F332" si="51">TRUNC(E325*D325,1)</f>
        <v>1040.0999999999999</v>
      </c>
      <c r="G325" s="104"/>
      <c r="H325" s="104">
        <f t="shared" ref="H325:H332" si="52">TRUNC(G325*D325,1)</f>
        <v>0</v>
      </c>
      <c r="I325" s="104"/>
      <c r="J325" s="104">
        <f t="shared" ref="J325:J332" si="53">TRUNC(I325*D325,1)</f>
        <v>0</v>
      </c>
      <c r="K325" s="104">
        <f t="shared" ref="K325:L332" si="54">TRUNC(E325+G325+I325,1)</f>
        <v>6934</v>
      </c>
      <c r="L325" s="104">
        <f t="shared" si="54"/>
        <v>1040.0999999999999</v>
      </c>
      <c r="M325" s="5" t="s">
        <v>47</v>
      </c>
    </row>
    <row r="326" spans="1:51" ht="29.25" customHeight="1">
      <c r="A326" s="5" t="s">
        <v>380</v>
      </c>
      <c r="B326" s="5" t="s">
        <v>381</v>
      </c>
      <c r="C326" s="5" t="s">
        <v>287</v>
      </c>
      <c r="D326" s="109">
        <v>1.7999999999999999E-2</v>
      </c>
      <c r="E326" s="104">
        <f>+단가대비표!O57</f>
        <v>2833.33</v>
      </c>
      <c r="F326" s="104">
        <f t="shared" si="51"/>
        <v>50.9</v>
      </c>
      <c r="G326" s="104"/>
      <c r="H326" s="104">
        <f t="shared" si="52"/>
        <v>0</v>
      </c>
      <c r="I326" s="104"/>
      <c r="J326" s="104">
        <f t="shared" si="53"/>
        <v>0</v>
      </c>
      <c r="K326" s="104">
        <f t="shared" si="54"/>
        <v>2833.3</v>
      </c>
      <c r="L326" s="104">
        <f t="shared" si="54"/>
        <v>50.9</v>
      </c>
      <c r="M326" s="5" t="s">
        <v>47</v>
      </c>
    </row>
    <row r="327" spans="1:51" ht="29.25" customHeight="1">
      <c r="A327" s="5" t="s">
        <v>391</v>
      </c>
      <c r="B327" s="5" t="s">
        <v>1160</v>
      </c>
      <c r="C327" s="5" t="s">
        <v>209</v>
      </c>
      <c r="D327" s="109">
        <v>6.0000000000000001E-3</v>
      </c>
      <c r="E327" s="104">
        <f>+단가대비표!O58</f>
        <v>2139.7800000000002</v>
      </c>
      <c r="F327" s="104">
        <f t="shared" si="51"/>
        <v>12.8</v>
      </c>
      <c r="G327" s="104"/>
      <c r="H327" s="104">
        <f t="shared" si="52"/>
        <v>0</v>
      </c>
      <c r="I327" s="104"/>
      <c r="J327" s="104">
        <f t="shared" si="53"/>
        <v>0</v>
      </c>
      <c r="K327" s="104">
        <f t="shared" si="54"/>
        <v>2139.6999999999998</v>
      </c>
      <c r="L327" s="104">
        <f t="shared" si="54"/>
        <v>12.8</v>
      </c>
      <c r="M327" s="5" t="s">
        <v>1161</v>
      </c>
    </row>
    <row r="328" spans="1:51" ht="29.25" customHeight="1">
      <c r="A328" s="5" t="s">
        <v>383</v>
      </c>
      <c r="B328" s="5" t="s">
        <v>233</v>
      </c>
      <c r="C328" s="5" t="s">
        <v>202</v>
      </c>
      <c r="D328" s="109">
        <v>2.1000000000000001E-2</v>
      </c>
      <c r="E328" s="104"/>
      <c r="F328" s="104">
        <f t="shared" si="51"/>
        <v>0</v>
      </c>
      <c r="G328" s="104">
        <f>+단가대비표!P91</f>
        <v>188854</v>
      </c>
      <c r="H328" s="104">
        <f t="shared" si="52"/>
        <v>3965.9</v>
      </c>
      <c r="I328" s="104"/>
      <c r="J328" s="104">
        <f t="shared" si="53"/>
        <v>0</v>
      </c>
      <c r="K328" s="104">
        <f t="shared" si="54"/>
        <v>188854</v>
      </c>
      <c r="L328" s="104">
        <f t="shared" si="54"/>
        <v>3965.9</v>
      </c>
      <c r="M328" s="5" t="s">
        <v>47</v>
      </c>
    </row>
    <row r="329" spans="1:51" ht="29.25" customHeight="1">
      <c r="A329" s="5" t="s">
        <v>200</v>
      </c>
      <c r="B329" s="5" t="s">
        <v>201</v>
      </c>
      <c r="C329" s="5" t="s">
        <v>202</v>
      </c>
      <c r="D329" s="109">
        <v>4.0000000000000001E-3</v>
      </c>
      <c r="E329" s="104"/>
      <c r="F329" s="104">
        <f t="shared" si="51"/>
        <v>0</v>
      </c>
      <c r="G329" s="104">
        <f>+단가대비표!P81</f>
        <v>130264</v>
      </c>
      <c r="H329" s="104">
        <f t="shared" si="52"/>
        <v>521</v>
      </c>
      <c r="I329" s="104"/>
      <c r="J329" s="104">
        <f t="shared" si="53"/>
        <v>0</v>
      </c>
      <c r="K329" s="104">
        <f t="shared" si="54"/>
        <v>130264</v>
      </c>
      <c r="L329" s="104">
        <f t="shared" si="54"/>
        <v>521</v>
      </c>
      <c r="M329" s="5" t="s">
        <v>47</v>
      </c>
    </row>
    <row r="330" spans="1:51" ht="29.25" customHeight="1">
      <c r="A330" s="5" t="s">
        <v>383</v>
      </c>
      <c r="B330" s="5" t="s">
        <v>233</v>
      </c>
      <c r="C330" s="5" t="s">
        <v>202</v>
      </c>
      <c r="D330" s="109">
        <v>2.1000000000000001E-2</v>
      </c>
      <c r="E330" s="104"/>
      <c r="F330" s="104">
        <f t="shared" si="51"/>
        <v>0</v>
      </c>
      <c r="G330" s="104">
        <f>+G328</f>
        <v>188854</v>
      </c>
      <c r="H330" s="104">
        <f t="shared" si="52"/>
        <v>3965.9</v>
      </c>
      <c r="I330" s="104"/>
      <c r="J330" s="104">
        <f t="shared" si="53"/>
        <v>0</v>
      </c>
      <c r="K330" s="104">
        <f t="shared" si="54"/>
        <v>188854</v>
      </c>
      <c r="L330" s="104">
        <f t="shared" si="54"/>
        <v>3965.9</v>
      </c>
      <c r="M330" s="5" t="s">
        <v>47</v>
      </c>
    </row>
    <row r="331" spans="1:51" ht="29.25" customHeight="1">
      <c r="A331" s="5" t="s">
        <v>200</v>
      </c>
      <c r="B331" s="5" t="s">
        <v>201</v>
      </c>
      <c r="C331" s="5" t="s">
        <v>202</v>
      </c>
      <c r="D331" s="109">
        <v>4.0000000000000001E-3</v>
      </c>
      <c r="E331" s="104"/>
      <c r="F331" s="104">
        <f t="shared" si="51"/>
        <v>0</v>
      </c>
      <c r="G331" s="104">
        <f>+G329</f>
        <v>130264</v>
      </c>
      <c r="H331" s="104">
        <f t="shared" si="52"/>
        <v>521</v>
      </c>
      <c r="I331" s="104"/>
      <c r="J331" s="104">
        <f t="shared" si="53"/>
        <v>0</v>
      </c>
      <c r="K331" s="104">
        <f t="shared" si="54"/>
        <v>130264</v>
      </c>
      <c r="L331" s="104">
        <f t="shared" si="54"/>
        <v>521</v>
      </c>
      <c r="M331" s="5" t="s">
        <v>47</v>
      </c>
    </row>
    <row r="332" spans="1:51" ht="29.25" customHeight="1">
      <c r="A332" s="5" t="s">
        <v>242</v>
      </c>
      <c r="B332" s="5" t="s">
        <v>398</v>
      </c>
      <c r="C332" s="5" t="s">
        <v>236</v>
      </c>
      <c r="D332" s="109">
        <v>1</v>
      </c>
      <c r="E332" s="104">
        <f>+F325*0.06</f>
        <v>62.405999999999992</v>
      </c>
      <c r="F332" s="104">
        <f t="shared" si="51"/>
        <v>62.4</v>
      </c>
      <c r="G332" s="104"/>
      <c r="H332" s="104">
        <f t="shared" si="52"/>
        <v>0</v>
      </c>
      <c r="I332" s="104"/>
      <c r="J332" s="104">
        <f t="shared" si="53"/>
        <v>0</v>
      </c>
      <c r="K332" s="104">
        <f t="shared" si="54"/>
        <v>62.4</v>
      </c>
      <c r="L332" s="104">
        <f t="shared" si="54"/>
        <v>62.4</v>
      </c>
      <c r="M332" s="5" t="s">
        <v>47</v>
      </c>
    </row>
    <row r="333" spans="1:51" ht="29.25" customHeight="1">
      <c r="A333" s="5" t="s">
        <v>197</v>
      </c>
      <c r="B333" s="5" t="s">
        <v>47</v>
      </c>
      <c r="C333" s="5" t="s">
        <v>47</v>
      </c>
      <c r="D333" s="109"/>
      <c r="E333" s="104"/>
      <c r="F333" s="104">
        <f>SUM(F325:F332)</f>
        <v>1166.2</v>
      </c>
      <c r="G333" s="104"/>
      <c r="H333" s="104">
        <f t="shared" ref="H333" si="55">SUM(H325:H332)</f>
        <v>8973.7999999999993</v>
      </c>
      <c r="I333" s="104"/>
      <c r="J333" s="104">
        <f t="shared" ref="J333" si="56">SUM(J325:J332)</f>
        <v>0</v>
      </c>
      <c r="K333" s="104"/>
      <c r="L333" s="104">
        <f t="shared" ref="L333" si="57">SUM(L325:L332)</f>
        <v>10140</v>
      </c>
      <c r="M333" s="5" t="s">
        <v>47</v>
      </c>
    </row>
    <row r="334" spans="1:51" ht="30" customHeight="1">
      <c r="A334" s="109"/>
      <c r="B334" s="109"/>
      <c r="C334" s="109"/>
      <c r="D334" s="109"/>
      <c r="E334" s="104"/>
      <c r="F334" s="104"/>
      <c r="G334" s="104"/>
      <c r="H334" s="104"/>
      <c r="I334" s="104"/>
      <c r="J334" s="104"/>
      <c r="K334" s="104"/>
      <c r="L334" s="104"/>
      <c r="M334" s="109"/>
    </row>
    <row r="335" spans="1:51" ht="29.25" customHeight="1">
      <c r="A335" s="135" t="s">
        <v>1226</v>
      </c>
      <c r="B335" s="135"/>
      <c r="C335" s="135"/>
      <c r="D335" s="135"/>
      <c r="E335" s="136"/>
      <c r="F335" s="137"/>
      <c r="G335" s="136"/>
      <c r="H335" s="137"/>
      <c r="I335" s="136"/>
      <c r="J335" s="137"/>
      <c r="K335" s="136"/>
      <c r="L335" s="137"/>
      <c r="M335" s="135"/>
      <c r="N335" s="4" t="s">
        <v>1214</v>
      </c>
    </row>
    <row r="336" spans="1:51" ht="29.25" customHeight="1">
      <c r="A336" s="5" t="s">
        <v>1215</v>
      </c>
      <c r="B336" s="5" t="s">
        <v>1216</v>
      </c>
      <c r="C336" s="5" t="s">
        <v>53</v>
      </c>
      <c r="D336" s="113">
        <v>0.25979999999999998</v>
      </c>
      <c r="E336" s="104"/>
      <c r="F336" s="104">
        <f>TRUNC(E336*D336,1)</f>
        <v>0</v>
      </c>
      <c r="G336" s="104"/>
      <c r="H336" s="104">
        <f>TRUNC(G336*D336,1)</f>
        <v>0</v>
      </c>
      <c r="I336" s="104">
        <f>+단가대비표!S5</f>
        <v>33571</v>
      </c>
      <c r="J336" s="104">
        <f>TRUNC(I336*D336,1)</f>
        <v>8721.7000000000007</v>
      </c>
      <c r="K336" s="104">
        <f t="shared" ref="K336:L339" si="58">TRUNC(E336+G336+I336,1)</f>
        <v>33571</v>
      </c>
      <c r="L336" s="104">
        <f t="shared" si="58"/>
        <v>8721.7000000000007</v>
      </c>
      <c r="M336" s="5" t="s">
        <v>386</v>
      </c>
      <c r="N336" s="4" t="s">
        <v>1214</v>
      </c>
      <c r="O336" s="4" t="s">
        <v>1217</v>
      </c>
      <c r="P336" s="4" t="s">
        <v>56</v>
      </c>
      <c r="Q336" s="4" t="s">
        <v>56</v>
      </c>
      <c r="R336" s="4" t="s">
        <v>55</v>
      </c>
      <c r="AV336" s="4" t="s">
        <v>47</v>
      </c>
      <c r="AW336" s="4" t="s">
        <v>1218</v>
      </c>
      <c r="AX336" s="4" t="s">
        <v>47</v>
      </c>
      <c r="AY336" s="4" t="s">
        <v>47</v>
      </c>
    </row>
    <row r="337" spans="1:51" ht="29.25" customHeight="1">
      <c r="A337" s="5" t="s">
        <v>406</v>
      </c>
      <c r="B337" s="5" t="s">
        <v>407</v>
      </c>
      <c r="C337" s="5" t="s">
        <v>287</v>
      </c>
      <c r="D337" s="113">
        <v>5.0999999999999996</v>
      </c>
      <c r="E337" s="104">
        <f>+단가대비표!O15</f>
        <v>1205</v>
      </c>
      <c r="F337" s="104">
        <f>TRUNC(E337*D337,1)</f>
        <v>6145.5</v>
      </c>
      <c r="G337" s="104"/>
      <c r="H337" s="104">
        <f>TRUNC(G337*D337,1)</f>
        <v>0</v>
      </c>
      <c r="I337" s="104"/>
      <c r="J337" s="104">
        <f>TRUNC(I337*D337,1)</f>
        <v>0</v>
      </c>
      <c r="K337" s="104">
        <f t="shared" si="58"/>
        <v>1205</v>
      </c>
      <c r="L337" s="104">
        <f t="shared" si="58"/>
        <v>6145.5</v>
      </c>
      <c r="M337" s="5" t="s">
        <v>47</v>
      </c>
      <c r="N337" s="4" t="s">
        <v>1214</v>
      </c>
      <c r="O337" s="4" t="s">
        <v>1219</v>
      </c>
      <c r="P337" s="4" t="s">
        <v>56</v>
      </c>
      <c r="Q337" s="4" t="s">
        <v>56</v>
      </c>
      <c r="R337" s="4" t="s">
        <v>55</v>
      </c>
      <c r="V337" s="4">
        <v>1</v>
      </c>
      <c r="AV337" s="4" t="s">
        <v>47</v>
      </c>
      <c r="AW337" s="4" t="s">
        <v>1220</v>
      </c>
      <c r="AX337" s="4" t="s">
        <v>47</v>
      </c>
      <c r="AY337" s="4" t="s">
        <v>47</v>
      </c>
    </row>
    <row r="338" spans="1:51" ht="29.25" customHeight="1">
      <c r="A338" s="5" t="s">
        <v>242</v>
      </c>
      <c r="B338" s="5" t="s">
        <v>413</v>
      </c>
      <c r="C338" s="5" t="s">
        <v>236</v>
      </c>
      <c r="D338" s="113">
        <v>1</v>
      </c>
      <c r="E338" s="104">
        <f>+F337*0.2</f>
        <v>1229.1000000000001</v>
      </c>
      <c r="F338" s="104">
        <f>TRUNC(E338*D338,1)</f>
        <v>1229.0999999999999</v>
      </c>
      <c r="G338" s="104"/>
      <c r="H338" s="104">
        <f>TRUNC(G338*D338,1)</f>
        <v>0</v>
      </c>
      <c r="I338" s="104"/>
      <c r="J338" s="104">
        <f>TRUNC(I338*D338,1)</f>
        <v>0</v>
      </c>
      <c r="K338" s="104">
        <f t="shared" si="58"/>
        <v>1229.0999999999999</v>
      </c>
      <c r="L338" s="104">
        <f t="shared" si="58"/>
        <v>1229.0999999999999</v>
      </c>
      <c r="M338" s="5" t="s">
        <v>47</v>
      </c>
      <c r="N338" s="4" t="s">
        <v>1214</v>
      </c>
      <c r="O338" s="4" t="s">
        <v>1221</v>
      </c>
      <c r="P338" s="4" t="s">
        <v>56</v>
      </c>
      <c r="Q338" s="4" t="s">
        <v>56</v>
      </c>
      <c r="R338" s="4" t="s">
        <v>56</v>
      </c>
      <c r="S338" s="4">
        <v>0</v>
      </c>
      <c r="T338" s="4">
        <v>0</v>
      </c>
      <c r="U338" s="4">
        <v>0.2</v>
      </c>
      <c r="AV338" s="4" t="s">
        <v>47</v>
      </c>
      <c r="AW338" s="4" t="s">
        <v>1222</v>
      </c>
      <c r="AX338" s="4" t="s">
        <v>47</v>
      </c>
      <c r="AY338" s="4" t="s">
        <v>47</v>
      </c>
    </row>
    <row r="339" spans="1:51" ht="29.25" customHeight="1">
      <c r="A339" s="5" t="s">
        <v>1223</v>
      </c>
      <c r="B339" s="5" t="s">
        <v>201</v>
      </c>
      <c r="C339" s="5" t="s">
        <v>202</v>
      </c>
      <c r="D339" s="113">
        <v>0.20799999999999999</v>
      </c>
      <c r="E339" s="104"/>
      <c r="F339" s="104">
        <f>TRUNC(E339*D339,1)</f>
        <v>0</v>
      </c>
      <c r="G339" s="104">
        <f>+단가대비표!P96</f>
        <v>166752</v>
      </c>
      <c r="H339" s="104">
        <f>TRUNC(G339*D339,1)</f>
        <v>34684.400000000001</v>
      </c>
      <c r="I339" s="104"/>
      <c r="J339" s="104">
        <f>TRUNC(I339*D339,1)</f>
        <v>0</v>
      </c>
      <c r="K339" s="104">
        <f t="shared" si="58"/>
        <v>166752</v>
      </c>
      <c r="L339" s="104">
        <f t="shared" si="58"/>
        <v>34684.400000000001</v>
      </c>
      <c r="M339" s="5" t="s">
        <v>47</v>
      </c>
      <c r="N339" s="4" t="s">
        <v>1214</v>
      </c>
      <c r="O339" s="4" t="s">
        <v>1224</v>
      </c>
      <c r="P339" s="4" t="s">
        <v>56</v>
      </c>
      <c r="Q339" s="4" t="s">
        <v>56</v>
      </c>
      <c r="R339" s="4" t="s">
        <v>55</v>
      </c>
      <c r="AV339" s="4" t="s">
        <v>47</v>
      </c>
      <c r="AW339" s="4" t="s">
        <v>1225</v>
      </c>
      <c r="AX339" s="4" t="s">
        <v>55</v>
      </c>
      <c r="AY339" s="4" t="s">
        <v>47</v>
      </c>
    </row>
    <row r="340" spans="1:51" ht="29.25" customHeight="1">
      <c r="A340" s="5" t="s">
        <v>197</v>
      </c>
      <c r="B340" s="5" t="s">
        <v>47</v>
      </c>
      <c r="C340" s="5" t="s">
        <v>47</v>
      </c>
      <c r="D340" s="113"/>
      <c r="E340" s="104"/>
      <c r="F340" s="104">
        <f>SUM(F336:F339)</f>
        <v>7374.6</v>
      </c>
      <c r="G340" s="104"/>
      <c r="H340" s="104">
        <f t="shared" ref="H340" si="59">SUM(H336:H339)</f>
        <v>34684.400000000001</v>
      </c>
      <c r="I340" s="104"/>
      <c r="J340" s="104">
        <f t="shared" ref="J340" si="60">SUM(J336:J339)</f>
        <v>8721.7000000000007</v>
      </c>
      <c r="K340" s="104"/>
      <c r="L340" s="104">
        <f t="shared" ref="L340" si="61">SUM(L336:L339)</f>
        <v>50780.700000000004</v>
      </c>
      <c r="M340" s="5" t="s">
        <v>47</v>
      </c>
      <c r="N340" s="4" t="s">
        <v>65</v>
      </c>
      <c r="O340" s="4" t="s">
        <v>65</v>
      </c>
      <c r="P340" s="4" t="s">
        <v>47</v>
      </c>
      <c r="Q340" s="4" t="s">
        <v>47</v>
      </c>
      <c r="R340" s="4" t="s">
        <v>47</v>
      </c>
      <c r="AV340" s="4" t="s">
        <v>47</v>
      </c>
      <c r="AW340" s="4" t="s">
        <v>47</v>
      </c>
      <c r="AX340" s="4" t="s">
        <v>47</v>
      </c>
      <c r="AY340" s="4" t="s">
        <v>47</v>
      </c>
    </row>
    <row r="341" spans="1:51" ht="29.25" customHeight="1">
      <c r="A341" s="5"/>
      <c r="B341" s="5"/>
      <c r="C341" s="5"/>
      <c r="D341" s="113"/>
      <c r="E341" s="104"/>
      <c r="F341" s="104"/>
      <c r="G341" s="104"/>
      <c r="H341" s="104"/>
      <c r="I341" s="104"/>
      <c r="J341" s="104"/>
      <c r="K341" s="104"/>
      <c r="L341" s="104"/>
      <c r="M341" s="5"/>
    </row>
    <row r="342" spans="1:51" ht="29.25" customHeight="1">
      <c r="A342" s="135" t="s">
        <v>1270</v>
      </c>
      <c r="B342" s="135"/>
      <c r="C342" s="135"/>
      <c r="D342" s="135"/>
      <c r="E342" s="136"/>
      <c r="F342" s="137"/>
      <c r="G342" s="136"/>
      <c r="H342" s="137"/>
      <c r="I342" s="136"/>
      <c r="J342" s="137"/>
      <c r="K342" s="136"/>
      <c r="L342" s="137"/>
      <c r="M342" s="135"/>
    </row>
    <row r="343" spans="1:51" ht="29.25" customHeight="1">
      <c r="A343" s="5" t="s">
        <v>1234</v>
      </c>
      <c r="B343" s="5"/>
      <c r="C343" s="5" t="s">
        <v>1244</v>
      </c>
      <c r="D343" s="116">
        <v>3</v>
      </c>
      <c r="E343" s="104">
        <f>+단가대비표!O65</f>
        <v>320000</v>
      </c>
      <c r="F343" s="104">
        <f t="shared" ref="F343:F350" si="62">TRUNC(E343*D343,1)</f>
        <v>960000</v>
      </c>
      <c r="G343" s="104"/>
      <c r="H343" s="104">
        <f t="shared" ref="H343:H350" si="63">TRUNC(G343*D343,1)</f>
        <v>0</v>
      </c>
      <c r="I343" s="104"/>
      <c r="J343" s="104">
        <f t="shared" ref="J343:J350" si="64">TRUNC(I343*D343,1)</f>
        <v>0</v>
      </c>
      <c r="K343" s="104">
        <f t="shared" ref="K343:K350" si="65">TRUNC(E343+G343+I343,1)</f>
        <v>320000</v>
      </c>
      <c r="L343" s="104">
        <f t="shared" ref="L343:L350" si="66">TRUNC(F343+H343+J343,1)</f>
        <v>960000</v>
      </c>
      <c r="M343" s="5" t="s">
        <v>47</v>
      </c>
    </row>
    <row r="344" spans="1:51" ht="29.25" customHeight="1">
      <c r="A344" s="5" t="s">
        <v>1235</v>
      </c>
      <c r="B344" s="5"/>
      <c r="C344" s="5" t="s">
        <v>1245</v>
      </c>
      <c r="D344" s="116">
        <v>4</v>
      </c>
      <c r="E344" s="104"/>
      <c r="F344" s="104">
        <f t="shared" si="62"/>
        <v>0</v>
      </c>
      <c r="G344" s="104">
        <f>+단가대비표!O66</f>
        <v>300000</v>
      </c>
      <c r="H344" s="104">
        <f t="shared" si="63"/>
        <v>1200000</v>
      </c>
      <c r="I344" s="104"/>
      <c r="J344" s="104">
        <f t="shared" si="64"/>
        <v>0</v>
      </c>
      <c r="K344" s="104">
        <f t="shared" si="65"/>
        <v>300000</v>
      </c>
      <c r="L344" s="104">
        <f t="shared" si="66"/>
        <v>1200000</v>
      </c>
      <c r="M344" s="5" t="s">
        <v>47</v>
      </c>
    </row>
    <row r="345" spans="1:51" ht="29.25" customHeight="1">
      <c r="A345" s="5" t="s">
        <v>1236</v>
      </c>
      <c r="B345" s="5"/>
      <c r="C345" s="5" t="s">
        <v>1245</v>
      </c>
      <c r="D345" s="116">
        <v>4</v>
      </c>
      <c r="E345" s="104">
        <f>+단가대비표!O67</f>
        <v>250000</v>
      </c>
      <c r="F345" s="104">
        <f t="shared" si="62"/>
        <v>1000000</v>
      </c>
      <c r="G345" s="104"/>
      <c r="H345" s="104">
        <f t="shared" si="63"/>
        <v>0</v>
      </c>
      <c r="I345" s="104"/>
      <c r="J345" s="104">
        <f t="shared" si="64"/>
        <v>0</v>
      </c>
      <c r="K345" s="104">
        <f t="shared" si="65"/>
        <v>250000</v>
      </c>
      <c r="L345" s="104">
        <f t="shared" si="66"/>
        <v>1000000</v>
      </c>
      <c r="M345" s="5"/>
    </row>
    <row r="346" spans="1:51" ht="29.25" customHeight="1">
      <c r="A346" s="5" t="s">
        <v>1237</v>
      </c>
      <c r="B346" s="5"/>
      <c r="C346" s="5" t="s">
        <v>1246</v>
      </c>
      <c r="D346" s="116">
        <v>8</v>
      </c>
      <c r="E346" s="104">
        <f>+단가대비표!O68</f>
        <v>50000</v>
      </c>
      <c r="F346" s="104">
        <f t="shared" si="62"/>
        <v>400000</v>
      </c>
      <c r="G346" s="104"/>
      <c r="H346" s="104">
        <f t="shared" si="63"/>
        <v>0</v>
      </c>
      <c r="I346" s="104"/>
      <c r="J346" s="104">
        <f t="shared" si="64"/>
        <v>0</v>
      </c>
      <c r="K346" s="104">
        <f t="shared" si="65"/>
        <v>50000</v>
      </c>
      <c r="L346" s="104">
        <f t="shared" si="66"/>
        <v>400000</v>
      </c>
      <c r="M346" s="5" t="s">
        <v>47</v>
      </c>
    </row>
    <row r="347" spans="1:51" ht="29.25" customHeight="1">
      <c r="A347" s="5" t="s">
        <v>1238</v>
      </c>
      <c r="B347" s="5"/>
      <c r="C347" s="5" t="s">
        <v>1247</v>
      </c>
      <c r="D347" s="116">
        <v>8</v>
      </c>
      <c r="E347" s="104">
        <f>+단가대비표!O69</f>
        <v>30000</v>
      </c>
      <c r="F347" s="104">
        <f t="shared" si="62"/>
        <v>240000</v>
      </c>
      <c r="G347" s="104"/>
      <c r="H347" s="104">
        <f t="shared" si="63"/>
        <v>0</v>
      </c>
      <c r="I347" s="104"/>
      <c r="J347" s="104">
        <f t="shared" si="64"/>
        <v>0</v>
      </c>
      <c r="K347" s="104">
        <f t="shared" si="65"/>
        <v>30000</v>
      </c>
      <c r="L347" s="104">
        <f t="shared" si="66"/>
        <v>240000</v>
      </c>
      <c r="M347" s="5" t="s">
        <v>47</v>
      </c>
    </row>
    <row r="348" spans="1:51" ht="29.25" customHeight="1">
      <c r="A348" s="5" t="s">
        <v>1239</v>
      </c>
      <c r="B348" s="5"/>
      <c r="C348" s="5" t="s">
        <v>1247</v>
      </c>
      <c r="D348" s="116">
        <v>3</v>
      </c>
      <c r="E348" s="104">
        <f>+단가대비표!O70</f>
        <v>30000</v>
      </c>
      <c r="F348" s="104">
        <f t="shared" si="62"/>
        <v>90000</v>
      </c>
      <c r="G348" s="104"/>
      <c r="H348" s="104">
        <f t="shared" si="63"/>
        <v>0</v>
      </c>
      <c r="I348" s="104"/>
      <c r="J348" s="104">
        <f t="shared" si="64"/>
        <v>0</v>
      </c>
      <c r="K348" s="104">
        <f t="shared" si="65"/>
        <v>30000</v>
      </c>
      <c r="L348" s="104">
        <f t="shared" si="66"/>
        <v>90000</v>
      </c>
      <c r="M348" s="5" t="s">
        <v>47</v>
      </c>
    </row>
    <row r="349" spans="1:51" ht="29.25" customHeight="1">
      <c r="A349" s="5" t="s">
        <v>1240</v>
      </c>
      <c r="B349" s="5"/>
      <c r="C349" s="5" t="s">
        <v>1247</v>
      </c>
      <c r="D349" s="116">
        <v>5</v>
      </c>
      <c r="E349" s="104">
        <f>+단가대비표!O71</f>
        <v>80000</v>
      </c>
      <c r="F349" s="104">
        <f t="shared" si="62"/>
        <v>400000</v>
      </c>
      <c r="G349" s="104"/>
      <c r="H349" s="104">
        <f t="shared" si="63"/>
        <v>0</v>
      </c>
      <c r="I349" s="104"/>
      <c r="J349" s="104">
        <f t="shared" si="64"/>
        <v>0</v>
      </c>
      <c r="K349" s="104">
        <f t="shared" si="65"/>
        <v>80000</v>
      </c>
      <c r="L349" s="104">
        <f t="shared" si="66"/>
        <v>400000</v>
      </c>
      <c r="M349" s="5" t="s">
        <v>47</v>
      </c>
    </row>
    <row r="350" spans="1:51" ht="29.25" customHeight="1">
      <c r="A350" s="5" t="s">
        <v>1241</v>
      </c>
      <c r="B350" s="5"/>
      <c r="C350" s="5" t="s">
        <v>1254</v>
      </c>
      <c r="D350" s="116">
        <v>1</v>
      </c>
      <c r="E350" s="104">
        <f>+단가대비표!O72</f>
        <v>350000</v>
      </c>
      <c r="F350" s="104">
        <f t="shared" si="62"/>
        <v>350000</v>
      </c>
      <c r="G350" s="104"/>
      <c r="H350" s="104">
        <f t="shared" si="63"/>
        <v>0</v>
      </c>
      <c r="I350" s="104"/>
      <c r="J350" s="104">
        <f t="shared" si="64"/>
        <v>0</v>
      </c>
      <c r="K350" s="104">
        <f t="shared" si="65"/>
        <v>350000</v>
      </c>
      <c r="L350" s="104">
        <f t="shared" si="66"/>
        <v>350000</v>
      </c>
      <c r="M350" s="5" t="s">
        <v>47</v>
      </c>
    </row>
    <row r="351" spans="1:51" ht="29.25" customHeight="1">
      <c r="A351" s="5" t="s">
        <v>1242</v>
      </c>
      <c r="B351" s="5"/>
      <c r="C351" s="5" t="s">
        <v>1254</v>
      </c>
      <c r="D351" s="116">
        <v>1</v>
      </c>
      <c r="E351" s="104"/>
      <c r="F351" s="104">
        <f t="shared" ref="F351:F352" si="67">TRUNC(E351*D351,1)</f>
        <v>0</v>
      </c>
      <c r="G351" s="104">
        <f>+단가대비표!O73</f>
        <v>300000</v>
      </c>
      <c r="H351" s="104">
        <f t="shared" ref="H351:H352" si="68">TRUNC(G351*D351,1)</f>
        <v>300000</v>
      </c>
      <c r="I351" s="104"/>
      <c r="J351" s="104">
        <f t="shared" ref="J351:J352" si="69">TRUNC(I351*D351,1)</f>
        <v>0</v>
      </c>
      <c r="K351" s="104">
        <f t="shared" ref="K351:K352" si="70">TRUNC(E351+G351+I351,1)</f>
        <v>300000</v>
      </c>
      <c r="L351" s="104">
        <f t="shared" ref="L351:L352" si="71">TRUNC(F351+H351+J351,1)</f>
        <v>300000</v>
      </c>
      <c r="M351" s="5" t="s">
        <v>47</v>
      </c>
    </row>
    <row r="352" spans="1:51" ht="29.25" customHeight="1">
      <c r="A352" s="5" t="s">
        <v>1243</v>
      </c>
      <c r="B352" s="5"/>
      <c r="C352" s="5" t="s">
        <v>1254</v>
      </c>
      <c r="D352" s="116">
        <v>1</v>
      </c>
      <c r="E352" s="104">
        <f>+단가대비표!O74</f>
        <v>500000</v>
      </c>
      <c r="F352" s="104">
        <f t="shared" si="67"/>
        <v>500000</v>
      </c>
      <c r="G352" s="104"/>
      <c r="H352" s="104">
        <f t="shared" si="68"/>
        <v>0</v>
      </c>
      <c r="I352" s="104"/>
      <c r="J352" s="104">
        <f t="shared" si="69"/>
        <v>0</v>
      </c>
      <c r="K352" s="104">
        <f t="shared" si="70"/>
        <v>500000</v>
      </c>
      <c r="L352" s="104">
        <f t="shared" si="71"/>
        <v>500000</v>
      </c>
      <c r="M352" s="5" t="s">
        <v>47</v>
      </c>
    </row>
    <row r="353" spans="1:13" ht="29.25" customHeight="1">
      <c r="A353" s="5" t="s">
        <v>197</v>
      </c>
      <c r="B353" s="5" t="s">
        <v>47</v>
      </c>
      <c r="C353" s="5" t="s">
        <v>47</v>
      </c>
      <c r="D353" s="116"/>
      <c r="E353" s="104"/>
      <c r="F353" s="104">
        <f>SUM(F343:F352)</f>
        <v>3940000</v>
      </c>
      <c r="G353" s="104"/>
      <c r="H353" s="104">
        <f t="shared" ref="H353" si="72">SUM(H343:H352)</f>
        <v>1500000</v>
      </c>
      <c r="I353" s="104"/>
      <c r="J353" s="104">
        <f t="shared" ref="J353" si="73">SUM(J343:J352)</f>
        <v>0</v>
      </c>
      <c r="K353" s="104"/>
      <c r="L353" s="104">
        <f t="shared" ref="L353" si="74">SUM(L343:L352)</f>
        <v>5440000</v>
      </c>
      <c r="M353" s="5" t="s">
        <v>47</v>
      </c>
    </row>
    <row r="354" spans="1:13" ht="30" customHeight="1">
      <c r="A354" s="109"/>
      <c r="B354" s="109"/>
      <c r="C354" s="109"/>
      <c r="D354" s="109"/>
      <c r="E354" s="104"/>
      <c r="F354" s="104"/>
      <c r="G354" s="104"/>
      <c r="H354" s="104"/>
      <c r="I354" s="104"/>
      <c r="J354" s="104"/>
      <c r="K354" s="104"/>
      <c r="L354" s="104"/>
      <c r="M354" s="109"/>
    </row>
  </sheetData>
  <mergeCells count="99">
    <mergeCell ref="A342:M342"/>
    <mergeCell ref="A324:M324"/>
    <mergeCell ref="A335:M335"/>
    <mergeCell ref="A317:M317"/>
    <mergeCell ref="A276:M276"/>
    <mergeCell ref="A283:M283"/>
    <mergeCell ref="A289:M289"/>
    <mergeCell ref="A295:M295"/>
    <mergeCell ref="A302:M302"/>
    <mergeCell ref="A306:M306"/>
    <mergeCell ref="A313:M313"/>
    <mergeCell ref="A271:M271"/>
    <mergeCell ref="A182:M182"/>
    <mergeCell ref="A187:M187"/>
    <mergeCell ref="A200:M200"/>
    <mergeCell ref="A213:M213"/>
    <mergeCell ref="A226:M226"/>
    <mergeCell ref="A239:M239"/>
    <mergeCell ref="A245:M245"/>
    <mergeCell ref="A250:M250"/>
    <mergeCell ref="A254:M254"/>
    <mergeCell ref="A260:M260"/>
    <mergeCell ref="A264:M264"/>
    <mergeCell ref="A110:M110"/>
    <mergeCell ref="A177:M177"/>
    <mergeCell ref="A119:M119"/>
    <mergeCell ref="A127:M127"/>
    <mergeCell ref="A132:M132"/>
    <mergeCell ref="A138:M138"/>
    <mergeCell ref="A143:M143"/>
    <mergeCell ref="A148:M148"/>
    <mergeCell ref="A153:M153"/>
    <mergeCell ref="A159:M159"/>
    <mergeCell ref="A115:M115"/>
    <mergeCell ref="A163:M163"/>
    <mergeCell ref="A167:M167"/>
    <mergeCell ref="A172:M172"/>
    <mergeCell ref="A102:M102"/>
    <mergeCell ref="A4:M4"/>
    <mergeCell ref="A17:M17"/>
    <mergeCell ref="A21:M21"/>
    <mergeCell ref="A27:M27"/>
    <mergeCell ref="A36:M36"/>
    <mergeCell ref="A48:M48"/>
    <mergeCell ref="A59:M59"/>
    <mergeCell ref="A64:M64"/>
    <mergeCell ref="A69:M69"/>
    <mergeCell ref="A42:M42"/>
    <mergeCell ref="A76:M76"/>
    <mergeCell ref="A81:M81"/>
    <mergeCell ref="A87:M87"/>
    <mergeCell ref="A92:M92"/>
    <mergeCell ref="A97:M97"/>
    <mergeCell ref="AK2:AK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V2:AV3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Y2:Y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honeticPr fontId="1" type="noConversion"/>
  <printOptions horizontalCentered="1"/>
  <pageMargins left="0.78740157480314965" right="0.19685039370078741" top="0.6692913385826772" bottom="0.39370078740157483" header="0.31496062992125984" footer="0"/>
  <pageSetup paperSize="9" scale="59" fitToHeight="0" orientation="landscape" r:id="rId1"/>
  <headerFooter>
    <oddHeader>&amp;C&amp;"-,굵게"&amp;20일위대가표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view="pageBreakPreview" zoomScaleSheetLayoutView="100" workbookViewId="0"/>
  </sheetViews>
  <sheetFormatPr defaultColWidth="11" defaultRowHeight="16.5"/>
  <cols>
    <col min="1" max="1" customWidth="true" style="19" width="103.875" collapsed="true"/>
    <col min="2" max="5" customWidth="true" style="19" width="11.0" collapsed="true"/>
    <col min="6" max="7" customWidth="true" style="19" width="9.875" collapsed="true"/>
    <col min="8" max="8" customWidth="true" style="19" width="12.625" collapsed="true"/>
    <col min="9" max="9" customWidth="true" style="19" width="17.625" collapsed="true"/>
    <col min="10" max="10" customWidth="true" style="19" width="4.25" collapsed="true"/>
    <col min="11" max="16384" style="19" width="11.0" collapsed="true"/>
  </cols>
  <sheetData>
    <row r="1" spans="1:1" ht="72.75" customHeight="1">
      <c r="A1" s="18" t="s">
        <v>747</v>
      </c>
    </row>
    <row r="2" spans="1:1" ht="25.5" customHeight="1"/>
    <row r="3" spans="1:1" ht="26.25">
      <c r="A3" s="20" t="str">
        <f>+'표지 (2)'!A3</f>
        <v>공사명 : 경상북도 야생동물 구조센터 보육실 리모델링공사</v>
      </c>
    </row>
    <row r="19" spans="1:1" ht="20.25">
      <c r="A19" s="21" t="s">
        <v>724</v>
      </c>
    </row>
  </sheetData>
  <phoneticPr fontId="1" type="noConversion"/>
  <printOptions horizontalCentered="1" verticalCentered="1"/>
  <pageMargins left="1.299212598425197" right="0.74803149606299213" top="1.299212598425197" bottom="0.47244094488188981" header="0.51181102362204722" footer="0.31496062992125984"/>
  <pageSetup paperSize="9" scale="11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view="pageBreakPreview" topLeftCell="B1" zoomScale="65" zoomScaleSheetLayoutView="65" workbookViewId="0">
      <pane xSplit="3" ySplit="4" topLeftCell="E77" activePane="bottomRight" state="frozen"/>
      <selection activeCell="B1" sqref="B1"/>
      <selection pane="topRight" activeCell="E1" sqref="E1"/>
      <selection pane="bottomLeft" activeCell="B5" sqref="B5"/>
      <selection pane="bottomRight" sqref="A1:U1"/>
    </sheetView>
  </sheetViews>
  <sheetFormatPr defaultRowHeight="20.25"/>
  <cols>
    <col min="1" max="1" customWidth="true" hidden="true" style="4" width="21.625" collapsed="true"/>
    <col min="2" max="2" customWidth="true" style="4" width="26.0" collapsed="true"/>
    <col min="3" max="3" customWidth="true" style="4" width="36.125" collapsed="true"/>
    <col min="4" max="4" bestFit="true" customWidth="true" style="4" width="5.5" collapsed="true"/>
    <col min="5" max="5" bestFit="true" customWidth="true" style="106" width="12.25" collapsed="true"/>
    <col min="6" max="6" bestFit="true" customWidth="true" style="106" width="6.625" collapsed="true"/>
    <col min="7" max="7" bestFit="true" customWidth="true" style="106" width="12.25" collapsed="true"/>
    <col min="8" max="8" bestFit="true" customWidth="true" style="106" width="6.625" collapsed="true"/>
    <col min="9" max="9" bestFit="true" customWidth="true" style="106" width="12.25" collapsed="true"/>
    <col min="10" max="10" bestFit="true" customWidth="true" style="106" width="6.625" collapsed="true"/>
    <col min="11" max="11" bestFit="true" customWidth="true" style="106" width="12.25" collapsed="true"/>
    <col min="12" max="12" bestFit="true" customWidth="true" style="106" width="6.625" collapsed="true"/>
    <col min="13" max="13" customWidth="true" style="106" width="14.375" collapsed="true"/>
    <col min="14" max="14" bestFit="true" customWidth="true" style="106" width="6.625" collapsed="true"/>
    <col min="15" max="15" bestFit="true" customWidth="true" style="106" width="15.5" collapsed="true"/>
    <col min="16" max="16" bestFit="true" customWidth="true" style="106" width="13.625" collapsed="true"/>
    <col min="17" max="17" bestFit="true" customWidth="true" style="106" width="11.375" collapsed="true"/>
    <col min="18" max="19" bestFit="true" customWidth="true" style="106" width="12.25" collapsed="true"/>
    <col min="20" max="20" customWidth="true" style="4" width="10.625" collapsed="true"/>
    <col min="21" max="21" bestFit="true" customWidth="true" style="4" width="11.625" collapsed="true"/>
    <col min="22" max="23" customWidth="true" hidden="true" style="4" width="9.0" collapsed="true"/>
    <col min="24" max="24" customWidth="true" hidden="true" style="4" width="11.0" collapsed="true"/>
    <col min="25" max="25" customWidth="true" hidden="true" style="4" width="9.0" collapsed="true"/>
    <col min="26" max="16384" style="4" width="9.0" collapsed="true"/>
  </cols>
  <sheetData>
    <row r="1" spans="1:25" ht="30" customHeight="1">
      <c r="A1" s="133" t="s">
        <v>418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5" ht="30" customHeight="1">
      <c r="A2" s="128" t="s">
        <v>781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5" ht="30" customHeight="1">
      <c r="A3" s="138" t="s">
        <v>162</v>
      </c>
      <c r="B3" s="129" t="s">
        <v>1</v>
      </c>
      <c r="C3" s="129" t="s">
        <v>417</v>
      </c>
      <c r="D3" s="129" t="s">
        <v>3</v>
      </c>
      <c r="E3" s="134" t="s">
        <v>5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 t="s">
        <v>164</v>
      </c>
      <c r="Q3" s="134" t="s">
        <v>165</v>
      </c>
      <c r="R3" s="134"/>
      <c r="S3" s="134"/>
      <c r="T3" s="129" t="s">
        <v>167</v>
      </c>
      <c r="U3" s="129" t="s">
        <v>11</v>
      </c>
      <c r="V3" s="130" t="s">
        <v>426</v>
      </c>
      <c r="W3" s="130" t="s">
        <v>427</v>
      </c>
      <c r="X3" s="130" t="s">
        <v>428</v>
      </c>
      <c r="Y3" s="130" t="s">
        <v>44</v>
      </c>
    </row>
    <row r="4" spans="1:25" ht="30" customHeight="1">
      <c r="A4" s="138"/>
      <c r="B4" s="129"/>
      <c r="C4" s="129"/>
      <c r="D4" s="129"/>
      <c r="E4" s="103" t="s">
        <v>419</v>
      </c>
      <c r="F4" s="103" t="s">
        <v>420</v>
      </c>
      <c r="G4" s="103" t="s">
        <v>421</v>
      </c>
      <c r="H4" s="103" t="s">
        <v>420</v>
      </c>
      <c r="I4" s="103" t="s">
        <v>422</v>
      </c>
      <c r="J4" s="103" t="s">
        <v>420</v>
      </c>
      <c r="K4" s="103" t="s">
        <v>423</v>
      </c>
      <c r="L4" s="103" t="s">
        <v>420</v>
      </c>
      <c r="M4" s="103" t="s">
        <v>424</v>
      </c>
      <c r="N4" s="103" t="s">
        <v>420</v>
      </c>
      <c r="O4" s="103" t="s">
        <v>425</v>
      </c>
      <c r="P4" s="134"/>
      <c r="Q4" s="103" t="s">
        <v>419</v>
      </c>
      <c r="R4" s="103" t="s">
        <v>424</v>
      </c>
      <c r="S4" s="103" t="s">
        <v>425</v>
      </c>
      <c r="T4" s="129"/>
      <c r="U4" s="129"/>
      <c r="V4" s="130"/>
      <c r="W4" s="130"/>
      <c r="X4" s="130"/>
      <c r="Y4" s="130"/>
    </row>
    <row r="5" spans="1:25" ht="30" customHeight="1">
      <c r="A5" s="5"/>
      <c r="B5" s="5" t="s">
        <v>1215</v>
      </c>
      <c r="C5" s="5" t="s">
        <v>1216</v>
      </c>
      <c r="D5" s="101" t="s">
        <v>53</v>
      </c>
      <c r="E5" s="104"/>
      <c r="F5" s="105"/>
      <c r="G5" s="104"/>
      <c r="H5" s="105"/>
      <c r="I5" s="104"/>
      <c r="J5" s="105"/>
      <c r="K5" s="104"/>
      <c r="L5" s="105"/>
      <c r="M5" s="104"/>
      <c r="N5" s="105"/>
      <c r="O5" s="104"/>
      <c r="P5" s="104"/>
      <c r="Q5" s="104"/>
      <c r="R5" s="104">
        <v>33571</v>
      </c>
      <c r="S5" s="104">
        <f>SMALL(N5:R5,COUNTIF(N5:R5,0)+1)</f>
        <v>33571</v>
      </c>
      <c r="T5" s="5" t="s">
        <v>429</v>
      </c>
      <c r="U5" s="5" t="s">
        <v>386</v>
      </c>
      <c r="V5" s="112"/>
      <c r="W5" s="112"/>
      <c r="X5" s="102"/>
      <c r="Y5" s="112"/>
    </row>
    <row r="6" spans="1:25" ht="30" customHeight="1">
      <c r="A6" s="5" t="s">
        <v>886</v>
      </c>
      <c r="B6" s="5" t="s">
        <v>337</v>
      </c>
      <c r="C6" s="5" t="s">
        <v>338</v>
      </c>
      <c r="D6" s="101" t="s">
        <v>53</v>
      </c>
      <c r="E6" s="104">
        <v>0</v>
      </c>
      <c r="F6" s="105" t="s">
        <v>47</v>
      </c>
      <c r="G6" s="104">
        <v>0</v>
      </c>
      <c r="H6" s="105" t="s">
        <v>47</v>
      </c>
      <c r="I6" s="104">
        <v>0</v>
      </c>
      <c r="J6" s="105" t="s">
        <v>47</v>
      </c>
      <c r="K6" s="104">
        <v>0</v>
      </c>
      <c r="L6" s="105" t="s">
        <v>47</v>
      </c>
      <c r="M6" s="104">
        <v>0</v>
      </c>
      <c r="N6" s="105" t="s">
        <v>47</v>
      </c>
      <c r="O6" s="104">
        <v>0</v>
      </c>
      <c r="P6" s="104">
        <v>0</v>
      </c>
      <c r="Q6" s="104">
        <v>0</v>
      </c>
      <c r="R6" s="104">
        <v>2775</v>
      </c>
      <c r="S6" s="104">
        <f>SMALL(Q6:R6,COUNTIF(Q6:R6,0)+1)</f>
        <v>2775</v>
      </c>
      <c r="T6" s="5" t="s">
        <v>430</v>
      </c>
      <c r="U6" s="5" t="s">
        <v>386</v>
      </c>
      <c r="V6" s="94" t="s">
        <v>47</v>
      </c>
      <c r="W6" s="94" t="s">
        <v>47</v>
      </c>
      <c r="X6" s="102"/>
      <c r="Y6" s="94" t="s">
        <v>47</v>
      </c>
    </row>
    <row r="7" spans="1:25" ht="30" customHeight="1">
      <c r="A7" s="5" t="s">
        <v>900</v>
      </c>
      <c r="B7" s="5" t="s">
        <v>319</v>
      </c>
      <c r="C7" s="5" t="s">
        <v>320</v>
      </c>
      <c r="D7" s="101" t="s">
        <v>53</v>
      </c>
      <c r="E7" s="104">
        <v>0</v>
      </c>
      <c r="F7" s="105" t="s">
        <v>47</v>
      </c>
      <c r="G7" s="104">
        <v>0</v>
      </c>
      <c r="H7" s="105" t="s">
        <v>47</v>
      </c>
      <c r="I7" s="104">
        <v>0</v>
      </c>
      <c r="J7" s="105" t="s">
        <v>47</v>
      </c>
      <c r="K7" s="104">
        <v>0</v>
      </c>
      <c r="L7" s="105" t="s">
        <v>47</v>
      </c>
      <c r="M7" s="104">
        <v>0</v>
      </c>
      <c r="N7" s="105" t="s">
        <v>47</v>
      </c>
      <c r="O7" s="104">
        <v>0</v>
      </c>
      <c r="P7" s="104">
        <v>0</v>
      </c>
      <c r="Q7" s="104">
        <v>0</v>
      </c>
      <c r="R7" s="104">
        <v>1750</v>
      </c>
      <c r="S7" s="104">
        <f>SMALL(Q7:R7,COUNTIF(Q7:R7,0)+1)</f>
        <v>1750</v>
      </c>
      <c r="T7" s="5" t="s">
        <v>431</v>
      </c>
      <c r="U7" s="5" t="s">
        <v>386</v>
      </c>
      <c r="V7" s="94" t="s">
        <v>47</v>
      </c>
      <c r="W7" s="94" t="s">
        <v>47</v>
      </c>
      <c r="X7" s="102"/>
      <c r="Y7" s="94" t="s">
        <v>47</v>
      </c>
    </row>
    <row r="8" spans="1:25" ht="30" customHeight="1">
      <c r="A8" s="5" t="s">
        <v>897</v>
      </c>
      <c r="B8" s="5" t="s">
        <v>323</v>
      </c>
      <c r="C8" s="5" t="s">
        <v>324</v>
      </c>
      <c r="D8" s="101" t="s">
        <v>53</v>
      </c>
      <c r="E8" s="104">
        <v>0</v>
      </c>
      <c r="F8" s="105" t="s">
        <v>47</v>
      </c>
      <c r="G8" s="104">
        <v>0</v>
      </c>
      <c r="H8" s="105" t="s">
        <v>47</v>
      </c>
      <c r="I8" s="104">
        <v>0</v>
      </c>
      <c r="J8" s="105" t="s">
        <v>47</v>
      </c>
      <c r="K8" s="104">
        <v>0</v>
      </c>
      <c r="L8" s="105" t="s">
        <v>47</v>
      </c>
      <c r="M8" s="104">
        <v>0</v>
      </c>
      <c r="N8" s="105" t="s">
        <v>47</v>
      </c>
      <c r="O8" s="104">
        <v>0</v>
      </c>
      <c r="P8" s="104">
        <v>0</v>
      </c>
      <c r="Q8" s="104">
        <v>0</v>
      </c>
      <c r="R8" s="104">
        <v>12148</v>
      </c>
      <c r="S8" s="104">
        <f>SMALL(Q8:R8,COUNTIF(Q8:R8,0)+1)</f>
        <v>12148</v>
      </c>
      <c r="T8" s="5" t="s">
        <v>432</v>
      </c>
      <c r="U8" s="5" t="s">
        <v>386</v>
      </c>
      <c r="V8" s="94" t="s">
        <v>47</v>
      </c>
      <c r="W8" s="94" t="s">
        <v>47</v>
      </c>
      <c r="X8" s="102"/>
      <c r="Y8" s="94" t="s">
        <v>47</v>
      </c>
    </row>
    <row r="9" spans="1:25" ht="30" customHeight="1">
      <c r="A9" s="5" t="s">
        <v>940</v>
      </c>
      <c r="B9" s="5" t="s">
        <v>368</v>
      </c>
      <c r="C9" s="5" t="s">
        <v>369</v>
      </c>
      <c r="D9" s="101" t="s">
        <v>53</v>
      </c>
      <c r="E9" s="104">
        <v>0</v>
      </c>
      <c r="F9" s="105" t="s">
        <v>47</v>
      </c>
      <c r="G9" s="104">
        <v>0</v>
      </c>
      <c r="H9" s="105" t="s">
        <v>47</v>
      </c>
      <c r="I9" s="104">
        <v>0</v>
      </c>
      <c r="J9" s="105" t="s">
        <v>47</v>
      </c>
      <c r="K9" s="104">
        <v>0</v>
      </c>
      <c r="L9" s="105" t="s">
        <v>47</v>
      </c>
      <c r="M9" s="104">
        <v>0</v>
      </c>
      <c r="N9" s="105" t="s">
        <v>47</v>
      </c>
      <c r="O9" s="104">
        <v>0</v>
      </c>
      <c r="P9" s="104">
        <v>0</v>
      </c>
      <c r="Q9" s="104">
        <v>0</v>
      </c>
      <c r="R9" s="104">
        <v>583</v>
      </c>
      <c r="S9" s="104">
        <f>SMALL(Q9:R9,COUNTIF(Q9:R9,0)+1)</f>
        <v>583</v>
      </c>
      <c r="T9" s="5" t="s">
        <v>433</v>
      </c>
      <c r="U9" s="5" t="s">
        <v>386</v>
      </c>
      <c r="V9" s="94" t="s">
        <v>47</v>
      </c>
      <c r="W9" s="94" t="s">
        <v>47</v>
      </c>
      <c r="X9" s="102"/>
      <c r="Y9" s="94" t="s">
        <v>47</v>
      </c>
    </row>
    <row r="10" spans="1:25" ht="30" customHeight="1">
      <c r="A10" s="5" t="s">
        <v>1027</v>
      </c>
      <c r="B10" s="5" t="s">
        <v>151</v>
      </c>
      <c r="C10" s="5" t="s">
        <v>282</v>
      </c>
      <c r="D10" s="101" t="s">
        <v>129</v>
      </c>
      <c r="E10" s="104">
        <v>0</v>
      </c>
      <c r="F10" s="105" t="s">
        <v>47</v>
      </c>
      <c r="G10" s="104">
        <v>0</v>
      </c>
      <c r="H10" s="105" t="s">
        <v>47</v>
      </c>
      <c r="I10" s="104">
        <v>0</v>
      </c>
      <c r="J10" s="105" t="s">
        <v>47</v>
      </c>
      <c r="K10" s="104">
        <v>0</v>
      </c>
      <c r="L10" s="105" t="s">
        <v>47</v>
      </c>
      <c r="M10" s="104">
        <v>0</v>
      </c>
      <c r="N10" s="105" t="s">
        <v>47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5" t="s">
        <v>436</v>
      </c>
      <c r="U10" s="5" t="s">
        <v>281</v>
      </c>
      <c r="V10" s="94" t="s">
        <v>47</v>
      </c>
      <c r="W10" s="94" t="s">
        <v>47</v>
      </c>
      <c r="X10" s="102"/>
      <c r="Y10" s="94" t="s">
        <v>47</v>
      </c>
    </row>
    <row r="11" spans="1:25" ht="30" customHeight="1">
      <c r="A11" s="5" t="s">
        <v>791</v>
      </c>
      <c r="B11" s="5" t="s">
        <v>151</v>
      </c>
      <c r="C11" s="5" t="s">
        <v>152</v>
      </c>
      <c r="D11" s="101" t="s">
        <v>129</v>
      </c>
      <c r="E11" s="104">
        <v>0</v>
      </c>
      <c r="F11" s="105" t="s">
        <v>47</v>
      </c>
      <c r="G11" s="104">
        <v>33000</v>
      </c>
      <c r="H11" s="105" t="s">
        <v>434</v>
      </c>
      <c r="I11" s="104">
        <v>39039</v>
      </c>
      <c r="J11" s="105" t="s">
        <v>435</v>
      </c>
      <c r="K11" s="104">
        <v>0</v>
      </c>
      <c r="L11" s="105" t="s">
        <v>47</v>
      </c>
      <c r="M11" s="104">
        <v>0</v>
      </c>
      <c r="N11" s="105" t="s">
        <v>47</v>
      </c>
      <c r="O11" s="104">
        <f t="shared" ref="O11:O17" si="0">SMALL(E11:M11,COUNTIF(E11:M11,0)+1)</f>
        <v>33000</v>
      </c>
      <c r="P11" s="104">
        <v>0</v>
      </c>
      <c r="Q11" s="104">
        <v>0</v>
      </c>
      <c r="R11" s="104">
        <v>0</v>
      </c>
      <c r="S11" s="104">
        <v>0</v>
      </c>
      <c r="T11" s="5" t="s">
        <v>439</v>
      </c>
      <c r="U11" s="5" t="s">
        <v>47</v>
      </c>
      <c r="V11" s="94" t="s">
        <v>47</v>
      </c>
      <c r="W11" s="94" t="s">
        <v>47</v>
      </c>
      <c r="X11" s="102"/>
      <c r="Y11" s="94" t="s">
        <v>47</v>
      </c>
    </row>
    <row r="12" spans="1:25" ht="30" customHeight="1">
      <c r="A12" s="5" t="s">
        <v>1091</v>
      </c>
      <c r="B12" s="5" t="s">
        <v>260</v>
      </c>
      <c r="C12" s="5" t="s">
        <v>263</v>
      </c>
      <c r="D12" s="101" t="s">
        <v>209</v>
      </c>
      <c r="E12" s="104">
        <v>340</v>
      </c>
      <c r="F12" s="105" t="s">
        <v>47</v>
      </c>
      <c r="G12" s="104">
        <v>340</v>
      </c>
      <c r="H12" s="105" t="s">
        <v>437</v>
      </c>
      <c r="I12" s="104">
        <v>288</v>
      </c>
      <c r="J12" s="105" t="s">
        <v>438</v>
      </c>
      <c r="K12" s="104">
        <v>0</v>
      </c>
      <c r="L12" s="105" t="s">
        <v>47</v>
      </c>
      <c r="M12" s="104">
        <v>0</v>
      </c>
      <c r="N12" s="105" t="s">
        <v>47</v>
      </c>
      <c r="O12" s="104">
        <f t="shared" si="0"/>
        <v>288</v>
      </c>
      <c r="P12" s="104">
        <v>0</v>
      </c>
      <c r="Q12" s="104">
        <v>0</v>
      </c>
      <c r="R12" s="104">
        <v>0</v>
      </c>
      <c r="S12" s="104">
        <v>0</v>
      </c>
      <c r="T12" s="5" t="s">
        <v>440</v>
      </c>
      <c r="U12" s="5" t="s">
        <v>262</v>
      </c>
      <c r="V12" s="94" t="s">
        <v>47</v>
      </c>
      <c r="W12" s="94" t="s">
        <v>47</v>
      </c>
      <c r="X12" s="102"/>
      <c r="Y12" s="94" t="s">
        <v>47</v>
      </c>
    </row>
    <row r="13" spans="1:25" ht="30" customHeight="1">
      <c r="A13" s="5" t="s">
        <v>1093</v>
      </c>
      <c r="B13" s="5" t="s">
        <v>260</v>
      </c>
      <c r="C13" s="5" t="s">
        <v>261</v>
      </c>
      <c r="D13" s="101" t="s">
        <v>209</v>
      </c>
      <c r="E13" s="104">
        <v>1200</v>
      </c>
      <c r="F13" s="105" t="s">
        <v>47</v>
      </c>
      <c r="G13" s="104">
        <v>1400</v>
      </c>
      <c r="H13" s="105" t="s">
        <v>437</v>
      </c>
      <c r="I13" s="104">
        <v>1200</v>
      </c>
      <c r="J13" s="105" t="s">
        <v>438</v>
      </c>
      <c r="K13" s="104">
        <v>0</v>
      </c>
      <c r="L13" s="105" t="s">
        <v>47</v>
      </c>
      <c r="M13" s="104">
        <v>0</v>
      </c>
      <c r="N13" s="105" t="s">
        <v>47</v>
      </c>
      <c r="O13" s="104">
        <f t="shared" si="0"/>
        <v>1200</v>
      </c>
      <c r="P13" s="104">
        <v>0</v>
      </c>
      <c r="Q13" s="104">
        <v>0</v>
      </c>
      <c r="R13" s="104">
        <v>0</v>
      </c>
      <c r="S13" s="104">
        <v>0</v>
      </c>
      <c r="T13" s="5" t="s">
        <v>443</v>
      </c>
      <c r="U13" s="5" t="s">
        <v>262</v>
      </c>
      <c r="V13" s="94" t="s">
        <v>47</v>
      </c>
      <c r="W13" s="94" t="s">
        <v>47</v>
      </c>
      <c r="X13" s="102"/>
      <c r="Y13" s="94" t="s">
        <v>47</v>
      </c>
    </row>
    <row r="14" spans="1:25" ht="30" customHeight="1">
      <c r="A14" s="5" t="s">
        <v>965</v>
      </c>
      <c r="B14" s="5" t="s">
        <v>363</v>
      </c>
      <c r="C14" s="5" t="s">
        <v>364</v>
      </c>
      <c r="D14" s="101" t="s">
        <v>287</v>
      </c>
      <c r="E14" s="104">
        <v>2.2200000000000002</v>
      </c>
      <c r="F14" s="105" t="s">
        <v>47</v>
      </c>
      <c r="G14" s="104">
        <v>2.7</v>
      </c>
      <c r="H14" s="105" t="s">
        <v>441</v>
      </c>
      <c r="I14" s="104">
        <v>2.5</v>
      </c>
      <c r="J14" s="105" t="s">
        <v>442</v>
      </c>
      <c r="K14" s="104">
        <v>0</v>
      </c>
      <c r="L14" s="105" t="s">
        <v>47</v>
      </c>
      <c r="M14" s="104">
        <v>0</v>
      </c>
      <c r="N14" s="105" t="s">
        <v>47</v>
      </c>
      <c r="O14" s="104">
        <f t="shared" si="0"/>
        <v>2.2200000000000002</v>
      </c>
      <c r="P14" s="104">
        <v>0</v>
      </c>
      <c r="Q14" s="104">
        <v>0</v>
      </c>
      <c r="R14" s="104">
        <v>0</v>
      </c>
      <c r="S14" s="104">
        <v>0</v>
      </c>
      <c r="T14" s="5" t="s">
        <v>445</v>
      </c>
      <c r="U14" s="5" t="s">
        <v>365</v>
      </c>
      <c r="V14" s="94" t="s">
        <v>47</v>
      </c>
      <c r="W14" s="94" t="s">
        <v>47</v>
      </c>
      <c r="X14" s="102"/>
      <c r="Y14" s="94" t="s">
        <v>47</v>
      </c>
    </row>
    <row r="15" spans="1:25" ht="30" customHeight="1">
      <c r="A15" s="5" t="s">
        <v>895</v>
      </c>
      <c r="B15" s="5" t="s">
        <v>406</v>
      </c>
      <c r="C15" s="5" t="s">
        <v>407</v>
      </c>
      <c r="D15" s="101" t="s">
        <v>287</v>
      </c>
      <c r="E15" s="104">
        <v>0</v>
      </c>
      <c r="F15" s="105" t="s">
        <v>47</v>
      </c>
      <c r="G15" s="104">
        <v>1317.27</v>
      </c>
      <c r="H15" s="105" t="s">
        <v>441</v>
      </c>
      <c r="I15" s="104">
        <v>1205</v>
      </c>
      <c r="J15" s="105" t="s">
        <v>444</v>
      </c>
      <c r="K15" s="104">
        <v>0</v>
      </c>
      <c r="L15" s="105" t="s">
        <v>47</v>
      </c>
      <c r="M15" s="104">
        <v>0</v>
      </c>
      <c r="N15" s="105" t="s">
        <v>47</v>
      </c>
      <c r="O15" s="104">
        <f t="shared" si="0"/>
        <v>1205</v>
      </c>
      <c r="P15" s="104">
        <v>0</v>
      </c>
      <c r="Q15" s="104">
        <v>0</v>
      </c>
      <c r="R15" s="104">
        <v>0</v>
      </c>
      <c r="S15" s="104">
        <v>0</v>
      </c>
      <c r="T15" s="5" t="s">
        <v>446</v>
      </c>
      <c r="U15" s="5" t="s">
        <v>47</v>
      </c>
      <c r="V15" s="94" t="s">
        <v>47</v>
      </c>
      <c r="W15" s="94" t="s">
        <v>47</v>
      </c>
      <c r="X15" s="102"/>
      <c r="Y15" s="94" t="s">
        <v>47</v>
      </c>
    </row>
    <row r="16" spans="1:25" ht="30" customHeight="1">
      <c r="A16" s="5" t="s">
        <v>884</v>
      </c>
      <c r="B16" s="5" t="s">
        <v>411</v>
      </c>
      <c r="C16" s="5" t="s">
        <v>412</v>
      </c>
      <c r="D16" s="101" t="s">
        <v>287</v>
      </c>
      <c r="E16" s="104">
        <v>0</v>
      </c>
      <c r="F16" s="105" t="s">
        <v>47</v>
      </c>
      <c r="G16" s="104">
        <v>1438.18</v>
      </c>
      <c r="H16" s="105" t="s">
        <v>441</v>
      </c>
      <c r="I16" s="104">
        <v>1362</v>
      </c>
      <c r="J16" s="105" t="s">
        <v>444</v>
      </c>
      <c r="K16" s="104">
        <v>0</v>
      </c>
      <c r="L16" s="105" t="s">
        <v>47</v>
      </c>
      <c r="M16" s="104">
        <v>0</v>
      </c>
      <c r="N16" s="105" t="s">
        <v>47</v>
      </c>
      <c r="O16" s="104">
        <f t="shared" si="0"/>
        <v>1362</v>
      </c>
      <c r="P16" s="104">
        <v>0</v>
      </c>
      <c r="Q16" s="104">
        <v>0</v>
      </c>
      <c r="R16" s="104">
        <v>0</v>
      </c>
      <c r="S16" s="104">
        <v>0</v>
      </c>
      <c r="T16" s="5" t="s">
        <v>447</v>
      </c>
      <c r="U16" s="5" t="s">
        <v>47</v>
      </c>
      <c r="V16" s="94" t="s">
        <v>47</v>
      </c>
      <c r="W16" s="94" t="s">
        <v>47</v>
      </c>
      <c r="X16" s="102"/>
      <c r="Y16" s="94" t="s">
        <v>47</v>
      </c>
    </row>
    <row r="17" spans="1:25" ht="30" customHeight="1">
      <c r="A17" s="5" t="s">
        <v>963</v>
      </c>
      <c r="B17" s="5" t="s">
        <v>366</v>
      </c>
      <c r="C17" s="5" t="s">
        <v>367</v>
      </c>
      <c r="D17" s="101" t="s">
        <v>209</v>
      </c>
      <c r="E17" s="104">
        <v>10652</v>
      </c>
      <c r="F17" s="105" t="s">
        <v>47</v>
      </c>
      <c r="G17" s="104">
        <v>13200</v>
      </c>
      <c r="H17" s="105" t="s">
        <v>441</v>
      </c>
      <c r="I17" s="104">
        <v>13000</v>
      </c>
      <c r="J17" s="105" t="s">
        <v>442</v>
      </c>
      <c r="K17" s="104">
        <v>0</v>
      </c>
      <c r="L17" s="105" t="s">
        <v>47</v>
      </c>
      <c r="M17" s="104">
        <v>0</v>
      </c>
      <c r="N17" s="105" t="s">
        <v>47</v>
      </c>
      <c r="O17" s="104">
        <f t="shared" si="0"/>
        <v>10652</v>
      </c>
      <c r="P17" s="104">
        <v>0</v>
      </c>
      <c r="Q17" s="104">
        <v>0</v>
      </c>
      <c r="R17" s="104">
        <v>0</v>
      </c>
      <c r="S17" s="104">
        <v>0</v>
      </c>
      <c r="T17" s="5" t="s">
        <v>448</v>
      </c>
      <c r="U17" s="5" t="s">
        <v>47</v>
      </c>
      <c r="V17" s="94" t="s">
        <v>47</v>
      </c>
      <c r="W17" s="94" t="s">
        <v>47</v>
      </c>
      <c r="X17" s="102"/>
      <c r="Y17" s="94" t="s">
        <v>47</v>
      </c>
    </row>
    <row r="18" spans="1:25" ht="30" customHeight="1">
      <c r="A18" s="5" t="s">
        <v>1053</v>
      </c>
      <c r="B18" s="5" t="s">
        <v>334</v>
      </c>
      <c r="C18" s="5" t="s">
        <v>335</v>
      </c>
      <c r="D18" s="101" t="s">
        <v>53</v>
      </c>
      <c r="E18" s="104">
        <v>0</v>
      </c>
      <c r="F18" s="105" t="s">
        <v>47</v>
      </c>
      <c r="G18" s="104">
        <v>0</v>
      </c>
      <c r="H18" s="105" t="s">
        <v>47</v>
      </c>
      <c r="I18" s="104">
        <v>0</v>
      </c>
      <c r="J18" s="105" t="s">
        <v>47</v>
      </c>
      <c r="K18" s="104">
        <v>0</v>
      </c>
      <c r="L18" s="105" t="s">
        <v>47</v>
      </c>
      <c r="M18" s="104">
        <v>0</v>
      </c>
      <c r="N18" s="105" t="s">
        <v>47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5" t="s">
        <v>451</v>
      </c>
      <c r="U18" s="5" t="s">
        <v>47</v>
      </c>
      <c r="V18" s="94" t="s">
        <v>47</v>
      </c>
      <c r="W18" s="94" t="s">
        <v>47</v>
      </c>
      <c r="X18" s="102"/>
      <c r="Y18" s="94" t="s">
        <v>47</v>
      </c>
    </row>
    <row r="19" spans="1:25" ht="30" customHeight="1">
      <c r="A19" s="5" t="s">
        <v>967</v>
      </c>
      <c r="B19" s="5" t="s">
        <v>376</v>
      </c>
      <c r="C19" s="5" t="s">
        <v>377</v>
      </c>
      <c r="D19" s="101" t="s">
        <v>209</v>
      </c>
      <c r="E19" s="104">
        <v>0</v>
      </c>
      <c r="F19" s="105" t="s">
        <v>47</v>
      </c>
      <c r="G19" s="104">
        <v>2290</v>
      </c>
      <c r="H19" s="105" t="s">
        <v>449</v>
      </c>
      <c r="I19" s="104">
        <v>2390</v>
      </c>
      <c r="J19" s="105" t="s">
        <v>450</v>
      </c>
      <c r="K19" s="104">
        <v>0</v>
      </c>
      <c r="L19" s="105" t="s">
        <v>47</v>
      </c>
      <c r="M19" s="104">
        <v>0</v>
      </c>
      <c r="N19" s="105" t="s">
        <v>47</v>
      </c>
      <c r="O19" s="104">
        <f t="shared" ref="O19:O24" si="1">SMALL(E19:M19,COUNTIF(E19:M19,0)+1)</f>
        <v>2290</v>
      </c>
      <c r="P19" s="104">
        <v>0</v>
      </c>
      <c r="Q19" s="104">
        <v>0</v>
      </c>
      <c r="R19" s="104">
        <v>0</v>
      </c>
      <c r="S19" s="104">
        <v>0</v>
      </c>
      <c r="T19" s="5" t="s">
        <v>452</v>
      </c>
      <c r="U19" s="5" t="s">
        <v>47</v>
      </c>
      <c r="V19" s="94" t="s">
        <v>47</v>
      </c>
      <c r="W19" s="94" t="s">
        <v>47</v>
      </c>
      <c r="X19" s="102"/>
      <c r="Y19" s="94" t="s">
        <v>47</v>
      </c>
    </row>
    <row r="20" spans="1:25" ht="30" customHeight="1">
      <c r="A20" s="5" t="s">
        <v>990</v>
      </c>
      <c r="B20" s="5" t="s">
        <v>361</v>
      </c>
      <c r="C20" s="5" t="s">
        <v>1195</v>
      </c>
      <c r="D20" s="101" t="s">
        <v>209</v>
      </c>
      <c r="E20" s="104">
        <v>0</v>
      </c>
      <c r="F20" s="105" t="s">
        <v>47</v>
      </c>
      <c r="G20" s="104">
        <v>11270</v>
      </c>
      <c r="H20" s="105" t="s">
        <v>449</v>
      </c>
      <c r="I20" s="104">
        <v>11350</v>
      </c>
      <c r="J20" s="105" t="s">
        <v>450</v>
      </c>
      <c r="K20" s="104">
        <v>0</v>
      </c>
      <c r="L20" s="105" t="s">
        <v>47</v>
      </c>
      <c r="M20" s="104">
        <v>0</v>
      </c>
      <c r="N20" s="105" t="s">
        <v>47</v>
      </c>
      <c r="O20" s="104">
        <f t="shared" si="1"/>
        <v>11270</v>
      </c>
      <c r="P20" s="104">
        <v>0</v>
      </c>
      <c r="Q20" s="104">
        <v>0</v>
      </c>
      <c r="R20" s="104">
        <v>0</v>
      </c>
      <c r="S20" s="104">
        <v>0</v>
      </c>
      <c r="T20" s="5" t="s">
        <v>454</v>
      </c>
      <c r="U20" s="5" t="s">
        <v>47</v>
      </c>
      <c r="V20" s="94" t="s">
        <v>47</v>
      </c>
      <c r="W20" s="94" t="s">
        <v>47</v>
      </c>
      <c r="X20" s="102"/>
      <c r="Y20" s="94" t="s">
        <v>47</v>
      </c>
    </row>
    <row r="21" spans="1:25" ht="30" customHeight="1">
      <c r="A21" s="5" t="s">
        <v>1120</v>
      </c>
      <c r="B21" s="5" t="s">
        <v>206</v>
      </c>
      <c r="C21" s="5" t="s">
        <v>62</v>
      </c>
      <c r="D21" s="101" t="s">
        <v>59</v>
      </c>
      <c r="E21" s="104">
        <v>408</v>
      </c>
      <c r="F21" s="105" t="s">
        <v>47</v>
      </c>
      <c r="G21" s="104">
        <v>408.35</v>
      </c>
      <c r="H21" s="105" t="s">
        <v>453</v>
      </c>
      <c r="I21" s="104">
        <v>0</v>
      </c>
      <c r="J21" s="105" t="s">
        <v>47</v>
      </c>
      <c r="K21" s="104">
        <v>0</v>
      </c>
      <c r="L21" s="105" t="s">
        <v>47</v>
      </c>
      <c r="M21" s="104">
        <v>0</v>
      </c>
      <c r="N21" s="105" t="s">
        <v>47</v>
      </c>
      <c r="O21" s="104">
        <f t="shared" si="1"/>
        <v>408</v>
      </c>
      <c r="P21" s="104">
        <v>0</v>
      </c>
      <c r="Q21" s="104">
        <v>0</v>
      </c>
      <c r="R21" s="104">
        <v>0</v>
      </c>
      <c r="S21" s="104">
        <v>0</v>
      </c>
      <c r="T21" s="5" t="s">
        <v>457</v>
      </c>
      <c r="U21" s="5" t="s">
        <v>47</v>
      </c>
      <c r="V21" s="94" t="s">
        <v>47</v>
      </c>
      <c r="W21" s="94" t="s">
        <v>47</v>
      </c>
      <c r="X21" s="102"/>
      <c r="Y21" s="94" t="s">
        <v>47</v>
      </c>
    </row>
    <row r="22" spans="1:25" ht="30" customHeight="1">
      <c r="A22" s="5" t="s">
        <v>1098</v>
      </c>
      <c r="B22" s="5" t="s">
        <v>250</v>
      </c>
      <c r="C22" s="5" t="s">
        <v>251</v>
      </c>
      <c r="D22" s="101" t="s">
        <v>209</v>
      </c>
      <c r="E22" s="104">
        <v>0</v>
      </c>
      <c r="F22" s="105" t="s">
        <v>47</v>
      </c>
      <c r="G22" s="104">
        <v>790</v>
      </c>
      <c r="H22" s="105" t="s">
        <v>455</v>
      </c>
      <c r="I22" s="104">
        <v>740</v>
      </c>
      <c r="J22" s="105" t="s">
        <v>456</v>
      </c>
      <c r="K22" s="104">
        <v>0</v>
      </c>
      <c r="L22" s="105" t="s">
        <v>47</v>
      </c>
      <c r="M22" s="104">
        <v>0</v>
      </c>
      <c r="N22" s="105" t="s">
        <v>47</v>
      </c>
      <c r="O22" s="104">
        <f t="shared" si="1"/>
        <v>740</v>
      </c>
      <c r="P22" s="104">
        <v>0</v>
      </c>
      <c r="Q22" s="104">
        <v>0</v>
      </c>
      <c r="R22" s="104">
        <v>0</v>
      </c>
      <c r="S22" s="104">
        <v>0</v>
      </c>
      <c r="T22" s="5" t="s">
        <v>460</v>
      </c>
      <c r="U22" s="5" t="s">
        <v>47</v>
      </c>
      <c r="V22" s="94" t="s">
        <v>47</v>
      </c>
      <c r="W22" s="94" t="s">
        <v>47</v>
      </c>
      <c r="X22" s="102"/>
      <c r="Y22" s="94" t="s">
        <v>47</v>
      </c>
    </row>
    <row r="23" spans="1:25" ht="30" customHeight="1">
      <c r="A23" s="5" t="s">
        <v>1102</v>
      </c>
      <c r="B23" s="5" t="s">
        <v>247</v>
      </c>
      <c r="C23" s="5" t="s">
        <v>248</v>
      </c>
      <c r="D23" s="101" t="s">
        <v>209</v>
      </c>
      <c r="E23" s="104">
        <v>2400</v>
      </c>
      <c r="F23" s="105" t="s">
        <v>47</v>
      </c>
      <c r="G23" s="104">
        <v>2705</v>
      </c>
      <c r="H23" s="105" t="s">
        <v>458</v>
      </c>
      <c r="I23" s="104">
        <v>2640</v>
      </c>
      <c r="J23" s="105" t="s">
        <v>459</v>
      </c>
      <c r="K23" s="104">
        <v>0</v>
      </c>
      <c r="L23" s="105" t="s">
        <v>47</v>
      </c>
      <c r="M23" s="104">
        <v>0</v>
      </c>
      <c r="N23" s="105" t="s">
        <v>47</v>
      </c>
      <c r="O23" s="104">
        <f t="shared" si="1"/>
        <v>2400</v>
      </c>
      <c r="P23" s="104">
        <v>0</v>
      </c>
      <c r="Q23" s="104">
        <v>0</v>
      </c>
      <c r="R23" s="104">
        <v>0</v>
      </c>
      <c r="S23" s="104">
        <v>0</v>
      </c>
      <c r="T23" s="5" t="s">
        <v>461</v>
      </c>
      <c r="U23" s="5" t="s">
        <v>47</v>
      </c>
      <c r="V23" s="94" t="s">
        <v>47</v>
      </c>
      <c r="W23" s="94" t="s">
        <v>47</v>
      </c>
      <c r="X23" s="102"/>
      <c r="Y23" s="94" t="s">
        <v>47</v>
      </c>
    </row>
    <row r="24" spans="1:25" ht="30" customHeight="1">
      <c r="A24" s="5" t="s">
        <v>1100</v>
      </c>
      <c r="B24" s="5" t="s">
        <v>247</v>
      </c>
      <c r="C24" s="5" t="s">
        <v>249</v>
      </c>
      <c r="D24" s="101" t="s">
        <v>209</v>
      </c>
      <c r="E24" s="104">
        <v>2400</v>
      </c>
      <c r="F24" s="105" t="s">
        <v>47</v>
      </c>
      <c r="G24" s="104">
        <v>0</v>
      </c>
      <c r="H24" s="105" t="s">
        <v>47</v>
      </c>
      <c r="I24" s="104">
        <v>3040</v>
      </c>
      <c r="J24" s="105" t="s">
        <v>459</v>
      </c>
      <c r="K24" s="104">
        <v>0</v>
      </c>
      <c r="L24" s="105" t="s">
        <v>47</v>
      </c>
      <c r="M24" s="104">
        <v>0</v>
      </c>
      <c r="N24" s="105" t="s">
        <v>47</v>
      </c>
      <c r="O24" s="104">
        <f t="shared" si="1"/>
        <v>2400</v>
      </c>
      <c r="P24" s="104">
        <v>0</v>
      </c>
      <c r="Q24" s="104">
        <v>0</v>
      </c>
      <c r="R24" s="104">
        <v>0</v>
      </c>
      <c r="S24" s="104">
        <v>0</v>
      </c>
      <c r="T24" s="5" t="s">
        <v>462</v>
      </c>
      <c r="U24" s="5" t="s">
        <v>47</v>
      </c>
      <c r="V24" s="94" t="s">
        <v>47</v>
      </c>
      <c r="W24" s="94" t="s">
        <v>47</v>
      </c>
      <c r="X24" s="102"/>
      <c r="Y24" s="94" t="s">
        <v>47</v>
      </c>
    </row>
    <row r="25" spans="1:25" ht="30" customHeight="1">
      <c r="A25" s="5" t="s">
        <v>1033</v>
      </c>
      <c r="B25" s="5" t="s">
        <v>148</v>
      </c>
      <c r="C25" s="5" t="s">
        <v>280</v>
      </c>
      <c r="D25" s="101" t="s">
        <v>209</v>
      </c>
      <c r="E25" s="104">
        <v>0</v>
      </c>
      <c r="F25" s="105" t="s">
        <v>47</v>
      </c>
      <c r="G25" s="104">
        <v>0</v>
      </c>
      <c r="H25" s="105" t="s">
        <v>47</v>
      </c>
      <c r="I25" s="104">
        <v>0</v>
      </c>
      <c r="J25" s="105" t="s">
        <v>47</v>
      </c>
      <c r="K25" s="104">
        <v>0</v>
      </c>
      <c r="L25" s="105" t="s">
        <v>47</v>
      </c>
      <c r="M25" s="104">
        <v>0</v>
      </c>
      <c r="N25" s="105" t="s">
        <v>47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5" t="s">
        <v>465</v>
      </c>
      <c r="U25" s="5" t="s">
        <v>281</v>
      </c>
      <c r="V25" s="94" t="s">
        <v>47</v>
      </c>
      <c r="W25" s="94" t="s">
        <v>47</v>
      </c>
      <c r="X25" s="102"/>
      <c r="Y25" s="94" t="s">
        <v>47</v>
      </c>
    </row>
    <row r="26" spans="1:25" ht="30" customHeight="1">
      <c r="A26" s="5" t="s">
        <v>793</v>
      </c>
      <c r="B26" s="5" t="s">
        <v>148</v>
      </c>
      <c r="C26" s="5" t="s">
        <v>149</v>
      </c>
      <c r="D26" s="101" t="s">
        <v>150</v>
      </c>
      <c r="E26" s="104">
        <v>0</v>
      </c>
      <c r="F26" s="105" t="s">
        <v>47</v>
      </c>
      <c r="G26" s="104">
        <v>5090.8999999999996</v>
      </c>
      <c r="H26" s="105" t="s">
        <v>463</v>
      </c>
      <c r="I26" s="104">
        <v>5000</v>
      </c>
      <c r="J26" s="105" t="s">
        <v>464</v>
      </c>
      <c r="K26" s="104">
        <v>0</v>
      </c>
      <c r="L26" s="105" t="s">
        <v>47</v>
      </c>
      <c r="M26" s="104">
        <v>0</v>
      </c>
      <c r="N26" s="105" t="s">
        <v>47</v>
      </c>
      <c r="O26" s="104">
        <f>SMALL(E26:M26,COUNTIF(E26:M26,0)+1)</f>
        <v>5000</v>
      </c>
      <c r="P26" s="104">
        <v>0</v>
      </c>
      <c r="Q26" s="104">
        <v>0</v>
      </c>
      <c r="R26" s="104">
        <v>0</v>
      </c>
      <c r="S26" s="104">
        <v>0</v>
      </c>
      <c r="T26" s="5" t="s">
        <v>466</v>
      </c>
      <c r="U26" s="5" t="s">
        <v>47</v>
      </c>
      <c r="V26" s="94" t="s">
        <v>47</v>
      </c>
      <c r="W26" s="94" t="s">
        <v>47</v>
      </c>
      <c r="X26" s="102"/>
      <c r="Y26" s="94" t="s">
        <v>47</v>
      </c>
    </row>
    <row r="27" spans="1:25" ht="30" customHeight="1">
      <c r="A27" s="5" t="s">
        <v>1029</v>
      </c>
      <c r="B27" s="5" t="s">
        <v>346</v>
      </c>
      <c r="C27" s="5" t="s">
        <v>347</v>
      </c>
      <c r="D27" s="101" t="s">
        <v>209</v>
      </c>
      <c r="E27" s="104">
        <v>0</v>
      </c>
      <c r="F27" s="105" t="s">
        <v>47</v>
      </c>
      <c r="G27" s="104">
        <v>262.5</v>
      </c>
      <c r="H27" s="105" t="s">
        <v>463</v>
      </c>
      <c r="I27" s="104">
        <v>225</v>
      </c>
      <c r="J27" s="105" t="s">
        <v>464</v>
      </c>
      <c r="K27" s="104">
        <v>0</v>
      </c>
      <c r="L27" s="105" t="s">
        <v>47</v>
      </c>
      <c r="M27" s="104">
        <v>0</v>
      </c>
      <c r="N27" s="105" t="s">
        <v>47</v>
      </c>
      <c r="O27" s="104">
        <f>SMALL(E27:M27,COUNTIF(E27:M27,0)+1)</f>
        <v>225</v>
      </c>
      <c r="P27" s="104">
        <v>0</v>
      </c>
      <c r="Q27" s="104">
        <v>0</v>
      </c>
      <c r="R27" s="104">
        <v>0</v>
      </c>
      <c r="S27" s="104">
        <v>0</v>
      </c>
      <c r="T27" s="5" t="s">
        <v>467</v>
      </c>
      <c r="U27" s="5" t="s">
        <v>47</v>
      </c>
      <c r="V27" s="94" t="s">
        <v>47</v>
      </c>
      <c r="W27" s="94" t="s">
        <v>47</v>
      </c>
      <c r="X27" s="102"/>
      <c r="Y27" s="94" t="s">
        <v>47</v>
      </c>
    </row>
    <row r="28" spans="1:25" ht="30" customHeight="1">
      <c r="A28" s="5" t="s">
        <v>841</v>
      </c>
      <c r="B28" s="5" t="s">
        <v>68</v>
      </c>
      <c r="C28" s="5" t="s">
        <v>762</v>
      </c>
      <c r="D28" s="101" t="s">
        <v>59</v>
      </c>
      <c r="E28" s="104" t="s">
        <v>1152</v>
      </c>
      <c r="F28" s="105" t="s">
        <v>47</v>
      </c>
      <c r="G28" s="104">
        <v>51000</v>
      </c>
      <c r="H28" s="105" t="s">
        <v>1142</v>
      </c>
      <c r="I28" s="104" t="s">
        <v>1152</v>
      </c>
      <c r="J28" s="105" t="s">
        <v>1153</v>
      </c>
      <c r="K28" s="104">
        <v>0</v>
      </c>
      <c r="L28" s="105" t="s">
        <v>47</v>
      </c>
      <c r="M28" s="104">
        <v>0</v>
      </c>
      <c r="N28" s="105" t="s">
        <v>47</v>
      </c>
      <c r="O28" s="104">
        <f>SMALL(E28:M28,COUNTIF(E28:M28,0)+1)</f>
        <v>51000</v>
      </c>
      <c r="P28" s="104">
        <v>0</v>
      </c>
      <c r="Q28" s="104">
        <v>0</v>
      </c>
      <c r="R28" s="104">
        <v>0</v>
      </c>
      <c r="S28" s="104">
        <v>0</v>
      </c>
      <c r="T28" s="5" t="s">
        <v>468</v>
      </c>
      <c r="U28" s="5" t="s">
        <v>47</v>
      </c>
      <c r="V28" s="94" t="s">
        <v>47</v>
      </c>
      <c r="W28" s="94" t="s">
        <v>47</v>
      </c>
      <c r="X28" s="102"/>
      <c r="Y28" s="94" t="s">
        <v>47</v>
      </c>
    </row>
    <row r="29" spans="1:25" ht="30" customHeight="1">
      <c r="A29" s="5" t="s">
        <v>837</v>
      </c>
      <c r="B29" s="5" t="s">
        <v>73</v>
      </c>
      <c r="C29" s="5" t="s">
        <v>1196</v>
      </c>
      <c r="D29" s="101" t="s">
        <v>59</v>
      </c>
      <c r="E29" s="104">
        <v>0</v>
      </c>
      <c r="F29" s="105" t="s">
        <v>47</v>
      </c>
      <c r="G29" s="104">
        <v>4000</v>
      </c>
      <c r="H29" s="105" t="s">
        <v>1141</v>
      </c>
      <c r="I29" s="104">
        <v>0</v>
      </c>
      <c r="J29" s="105" t="s">
        <v>47</v>
      </c>
      <c r="K29" s="104">
        <v>0</v>
      </c>
      <c r="L29" s="105" t="s">
        <v>47</v>
      </c>
      <c r="M29" s="104">
        <v>0</v>
      </c>
      <c r="N29" s="105" t="s">
        <v>47</v>
      </c>
      <c r="O29" s="104">
        <f>SMALL(E29:M29,COUNTIF(E29:M29,0)+1)</f>
        <v>4000</v>
      </c>
      <c r="P29" s="104">
        <v>0</v>
      </c>
      <c r="Q29" s="104">
        <v>0</v>
      </c>
      <c r="R29" s="104">
        <v>0</v>
      </c>
      <c r="S29" s="104">
        <v>0</v>
      </c>
      <c r="T29" s="5" t="s">
        <v>469</v>
      </c>
      <c r="U29" s="5" t="s">
        <v>47</v>
      </c>
      <c r="V29" s="94" t="s">
        <v>47</v>
      </c>
      <c r="W29" s="94" t="s">
        <v>47</v>
      </c>
      <c r="X29" s="102"/>
      <c r="Y29" s="94" t="s">
        <v>47</v>
      </c>
    </row>
    <row r="30" spans="1:25" ht="30" customHeight="1">
      <c r="A30" s="5" t="s">
        <v>1106</v>
      </c>
      <c r="B30" s="5" t="s">
        <v>241</v>
      </c>
      <c r="C30" s="5" t="s">
        <v>1197</v>
      </c>
      <c r="D30" s="101" t="s">
        <v>78</v>
      </c>
      <c r="E30" s="104">
        <v>0</v>
      </c>
      <c r="F30" s="105" t="s">
        <v>47</v>
      </c>
      <c r="G30" s="104">
        <v>0</v>
      </c>
      <c r="H30" s="105" t="s">
        <v>47</v>
      </c>
      <c r="I30" s="104">
        <v>0</v>
      </c>
      <c r="J30" s="105" t="s">
        <v>47</v>
      </c>
      <c r="K30" s="104">
        <v>1450</v>
      </c>
      <c r="L30" s="105" t="s">
        <v>1252</v>
      </c>
      <c r="M30" s="104">
        <v>0</v>
      </c>
      <c r="N30" s="105" t="s">
        <v>47</v>
      </c>
      <c r="O30" s="104">
        <f>SMALL(E30:M30,COUNTIF(E30:M30,0)+1)</f>
        <v>1450</v>
      </c>
      <c r="P30" s="104">
        <v>0</v>
      </c>
      <c r="Q30" s="104">
        <v>0</v>
      </c>
      <c r="R30" s="104">
        <v>0</v>
      </c>
      <c r="S30" s="104">
        <v>0</v>
      </c>
      <c r="T30" s="5" t="s">
        <v>470</v>
      </c>
      <c r="U30" s="5" t="s">
        <v>47</v>
      </c>
      <c r="V30" s="94" t="s">
        <v>47</v>
      </c>
      <c r="W30" s="94" t="s">
        <v>47</v>
      </c>
      <c r="X30" s="102"/>
      <c r="Y30" s="94" t="s">
        <v>47</v>
      </c>
    </row>
    <row r="31" spans="1:25" ht="30" customHeight="1">
      <c r="A31" s="5" t="s">
        <v>1089</v>
      </c>
      <c r="B31" s="5" t="s">
        <v>265</v>
      </c>
      <c r="C31" s="5" t="s">
        <v>266</v>
      </c>
      <c r="D31" s="101" t="s">
        <v>59</v>
      </c>
      <c r="E31" s="104">
        <v>0</v>
      </c>
      <c r="F31" s="105" t="s">
        <v>47</v>
      </c>
      <c r="G31" s="104">
        <v>0</v>
      </c>
      <c r="H31" s="105" t="s">
        <v>47</v>
      </c>
      <c r="I31" s="104">
        <v>0</v>
      </c>
      <c r="J31" s="105" t="s">
        <v>47</v>
      </c>
      <c r="K31" s="104">
        <v>0</v>
      </c>
      <c r="L31" s="105" t="s">
        <v>47</v>
      </c>
      <c r="M31" s="104">
        <v>150000</v>
      </c>
      <c r="N31" s="105" t="s">
        <v>47</v>
      </c>
      <c r="O31" s="104">
        <f t="shared" ref="O31:O74" si="2">SMALL(E31:M31,COUNTIF(E31:M31,0)+1)</f>
        <v>150000</v>
      </c>
      <c r="P31" s="104">
        <v>0</v>
      </c>
      <c r="Q31" s="104">
        <v>0</v>
      </c>
      <c r="R31" s="104">
        <v>0</v>
      </c>
      <c r="S31" s="104">
        <v>0</v>
      </c>
      <c r="T31" s="5" t="s">
        <v>472</v>
      </c>
      <c r="U31" s="5" t="s">
        <v>267</v>
      </c>
      <c r="V31" s="94" t="s">
        <v>47</v>
      </c>
      <c r="W31" s="94" t="s">
        <v>47</v>
      </c>
      <c r="X31" s="102"/>
      <c r="Y31" s="94" t="s">
        <v>47</v>
      </c>
    </row>
    <row r="32" spans="1:25" ht="30" customHeight="1">
      <c r="A32" s="5" t="s">
        <v>1140</v>
      </c>
      <c r="B32" s="5" t="s">
        <v>183</v>
      </c>
      <c r="C32" s="5" t="s">
        <v>1198</v>
      </c>
      <c r="D32" s="101" t="s">
        <v>100</v>
      </c>
      <c r="E32" s="104">
        <v>20830</v>
      </c>
      <c r="F32" s="105" t="s">
        <v>47</v>
      </c>
      <c r="G32" s="104">
        <v>20400</v>
      </c>
      <c r="H32" s="105" t="s">
        <v>471</v>
      </c>
      <c r="I32" s="104">
        <v>0</v>
      </c>
      <c r="J32" s="105" t="s">
        <v>47</v>
      </c>
      <c r="K32" s="104">
        <v>0</v>
      </c>
      <c r="L32" s="105" t="s">
        <v>47</v>
      </c>
      <c r="M32" s="104">
        <v>0</v>
      </c>
      <c r="N32" s="105" t="s">
        <v>47</v>
      </c>
      <c r="O32" s="104">
        <f t="shared" si="2"/>
        <v>20400</v>
      </c>
      <c r="P32" s="104">
        <v>0</v>
      </c>
      <c r="Q32" s="104">
        <v>0</v>
      </c>
      <c r="R32" s="104">
        <v>0</v>
      </c>
      <c r="S32" s="104">
        <v>0</v>
      </c>
      <c r="T32" s="5" t="s">
        <v>473</v>
      </c>
      <c r="U32" s="5" t="s">
        <v>47</v>
      </c>
      <c r="V32" s="94" t="s">
        <v>47</v>
      </c>
      <c r="W32" s="94" t="s">
        <v>47</v>
      </c>
      <c r="X32" s="102"/>
      <c r="Y32" s="94" t="s">
        <v>47</v>
      </c>
    </row>
    <row r="33" spans="1:25" ht="30" customHeight="1">
      <c r="A33" s="5" t="s">
        <v>1138</v>
      </c>
      <c r="B33" s="5" t="s">
        <v>183</v>
      </c>
      <c r="C33" s="5" t="s">
        <v>185</v>
      </c>
      <c r="D33" s="101" t="s">
        <v>100</v>
      </c>
      <c r="E33" s="104">
        <v>6640</v>
      </c>
      <c r="F33" s="105" t="s">
        <v>47</v>
      </c>
      <c r="G33" s="104">
        <v>6100</v>
      </c>
      <c r="H33" s="105" t="s">
        <v>471</v>
      </c>
      <c r="I33" s="104">
        <v>0</v>
      </c>
      <c r="J33" s="105" t="s">
        <v>47</v>
      </c>
      <c r="K33" s="104">
        <v>0</v>
      </c>
      <c r="L33" s="105" t="s">
        <v>47</v>
      </c>
      <c r="M33" s="104">
        <v>0</v>
      </c>
      <c r="N33" s="105" t="s">
        <v>47</v>
      </c>
      <c r="O33" s="104">
        <f t="shared" si="2"/>
        <v>6100</v>
      </c>
      <c r="P33" s="104">
        <v>0</v>
      </c>
      <c r="Q33" s="104">
        <v>0</v>
      </c>
      <c r="R33" s="104">
        <v>0</v>
      </c>
      <c r="S33" s="104">
        <v>0</v>
      </c>
      <c r="T33" s="5" t="s">
        <v>474</v>
      </c>
      <c r="U33" s="5" t="s">
        <v>47</v>
      </c>
      <c r="V33" s="94" t="s">
        <v>47</v>
      </c>
      <c r="W33" s="94" t="s">
        <v>47</v>
      </c>
      <c r="X33" s="102"/>
      <c r="Y33" s="94" t="s">
        <v>47</v>
      </c>
    </row>
    <row r="34" spans="1:25" ht="30" customHeight="1">
      <c r="A34" s="5" t="s">
        <v>1136</v>
      </c>
      <c r="B34" s="5" t="s">
        <v>183</v>
      </c>
      <c r="C34" s="5" t="s">
        <v>1199</v>
      </c>
      <c r="D34" s="101" t="s">
        <v>100</v>
      </c>
      <c r="E34" s="104">
        <v>0</v>
      </c>
      <c r="F34" s="105" t="s">
        <v>47</v>
      </c>
      <c r="G34" s="104">
        <v>14900</v>
      </c>
      <c r="H34" s="105" t="s">
        <v>471</v>
      </c>
      <c r="I34" s="104">
        <v>0</v>
      </c>
      <c r="J34" s="105" t="s">
        <v>47</v>
      </c>
      <c r="K34" s="104">
        <v>0</v>
      </c>
      <c r="L34" s="105" t="s">
        <v>47</v>
      </c>
      <c r="M34" s="104">
        <v>0</v>
      </c>
      <c r="N34" s="105" t="s">
        <v>47</v>
      </c>
      <c r="O34" s="104">
        <f t="shared" si="2"/>
        <v>14900</v>
      </c>
      <c r="P34" s="104">
        <v>0</v>
      </c>
      <c r="Q34" s="104">
        <v>0</v>
      </c>
      <c r="R34" s="104">
        <v>0</v>
      </c>
      <c r="S34" s="104">
        <v>0</v>
      </c>
      <c r="T34" s="5" t="s">
        <v>475</v>
      </c>
      <c r="U34" s="5" t="s">
        <v>47</v>
      </c>
      <c r="V34" s="94" t="s">
        <v>47</v>
      </c>
      <c r="W34" s="94" t="s">
        <v>47</v>
      </c>
      <c r="X34" s="102"/>
      <c r="Y34" s="94" t="s">
        <v>47</v>
      </c>
    </row>
    <row r="35" spans="1:25" ht="30" customHeight="1">
      <c r="A35" s="5" t="s">
        <v>1128</v>
      </c>
      <c r="B35" s="5" t="s">
        <v>183</v>
      </c>
      <c r="C35" s="5" t="s">
        <v>190</v>
      </c>
      <c r="D35" s="101" t="s">
        <v>100</v>
      </c>
      <c r="E35" s="104">
        <v>0</v>
      </c>
      <c r="F35" s="105" t="s">
        <v>47</v>
      </c>
      <c r="G35" s="104">
        <v>9900</v>
      </c>
      <c r="H35" s="105" t="s">
        <v>471</v>
      </c>
      <c r="I35" s="104">
        <v>0</v>
      </c>
      <c r="J35" s="105" t="s">
        <v>47</v>
      </c>
      <c r="K35" s="104">
        <v>0</v>
      </c>
      <c r="L35" s="105" t="s">
        <v>47</v>
      </c>
      <c r="M35" s="104">
        <v>0</v>
      </c>
      <c r="N35" s="105" t="s">
        <v>47</v>
      </c>
      <c r="O35" s="104">
        <f t="shared" si="2"/>
        <v>9900</v>
      </c>
      <c r="P35" s="104">
        <v>0</v>
      </c>
      <c r="Q35" s="104">
        <v>0</v>
      </c>
      <c r="R35" s="104">
        <v>0</v>
      </c>
      <c r="S35" s="104">
        <v>0</v>
      </c>
      <c r="T35" s="5" t="s">
        <v>476</v>
      </c>
      <c r="U35" s="5" t="s">
        <v>47</v>
      </c>
      <c r="V35" s="94" t="s">
        <v>47</v>
      </c>
      <c r="W35" s="94" t="s">
        <v>47</v>
      </c>
      <c r="X35" s="102"/>
      <c r="Y35" s="94" t="s">
        <v>47</v>
      </c>
    </row>
    <row r="36" spans="1:25" ht="30" customHeight="1">
      <c r="A36" s="5" t="s">
        <v>1126</v>
      </c>
      <c r="B36" s="5" t="s">
        <v>183</v>
      </c>
      <c r="C36" s="5" t="s">
        <v>191</v>
      </c>
      <c r="D36" s="101" t="s">
        <v>100</v>
      </c>
      <c r="E36" s="104">
        <v>0</v>
      </c>
      <c r="F36" s="105" t="s">
        <v>47</v>
      </c>
      <c r="G36" s="104">
        <v>7200</v>
      </c>
      <c r="H36" s="105" t="s">
        <v>471</v>
      </c>
      <c r="I36" s="104">
        <v>0</v>
      </c>
      <c r="J36" s="105" t="s">
        <v>47</v>
      </c>
      <c r="K36" s="104">
        <v>0</v>
      </c>
      <c r="L36" s="105" t="s">
        <v>47</v>
      </c>
      <c r="M36" s="104">
        <v>0</v>
      </c>
      <c r="N36" s="105" t="s">
        <v>47</v>
      </c>
      <c r="O36" s="104">
        <f t="shared" si="2"/>
        <v>7200</v>
      </c>
      <c r="P36" s="104">
        <v>0</v>
      </c>
      <c r="Q36" s="104">
        <v>0</v>
      </c>
      <c r="R36" s="104">
        <v>0</v>
      </c>
      <c r="S36" s="104">
        <v>0</v>
      </c>
      <c r="T36" s="5" t="s">
        <v>477</v>
      </c>
      <c r="U36" s="5" t="s">
        <v>47</v>
      </c>
      <c r="V36" s="94" t="s">
        <v>47</v>
      </c>
      <c r="W36" s="94" t="s">
        <v>47</v>
      </c>
      <c r="X36" s="102"/>
      <c r="Y36" s="94" t="s">
        <v>47</v>
      </c>
    </row>
    <row r="37" spans="1:25" ht="30" customHeight="1">
      <c r="A37" s="5" t="s">
        <v>1134</v>
      </c>
      <c r="B37" s="5" t="s">
        <v>183</v>
      </c>
      <c r="C37" s="5" t="s">
        <v>187</v>
      </c>
      <c r="D37" s="101" t="s">
        <v>100</v>
      </c>
      <c r="E37" s="104">
        <v>5700</v>
      </c>
      <c r="F37" s="105" t="s">
        <v>47</v>
      </c>
      <c r="G37" s="104">
        <v>0</v>
      </c>
      <c r="H37" s="105" t="s">
        <v>47</v>
      </c>
      <c r="I37" s="104">
        <v>0</v>
      </c>
      <c r="J37" s="105" t="s">
        <v>47</v>
      </c>
      <c r="K37" s="104">
        <v>0</v>
      </c>
      <c r="L37" s="105" t="s">
        <v>47</v>
      </c>
      <c r="M37" s="104">
        <v>0</v>
      </c>
      <c r="N37" s="105" t="s">
        <v>47</v>
      </c>
      <c r="O37" s="104">
        <f t="shared" si="2"/>
        <v>5700</v>
      </c>
      <c r="P37" s="104">
        <v>0</v>
      </c>
      <c r="Q37" s="104">
        <v>0</v>
      </c>
      <c r="R37" s="104">
        <v>0</v>
      </c>
      <c r="S37" s="104">
        <v>0</v>
      </c>
      <c r="T37" s="5" t="s">
        <v>478</v>
      </c>
      <c r="U37" s="5" t="s">
        <v>47</v>
      </c>
      <c r="V37" s="94" t="s">
        <v>47</v>
      </c>
      <c r="W37" s="94" t="s">
        <v>47</v>
      </c>
      <c r="X37" s="102"/>
      <c r="Y37" s="94" t="s">
        <v>47</v>
      </c>
    </row>
    <row r="38" spans="1:25" ht="30" customHeight="1">
      <c r="A38" s="5" t="s">
        <v>1132</v>
      </c>
      <c r="B38" s="5" t="s">
        <v>183</v>
      </c>
      <c r="C38" s="5" t="s">
        <v>188</v>
      </c>
      <c r="D38" s="101" t="s">
        <v>100</v>
      </c>
      <c r="E38" s="104">
        <v>1440</v>
      </c>
      <c r="F38" s="105" t="s">
        <v>47</v>
      </c>
      <c r="G38" s="104">
        <v>0</v>
      </c>
      <c r="H38" s="105" t="s">
        <v>47</v>
      </c>
      <c r="I38" s="104">
        <v>0</v>
      </c>
      <c r="J38" s="105" t="s">
        <v>47</v>
      </c>
      <c r="K38" s="104">
        <v>0</v>
      </c>
      <c r="L38" s="105" t="s">
        <v>47</v>
      </c>
      <c r="M38" s="104">
        <v>0</v>
      </c>
      <c r="N38" s="105" t="s">
        <v>47</v>
      </c>
      <c r="O38" s="104">
        <f t="shared" si="2"/>
        <v>1440</v>
      </c>
      <c r="P38" s="104">
        <v>0</v>
      </c>
      <c r="Q38" s="104">
        <v>0</v>
      </c>
      <c r="R38" s="104">
        <v>0</v>
      </c>
      <c r="S38" s="104">
        <v>0</v>
      </c>
      <c r="T38" s="5" t="s">
        <v>479</v>
      </c>
      <c r="U38" s="5" t="s">
        <v>47</v>
      </c>
      <c r="V38" s="94" t="s">
        <v>47</v>
      </c>
      <c r="W38" s="94" t="s">
        <v>47</v>
      </c>
      <c r="X38" s="102"/>
      <c r="Y38" s="94" t="s">
        <v>47</v>
      </c>
    </row>
    <row r="39" spans="1:25" ht="30" customHeight="1">
      <c r="A39" s="5" t="s">
        <v>1130</v>
      </c>
      <c r="B39" s="5" t="s">
        <v>183</v>
      </c>
      <c r="C39" s="5" t="s">
        <v>189</v>
      </c>
      <c r="D39" s="101" t="s">
        <v>100</v>
      </c>
      <c r="E39" s="104">
        <v>2100</v>
      </c>
      <c r="F39" s="105" t="s">
        <v>47</v>
      </c>
      <c r="G39" s="104">
        <v>0</v>
      </c>
      <c r="H39" s="105" t="s">
        <v>47</v>
      </c>
      <c r="I39" s="104">
        <v>0</v>
      </c>
      <c r="J39" s="105" t="s">
        <v>47</v>
      </c>
      <c r="K39" s="104">
        <v>0</v>
      </c>
      <c r="L39" s="105" t="s">
        <v>47</v>
      </c>
      <c r="M39" s="104">
        <v>0</v>
      </c>
      <c r="N39" s="105" t="s">
        <v>47</v>
      </c>
      <c r="O39" s="104">
        <f t="shared" si="2"/>
        <v>2100</v>
      </c>
      <c r="P39" s="104">
        <v>0</v>
      </c>
      <c r="Q39" s="104">
        <v>0</v>
      </c>
      <c r="R39" s="104">
        <v>0</v>
      </c>
      <c r="S39" s="104">
        <v>0</v>
      </c>
      <c r="T39" s="5" t="s">
        <v>480</v>
      </c>
      <c r="U39" s="5" t="s">
        <v>47</v>
      </c>
      <c r="V39" s="94" t="s">
        <v>47</v>
      </c>
      <c r="W39" s="94" t="s">
        <v>47</v>
      </c>
      <c r="X39" s="102"/>
      <c r="Y39" s="94" t="s">
        <v>47</v>
      </c>
    </row>
    <row r="40" spans="1:25" ht="30" customHeight="1">
      <c r="A40" s="5" t="s">
        <v>1124</v>
      </c>
      <c r="B40" s="5" t="s">
        <v>183</v>
      </c>
      <c r="C40" s="5" t="s">
        <v>192</v>
      </c>
      <c r="D40" s="101" t="s">
        <v>193</v>
      </c>
      <c r="E40" s="104">
        <v>16100</v>
      </c>
      <c r="F40" s="105" t="s">
        <v>47</v>
      </c>
      <c r="G40" s="104">
        <v>0</v>
      </c>
      <c r="H40" s="105" t="s">
        <v>47</v>
      </c>
      <c r="I40" s="104">
        <v>0</v>
      </c>
      <c r="J40" s="105" t="s">
        <v>47</v>
      </c>
      <c r="K40" s="104">
        <v>0</v>
      </c>
      <c r="L40" s="105" t="s">
        <v>47</v>
      </c>
      <c r="M40" s="104">
        <v>0</v>
      </c>
      <c r="N40" s="105" t="s">
        <v>47</v>
      </c>
      <c r="O40" s="104">
        <f t="shared" si="2"/>
        <v>16100</v>
      </c>
      <c r="P40" s="104">
        <v>0</v>
      </c>
      <c r="Q40" s="104">
        <v>0</v>
      </c>
      <c r="R40" s="104">
        <v>0</v>
      </c>
      <c r="S40" s="104">
        <v>0</v>
      </c>
      <c r="T40" s="5" t="s">
        <v>481</v>
      </c>
      <c r="U40" s="5" t="s">
        <v>47</v>
      </c>
      <c r="V40" s="94" t="s">
        <v>47</v>
      </c>
      <c r="W40" s="94" t="s">
        <v>47</v>
      </c>
      <c r="X40" s="102"/>
      <c r="Y40" s="94" t="s">
        <v>47</v>
      </c>
    </row>
    <row r="41" spans="1:25" ht="30" customHeight="1">
      <c r="A41" s="5" t="s">
        <v>821</v>
      </c>
      <c r="B41" s="5" t="s">
        <v>98</v>
      </c>
      <c r="C41" s="5" t="s">
        <v>99</v>
      </c>
      <c r="D41" s="101" t="s">
        <v>100</v>
      </c>
      <c r="E41" s="104">
        <v>0</v>
      </c>
      <c r="F41" s="105" t="s">
        <v>47</v>
      </c>
      <c r="G41" s="104">
        <v>0</v>
      </c>
      <c r="H41" s="105" t="s">
        <v>47</v>
      </c>
      <c r="I41" s="104">
        <v>0</v>
      </c>
      <c r="J41" s="105" t="s">
        <v>47</v>
      </c>
      <c r="K41" s="104">
        <v>0</v>
      </c>
      <c r="L41" s="105" t="s">
        <v>47</v>
      </c>
      <c r="M41" s="104">
        <v>3000</v>
      </c>
      <c r="N41" s="105" t="s">
        <v>47</v>
      </c>
      <c r="O41" s="104">
        <f t="shared" si="2"/>
        <v>3000</v>
      </c>
      <c r="P41" s="104">
        <v>0</v>
      </c>
      <c r="Q41" s="104">
        <v>0</v>
      </c>
      <c r="R41" s="104">
        <v>0</v>
      </c>
      <c r="S41" s="104">
        <v>0</v>
      </c>
      <c r="T41" s="5" t="s">
        <v>483</v>
      </c>
      <c r="U41" s="5" t="s">
        <v>47</v>
      </c>
      <c r="V41" s="94" t="s">
        <v>47</v>
      </c>
      <c r="W41" s="94" t="s">
        <v>47</v>
      </c>
      <c r="X41" s="102"/>
      <c r="Y41" s="94" t="s">
        <v>47</v>
      </c>
    </row>
    <row r="42" spans="1:25" ht="30" customHeight="1">
      <c r="A42" s="5" t="s">
        <v>825</v>
      </c>
      <c r="B42" s="5" t="s">
        <v>91</v>
      </c>
      <c r="C42" s="5" t="s">
        <v>92</v>
      </c>
      <c r="D42" s="101" t="s">
        <v>93</v>
      </c>
      <c r="E42" s="104">
        <v>0</v>
      </c>
      <c r="F42" s="105" t="s">
        <v>47</v>
      </c>
      <c r="G42" s="104">
        <v>0</v>
      </c>
      <c r="H42" s="105" t="s">
        <v>47</v>
      </c>
      <c r="I42" s="104">
        <v>0</v>
      </c>
      <c r="J42" s="105" t="s">
        <v>47</v>
      </c>
      <c r="K42" s="104">
        <v>15000</v>
      </c>
      <c r="L42" s="105" t="s">
        <v>482</v>
      </c>
      <c r="M42" s="104">
        <v>0</v>
      </c>
      <c r="N42" s="105" t="s">
        <v>47</v>
      </c>
      <c r="O42" s="104">
        <f t="shared" si="2"/>
        <v>15000</v>
      </c>
      <c r="P42" s="104">
        <v>0</v>
      </c>
      <c r="Q42" s="104">
        <v>0</v>
      </c>
      <c r="R42" s="104">
        <v>0</v>
      </c>
      <c r="S42" s="104">
        <v>0</v>
      </c>
      <c r="T42" s="5" t="s">
        <v>486</v>
      </c>
      <c r="U42" s="5" t="s">
        <v>47</v>
      </c>
      <c r="V42" s="94" t="s">
        <v>47</v>
      </c>
      <c r="W42" s="94" t="s">
        <v>47</v>
      </c>
      <c r="X42" s="102"/>
      <c r="Y42" s="94" t="s">
        <v>47</v>
      </c>
    </row>
    <row r="43" spans="1:25" ht="30" customHeight="1">
      <c r="A43" s="5" t="s">
        <v>927</v>
      </c>
      <c r="B43" s="5" t="s">
        <v>393</v>
      </c>
      <c r="C43" s="5" t="s">
        <v>394</v>
      </c>
      <c r="D43" s="101" t="s">
        <v>193</v>
      </c>
      <c r="E43" s="104">
        <v>200</v>
      </c>
      <c r="F43" s="105" t="s">
        <v>47</v>
      </c>
      <c r="G43" s="104">
        <v>230</v>
      </c>
      <c r="H43" s="105" t="s">
        <v>484</v>
      </c>
      <c r="I43" s="104">
        <v>319</v>
      </c>
      <c r="J43" s="105" t="s">
        <v>485</v>
      </c>
      <c r="K43" s="104">
        <v>0</v>
      </c>
      <c r="L43" s="105" t="s">
        <v>47</v>
      </c>
      <c r="M43" s="104">
        <v>0</v>
      </c>
      <c r="N43" s="105" t="s">
        <v>47</v>
      </c>
      <c r="O43" s="104">
        <f t="shared" si="2"/>
        <v>200</v>
      </c>
      <c r="P43" s="104">
        <v>0</v>
      </c>
      <c r="Q43" s="104">
        <v>0</v>
      </c>
      <c r="R43" s="104">
        <v>0</v>
      </c>
      <c r="S43" s="104">
        <v>0</v>
      </c>
      <c r="T43" s="5" t="s">
        <v>487</v>
      </c>
      <c r="U43" s="5" t="s">
        <v>47</v>
      </c>
      <c r="V43" s="94" t="s">
        <v>47</v>
      </c>
      <c r="W43" s="94" t="s">
        <v>47</v>
      </c>
      <c r="X43" s="102"/>
      <c r="Y43" s="94" t="s">
        <v>47</v>
      </c>
    </row>
    <row r="44" spans="1:25" ht="30" customHeight="1">
      <c r="A44" s="5" t="s">
        <v>1118</v>
      </c>
      <c r="B44" s="5" t="s">
        <v>207</v>
      </c>
      <c r="C44" s="5" t="s">
        <v>208</v>
      </c>
      <c r="D44" s="101" t="s">
        <v>209</v>
      </c>
      <c r="E44" s="104">
        <v>710</v>
      </c>
      <c r="F44" s="105" t="s">
        <v>47</v>
      </c>
      <c r="G44" s="104">
        <v>0</v>
      </c>
      <c r="H44" s="105" t="s">
        <v>47</v>
      </c>
      <c r="I44" s="104">
        <v>0</v>
      </c>
      <c r="J44" s="105" t="s">
        <v>47</v>
      </c>
      <c r="K44" s="104">
        <v>0</v>
      </c>
      <c r="L44" s="105" t="s">
        <v>47</v>
      </c>
      <c r="M44" s="104">
        <v>0</v>
      </c>
      <c r="N44" s="105" t="s">
        <v>47</v>
      </c>
      <c r="O44" s="104">
        <f t="shared" si="2"/>
        <v>710</v>
      </c>
      <c r="P44" s="104">
        <v>0</v>
      </c>
      <c r="Q44" s="104">
        <v>0</v>
      </c>
      <c r="R44" s="104">
        <v>0</v>
      </c>
      <c r="S44" s="104">
        <v>0</v>
      </c>
      <c r="T44" s="5" t="s">
        <v>490</v>
      </c>
      <c r="U44" s="5" t="s">
        <v>47</v>
      </c>
      <c r="V44" s="94" t="s">
        <v>47</v>
      </c>
      <c r="W44" s="94" t="s">
        <v>47</v>
      </c>
      <c r="X44" s="102"/>
      <c r="Y44" s="94" t="s">
        <v>47</v>
      </c>
    </row>
    <row r="45" spans="1:25" ht="30" customHeight="1">
      <c r="A45" s="5" t="s">
        <v>929</v>
      </c>
      <c r="B45" s="5" t="s">
        <v>391</v>
      </c>
      <c r="C45" s="5" t="s">
        <v>392</v>
      </c>
      <c r="D45" s="101" t="s">
        <v>209</v>
      </c>
      <c r="E45" s="104">
        <v>0</v>
      </c>
      <c r="F45" s="105" t="s">
        <v>47</v>
      </c>
      <c r="G45" s="104">
        <v>1044.44</v>
      </c>
      <c r="H45" s="105" t="s">
        <v>488</v>
      </c>
      <c r="I45" s="104">
        <v>752</v>
      </c>
      <c r="J45" s="105" t="s">
        <v>489</v>
      </c>
      <c r="K45" s="104">
        <v>0</v>
      </c>
      <c r="L45" s="105" t="s">
        <v>47</v>
      </c>
      <c r="M45" s="104">
        <v>0</v>
      </c>
      <c r="N45" s="105" t="s">
        <v>47</v>
      </c>
      <c r="O45" s="104">
        <f t="shared" si="2"/>
        <v>752</v>
      </c>
      <c r="P45" s="104">
        <v>0</v>
      </c>
      <c r="Q45" s="104">
        <v>0</v>
      </c>
      <c r="R45" s="104">
        <v>0</v>
      </c>
      <c r="S45" s="104">
        <v>0</v>
      </c>
      <c r="T45" s="5" t="s">
        <v>491</v>
      </c>
      <c r="U45" s="5" t="s">
        <v>47</v>
      </c>
      <c r="V45" s="94" t="s">
        <v>47</v>
      </c>
      <c r="W45" s="94" t="s">
        <v>47</v>
      </c>
      <c r="X45" s="102"/>
      <c r="Y45" s="94" t="s">
        <v>47</v>
      </c>
    </row>
    <row r="46" spans="1:25" ht="30" customHeight="1">
      <c r="A46" s="5" t="s">
        <v>809</v>
      </c>
      <c r="B46" s="5" t="s">
        <v>1271</v>
      </c>
      <c r="C46" s="5" t="s">
        <v>120</v>
      </c>
      <c r="D46" s="101" t="s">
        <v>89</v>
      </c>
      <c r="E46" s="104">
        <v>0</v>
      </c>
      <c r="F46" s="105" t="s">
        <v>47</v>
      </c>
      <c r="G46" s="104">
        <v>0</v>
      </c>
      <c r="H46" s="105" t="s">
        <v>47</v>
      </c>
      <c r="I46" s="104">
        <v>0</v>
      </c>
      <c r="J46" s="105" t="s">
        <v>47</v>
      </c>
      <c r="K46" s="104">
        <v>0</v>
      </c>
      <c r="L46" s="105" t="s">
        <v>47</v>
      </c>
      <c r="M46" s="104">
        <v>5440000</v>
      </c>
      <c r="N46" s="105" t="s">
        <v>47</v>
      </c>
      <c r="O46" s="104">
        <f t="shared" si="2"/>
        <v>5440000</v>
      </c>
      <c r="P46" s="104">
        <v>0</v>
      </c>
      <c r="Q46" s="104">
        <v>0</v>
      </c>
      <c r="R46" s="104">
        <v>0</v>
      </c>
      <c r="S46" s="104">
        <v>0</v>
      </c>
      <c r="T46" s="5" t="s">
        <v>492</v>
      </c>
      <c r="U46" s="5" t="s">
        <v>47</v>
      </c>
      <c r="V46" s="94" t="s">
        <v>47</v>
      </c>
      <c r="W46" s="94" t="s">
        <v>47</v>
      </c>
      <c r="X46" s="102"/>
      <c r="Y46" s="94" t="s">
        <v>47</v>
      </c>
    </row>
    <row r="47" spans="1:25" ht="30" customHeight="1">
      <c r="A47" s="5" t="s">
        <v>807</v>
      </c>
      <c r="B47" s="5" t="s">
        <v>121</v>
      </c>
      <c r="C47" s="5" t="s">
        <v>122</v>
      </c>
      <c r="D47" s="101" t="s">
        <v>89</v>
      </c>
      <c r="E47" s="104">
        <v>0</v>
      </c>
      <c r="F47" s="105" t="s">
        <v>47</v>
      </c>
      <c r="G47" s="104">
        <v>0</v>
      </c>
      <c r="H47" s="105" t="s">
        <v>47</v>
      </c>
      <c r="I47" s="104">
        <v>0</v>
      </c>
      <c r="J47" s="105" t="s">
        <v>47</v>
      </c>
      <c r="K47" s="104">
        <v>0</v>
      </c>
      <c r="L47" s="105" t="s">
        <v>47</v>
      </c>
      <c r="M47" s="104">
        <v>200000</v>
      </c>
      <c r="N47" s="105" t="s">
        <v>47</v>
      </c>
      <c r="O47" s="104">
        <f t="shared" si="2"/>
        <v>200000</v>
      </c>
      <c r="P47" s="104">
        <v>0</v>
      </c>
      <c r="Q47" s="104">
        <v>0</v>
      </c>
      <c r="R47" s="104">
        <v>0</v>
      </c>
      <c r="S47" s="104">
        <v>0</v>
      </c>
      <c r="T47" s="5" t="s">
        <v>493</v>
      </c>
      <c r="U47" s="5" t="s">
        <v>47</v>
      </c>
      <c r="V47" s="94" t="s">
        <v>47</v>
      </c>
      <c r="W47" s="94" t="s">
        <v>47</v>
      </c>
      <c r="X47" s="102"/>
      <c r="Y47" s="94" t="s">
        <v>47</v>
      </c>
    </row>
    <row r="48" spans="1:25" ht="30" customHeight="1">
      <c r="A48" s="5" t="s">
        <v>805</v>
      </c>
      <c r="B48" s="5" t="s">
        <v>123</v>
      </c>
      <c r="C48" s="5" t="s">
        <v>124</v>
      </c>
      <c r="D48" s="101" t="s">
        <v>89</v>
      </c>
      <c r="E48" s="104">
        <v>0</v>
      </c>
      <c r="F48" s="105" t="s">
        <v>47</v>
      </c>
      <c r="G48" s="104">
        <v>0</v>
      </c>
      <c r="H48" s="105" t="s">
        <v>47</v>
      </c>
      <c r="I48" s="104">
        <v>0</v>
      </c>
      <c r="J48" s="105" t="s">
        <v>47</v>
      </c>
      <c r="K48" s="104">
        <v>0</v>
      </c>
      <c r="L48" s="105" t="s">
        <v>47</v>
      </c>
      <c r="M48" s="104">
        <v>500000</v>
      </c>
      <c r="N48" s="105" t="s">
        <v>47</v>
      </c>
      <c r="O48" s="104">
        <f t="shared" si="2"/>
        <v>500000</v>
      </c>
      <c r="P48" s="104">
        <v>0</v>
      </c>
      <c r="Q48" s="104">
        <v>0</v>
      </c>
      <c r="R48" s="104">
        <v>0</v>
      </c>
      <c r="S48" s="104">
        <v>0</v>
      </c>
      <c r="T48" s="5" t="s">
        <v>496</v>
      </c>
      <c r="U48" s="5" t="s">
        <v>47</v>
      </c>
      <c r="V48" s="94" t="s">
        <v>47</v>
      </c>
      <c r="W48" s="94" t="s">
        <v>47</v>
      </c>
      <c r="X48" s="102"/>
      <c r="Y48" s="94" t="s">
        <v>47</v>
      </c>
    </row>
    <row r="49" spans="1:25" ht="30" customHeight="1">
      <c r="A49" s="5" t="s">
        <v>922</v>
      </c>
      <c r="B49" s="5" t="s">
        <v>396</v>
      </c>
      <c r="C49" s="5" t="s">
        <v>397</v>
      </c>
      <c r="D49" s="101" t="s">
        <v>287</v>
      </c>
      <c r="E49" s="104">
        <v>0</v>
      </c>
      <c r="F49" s="105" t="s">
        <v>47</v>
      </c>
      <c r="G49" s="104">
        <v>5583.33</v>
      </c>
      <c r="H49" s="105" t="s">
        <v>494</v>
      </c>
      <c r="I49" s="104">
        <v>5875</v>
      </c>
      <c r="J49" s="105" t="s">
        <v>495</v>
      </c>
      <c r="K49" s="104">
        <v>0</v>
      </c>
      <c r="L49" s="105" t="s">
        <v>47</v>
      </c>
      <c r="M49" s="104">
        <v>0</v>
      </c>
      <c r="N49" s="105" t="s">
        <v>47</v>
      </c>
      <c r="O49" s="104">
        <f t="shared" si="2"/>
        <v>5583.33</v>
      </c>
      <c r="P49" s="104">
        <v>0</v>
      </c>
      <c r="Q49" s="104">
        <v>0</v>
      </c>
      <c r="R49" s="104">
        <v>0</v>
      </c>
      <c r="S49" s="104">
        <v>0</v>
      </c>
      <c r="T49" s="5" t="s">
        <v>499</v>
      </c>
      <c r="U49" s="5" t="s">
        <v>47</v>
      </c>
      <c r="V49" s="94" t="s">
        <v>47</v>
      </c>
      <c r="W49" s="94" t="s">
        <v>47</v>
      </c>
      <c r="X49" s="102"/>
      <c r="Y49" s="94" t="s">
        <v>47</v>
      </c>
    </row>
    <row r="50" spans="1:25" ht="30" customHeight="1">
      <c r="A50" s="5" t="s">
        <v>915</v>
      </c>
      <c r="B50" s="5" t="s">
        <v>378</v>
      </c>
      <c r="C50" s="5" t="s">
        <v>1200</v>
      </c>
      <c r="D50" s="101" t="s">
        <v>287</v>
      </c>
      <c r="E50" s="104">
        <v>9492</v>
      </c>
      <c r="F50" s="105" t="s">
        <v>47</v>
      </c>
      <c r="G50" s="104">
        <v>11027.77</v>
      </c>
      <c r="H50" s="105" t="s">
        <v>497</v>
      </c>
      <c r="I50" s="104">
        <v>11027.77</v>
      </c>
      <c r="J50" s="105" t="s">
        <v>498</v>
      </c>
      <c r="K50" s="104">
        <v>0</v>
      </c>
      <c r="L50" s="105" t="s">
        <v>47</v>
      </c>
      <c r="M50" s="104">
        <v>0</v>
      </c>
      <c r="N50" s="105" t="s">
        <v>47</v>
      </c>
      <c r="O50" s="104">
        <f t="shared" si="2"/>
        <v>9492</v>
      </c>
      <c r="P50" s="104">
        <v>0</v>
      </c>
      <c r="Q50" s="104">
        <v>0</v>
      </c>
      <c r="R50" s="104">
        <v>0</v>
      </c>
      <c r="S50" s="104">
        <v>0</v>
      </c>
      <c r="T50" s="5" t="s">
        <v>500</v>
      </c>
      <c r="U50" s="5" t="s">
        <v>47</v>
      </c>
      <c r="V50" s="94" t="s">
        <v>47</v>
      </c>
      <c r="W50" s="94" t="s">
        <v>47</v>
      </c>
      <c r="X50" s="102"/>
      <c r="Y50" s="94" t="s">
        <v>47</v>
      </c>
    </row>
    <row r="51" spans="1:25" ht="30" customHeight="1">
      <c r="A51" s="5" t="s">
        <v>949</v>
      </c>
      <c r="B51" s="5" t="s">
        <v>378</v>
      </c>
      <c r="C51" s="5" t="s">
        <v>1201</v>
      </c>
      <c r="D51" s="101" t="s">
        <v>287</v>
      </c>
      <c r="E51" s="104">
        <v>6010</v>
      </c>
      <c r="F51" s="105" t="s">
        <v>47</v>
      </c>
      <c r="G51" s="104">
        <v>8744.44</v>
      </c>
      <c r="H51" s="105" t="s">
        <v>497</v>
      </c>
      <c r="I51" s="104">
        <v>10811.11</v>
      </c>
      <c r="J51" s="105" t="s">
        <v>498</v>
      </c>
      <c r="K51" s="104">
        <v>0</v>
      </c>
      <c r="L51" s="105" t="s">
        <v>47</v>
      </c>
      <c r="M51" s="104">
        <v>0</v>
      </c>
      <c r="N51" s="105" t="s">
        <v>47</v>
      </c>
      <c r="O51" s="104">
        <f t="shared" si="2"/>
        <v>6010</v>
      </c>
      <c r="P51" s="104">
        <v>0</v>
      </c>
      <c r="Q51" s="104">
        <v>0</v>
      </c>
      <c r="R51" s="104">
        <v>0</v>
      </c>
      <c r="S51" s="104">
        <v>0</v>
      </c>
      <c r="T51" s="5" t="s">
        <v>502</v>
      </c>
      <c r="U51" s="5" t="s">
        <v>47</v>
      </c>
      <c r="V51" s="94" t="s">
        <v>47</v>
      </c>
      <c r="W51" s="94" t="s">
        <v>47</v>
      </c>
      <c r="X51" s="102"/>
      <c r="Y51" s="94" t="s">
        <v>47</v>
      </c>
    </row>
    <row r="52" spans="1:25" ht="30" customHeight="1">
      <c r="A52" s="5" t="s">
        <v>910</v>
      </c>
      <c r="B52" s="5" t="s">
        <v>401</v>
      </c>
      <c r="C52" s="5" t="s">
        <v>1202</v>
      </c>
      <c r="D52" s="101" t="s">
        <v>287</v>
      </c>
      <c r="E52" s="104">
        <v>5060</v>
      </c>
      <c r="F52" s="105" t="s">
        <v>47</v>
      </c>
      <c r="G52" s="104">
        <v>6083.33</v>
      </c>
      <c r="H52" s="105" t="s">
        <v>497</v>
      </c>
      <c r="I52" s="104">
        <v>4772.22</v>
      </c>
      <c r="J52" s="105" t="s">
        <v>501</v>
      </c>
      <c r="K52" s="104">
        <v>0</v>
      </c>
      <c r="L52" s="105" t="s">
        <v>47</v>
      </c>
      <c r="M52" s="104">
        <v>0</v>
      </c>
      <c r="N52" s="105" t="s">
        <v>47</v>
      </c>
      <c r="O52" s="104">
        <f t="shared" si="2"/>
        <v>4772.22</v>
      </c>
      <c r="P52" s="104">
        <v>0</v>
      </c>
      <c r="Q52" s="104">
        <v>0</v>
      </c>
      <c r="R52" s="104">
        <v>0</v>
      </c>
      <c r="S52" s="104">
        <v>0</v>
      </c>
      <c r="T52" s="5" t="s">
        <v>505</v>
      </c>
      <c r="U52" s="5" t="s">
        <v>47</v>
      </c>
      <c r="V52" s="94" t="s">
        <v>47</v>
      </c>
      <c r="W52" s="94" t="s">
        <v>47</v>
      </c>
      <c r="X52" s="102"/>
      <c r="Y52" s="94" t="s">
        <v>47</v>
      </c>
    </row>
    <row r="53" spans="1:25" ht="30" customHeight="1">
      <c r="A53" s="5" t="s">
        <v>1080</v>
      </c>
      <c r="B53" s="5" t="s">
        <v>285</v>
      </c>
      <c r="C53" s="5" t="s">
        <v>1203</v>
      </c>
      <c r="D53" s="101" t="s">
        <v>287</v>
      </c>
      <c r="E53" s="104">
        <v>9433</v>
      </c>
      <c r="F53" s="105" t="s">
        <v>47</v>
      </c>
      <c r="G53" s="104">
        <v>11665.5</v>
      </c>
      <c r="H53" s="105" t="s">
        <v>503</v>
      </c>
      <c r="I53" s="104">
        <v>10332.299999999999</v>
      </c>
      <c r="J53" s="105" t="s">
        <v>504</v>
      </c>
      <c r="K53" s="104">
        <v>0</v>
      </c>
      <c r="L53" s="105" t="s">
        <v>47</v>
      </c>
      <c r="M53" s="104">
        <v>0</v>
      </c>
      <c r="N53" s="105" t="s">
        <v>47</v>
      </c>
      <c r="O53" s="104">
        <f t="shared" si="2"/>
        <v>9433</v>
      </c>
      <c r="P53" s="104">
        <v>0</v>
      </c>
      <c r="Q53" s="104">
        <v>0</v>
      </c>
      <c r="R53" s="104">
        <v>0</v>
      </c>
      <c r="S53" s="104">
        <v>0</v>
      </c>
      <c r="T53" s="5" t="s">
        <v>506</v>
      </c>
      <c r="U53" s="5" t="s">
        <v>47</v>
      </c>
      <c r="V53" s="94" t="s">
        <v>47</v>
      </c>
      <c r="W53" s="94" t="s">
        <v>47</v>
      </c>
      <c r="X53" s="102"/>
      <c r="Y53" s="94" t="s">
        <v>47</v>
      </c>
    </row>
    <row r="54" spans="1:25" ht="30" customHeight="1">
      <c r="A54" s="5" t="s">
        <v>908</v>
      </c>
      <c r="B54" s="5" t="s">
        <v>380</v>
      </c>
      <c r="C54" s="5" t="s">
        <v>400</v>
      </c>
      <c r="D54" s="101" t="s">
        <v>287</v>
      </c>
      <c r="E54" s="104">
        <v>0</v>
      </c>
      <c r="F54" s="105" t="s">
        <v>47</v>
      </c>
      <c r="G54" s="104">
        <v>3483.33</v>
      </c>
      <c r="H54" s="105" t="s">
        <v>497</v>
      </c>
      <c r="I54" s="104">
        <v>2766.66</v>
      </c>
      <c r="J54" s="105" t="s">
        <v>498</v>
      </c>
      <c r="K54" s="104">
        <v>0</v>
      </c>
      <c r="L54" s="105" t="s">
        <v>47</v>
      </c>
      <c r="M54" s="104">
        <v>0</v>
      </c>
      <c r="N54" s="105" t="s">
        <v>47</v>
      </c>
      <c r="O54" s="104">
        <f t="shared" si="2"/>
        <v>2766.66</v>
      </c>
      <c r="P54" s="104">
        <v>0</v>
      </c>
      <c r="Q54" s="104">
        <v>0</v>
      </c>
      <c r="R54" s="104">
        <v>0</v>
      </c>
      <c r="S54" s="104">
        <v>0</v>
      </c>
      <c r="T54" s="5" t="s">
        <v>507</v>
      </c>
      <c r="U54" s="5" t="s">
        <v>47</v>
      </c>
      <c r="V54" s="94" t="s">
        <v>47</v>
      </c>
      <c r="W54" s="94" t="s">
        <v>47</v>
      </c>
      <c r="X54" s="102"/>
      <c r="Y54" s="94" t="s">
        <v>47</v>
      </c>
    </row>
    <row r="55" spans="1:25" ht="30" customHeight="1">
      <c r="A55" s="5" t="s">
        <v>947</v>
      </c>
      <c r="B55" s="5" t="s">
        <v>380</v>
      </c>
      <c r="C55" s="5" t="s">
        <v>381</v>
      </c>
      <c r="D55" s="101" t="s">
        <v>287</v>
      </c>
      <c r="E55" s="104">
        <v>0</v>
      </c>
      <c r="F55" s="105" t="s">
        <v>47</v>
      </c>
      <c r="G55" s="104">
        <v>3579.44</v>
      </c>
      <c r="H55" s="105" t="s">
        <v>497</v>
      </c>
      <c r="I55" s="104">
        <v>2833.33</v>
      </c>
      <c r="J55" s="105" t="s">
        <v>498</v>
      </c>
      <c r="K55" s="104">
        <v>0</v>
      </c>
      <c r="L55" s="105" t="s">
        <v>47</v>
      </c>
      <c r="M55" s="104">
        <v>0</v>
      </c>
      <c r="N55" s="105" t="s">
        <v>47</v>
      </c>
      <c r="O55" s="104">
        <f t="shared" si="2"/>
        <v>2833.33</v>
      </c>
      <c r="P55" s="104">
        <v>0</v>
      </c>
      <c r="Q55" s="104">
        <v>0</v>
      </c>
      <c r="R55" s="104">
        <v>0</v>
      </c>
      <c r="S55" s="104">
        <v>0</v>
      </c>
      <c r="T55" s="5" t="s">
        <v>510</v>
      </c>
      <c r="U55" s="5" t="s">
        <v>47</v>
      </c>
      <c r="V55" s="94" t="s">
        <v>47</v>
      </c>
      <c r="W55" s="94" t="s">
        <v>47</v>
      </c>
      <c r="X55" s="102"/>
      <c r="Y55" s="94" t="s">
        <v>47</v>
      </c>
    </row>
    <row r="56" spans="1:25" ht="30" customHeight="1">
      <c r="A56" s="5"/>
      <c r="B56" s="5" t="s">
        <v>1158</v>
      </c>
      <c r="C56" s="5" t="s">
        <v>1159</v>
      </c>
      <c r="D56" s="101" t="s">
        <v>287</v>
      </c>
      <c r="E56" s="104">
        <v>6934</v>
      </c>
      <c r="F56" s="105" t="s">
        <v>47</v>
      </c>
      <c r="G56" s="104">
        <v>0</v>
      </c>
      <c r="H56" s="105" t="s">
        <v>47</v>
      </c>
      <c r="I56" s="104">
        <v>0</v>
      </c>
      <c r="J56" s="105" t="s">
        <v>47</v>
      </c>
      <c r="K56" s="104">
        <v>0</v>
      </c>
      <c r="L56" s="105" t="s">
        <v>47</v>
      </c>
      <c r="M56" s="104">
        <v>0</v>
      </c>
      <c r="N56" s="105" t="s">
        <v>47</v>
      </c>
      <c r="O56" s="104">
        <f>SMALL(E56:M56,COUNTIF(E56:M56,0)+1)</f>
        <v>6934</v>
      </c>
      <c r="P56" s="104"/>
      <c r="Q56" s="104"/>
      <c r="R56" s="104"/>
      <c r="S56" s="104"/>
      <c r="T56" s="5" t="s">
        <v>511</v>
      </c>
      <c r="U56" s="5"/>
      <c r="V56" s="97"/>
      <c r="W56" s="97"/>
      <c r="X56" s="102"/>
      <c r="Y56" s="97"/>
    </row>
    <row r="57" spans="1:25" ht="30" customHeight="1">
      <c r="A57" s="5"/>
      <c r="B57" s="5" t="s">
        <v>380</v>
      </c>
      <c r="C57" s="5" t="s">
        <v>381</v>
      </c>
      <c r="D57" s="101" t="s">
        <v>287</v>
      </c>
      <c r="E57" s="104">
        <v>0</v>
      </c>
      <c r="F57" s="105" t="s">
        <v>47</v>
      </c>
      <c r="G57" s="104">
        <v>3579.44</v>
      </c>
      <c r="H57" s="105" t="s">
        <v>497</v>
      </c>
      <c r="I57" s="104">
        <v>2833.33</v>
      </c>
      <c r="J57" s="105" t="s">
        <v>498</v>
      </c>
      <c r="K57" s="104">
        <v>0</v>
      </c>
      <c r="L57" s="105" t="s">
        <v>47</v>
      </c>
      <c r="M57" s="104">
        <v>0</v>
      </c>
      <c r="N57" s="105" t="s">
        <v>47</v>
      </c>
      <c r="O57" s="104">
        <f>SMALL(E57:M57,COUNTIF(E57:M57,0)+1)</f>
        <v>2833.33</v>
      </c>
      <c r="P57" s="104"/>
      <c r="Q57" s="104"/>
      <c r="R57" s="104"/>
      <c r="S57" s="104"/>
      <c r="T57" s="5" t="s">
        <v>513</v>
      </c>
      <c r="U57" s="5"/>
      <c r="V57" s="97"/>
      <c r="W57" s="97"/>
      <c r="X57" s="102"/>
      <c r="Y57" s="97"/>
    </row>
    <row r="58" spans="1:25" ht="30" customHeight="1">
      <c r="A58" s="5"/>
      <c r="B58" s="5" t="s">
        <v>391</v>
      </c>
      <c r="C58" s="5" t="s">
        <v>1160</v>
      </c>
      <c r="D58" s="101" t="s">
        <v>209</v>
      </c>
      <c r="E58" s="104">
        <v>0</v>
      </c>
      <c r="F58" s="105" t="s">
        <v>47</v>
      </c>
      <c r="G58" s="104">
        <v>2139.7800000000002</v>
      </c>
      <c r="H58" s="105" t="s">
        <v>488</v>
      </c>
      <c r="I58" s="104">
        <v>0</v>
      </c>
      <c r="J58" s="105" t="s">
        <v>47</v>
      </c>
      <c r="K58" s="104">
        <v>0</v>
      </c>
      <c r="L58" s="105" t="s">
        <v>47</v>
      </c>
      <c r="M58" s="104">
        <v>0</v>
      </c>
      <c r="N58" s="105" t="s">
        <v>47</v>
      </c>
      <c r="O58" s="104">
        <f>SMALL(E58:M58,COUNTIF(E58:M58,0)+1)</f>
        <v>2139.7800000000002</v>
      </c>
      <c r="P58" s="104"/>
      <c r="Q58" s="104"/>
      <c r="R58" s="104"/>
      <c r="S58" s="104"/>
      <c r="T58" s="5" t="s">
        <v>514</v>
      </c>
      <c r="U58" s="5"/>
      <c r="V58" s="97"/>
      <c r="W58" s="97"/>
      <c r="X58" s="102"/>
      <c r="Y58" s="97"/>
    </row>
    <row r="59" spans="1:25" ht="30" customHeight="1">
      <c r="A59" s="5"/>
      <c r="B59" s="5" t="s">
        <v>1180</v>
      </c>
      <c r="C59" s="5" t="s">
        <v>1181</v>
      </c>
      <c r="D59" s="101" t="s">
        <v>78</v>
      </c>
      <c r="E59" s="104">
        <v>2700</v>
      </c>
      <c r="F59" s="105" t="s">
        <v>47</v>
      </c>
      <c r="G59" s="104">
        <v>2666.66</v>
      </c>
      <c r="H59" s="105" t="s">
        <v>1187</v>
      </c>
      <c r="I59" s="104">
        <v>2833.33</v>
      </c>
      <c r="J59" s="105" t="s">
        <v>1188</v>
      </c>
      <c r="K59" s="104">
        <v>0</v>
      </c>
      <c r="L59" s="105" t="s">
        <v>47</v>
      </c>
      <c r="M59" s="104">
        <v>0</v>
      </c>
      <c r="N59" s="105" t="s">
        <v>47</v>
      </c>
      <c r="O59" s="104">
        <f t="shared" ref="O59:O63" si="3">SMALL(E59:M59,COUNTIF(E59:M59,0)+1)</f>
        <v>2666.66</v>
      </c>
      <c r="P59" s="104"/>
      <c r="Q59" s="104"/>
      <c r="R59" s="104"/>
      <c r="S59" s="104"/>
      <c r="T59" s="5" t="s">
        <v>515</v>
      </c>
      <c r="U59" s="5"/>
      <c r="V59" s="97"/>
      <c r="W59" s="97"/>
      <c r="X59" s="102"/>
      <c r="Y59" s="97"/>
    </row>
    <row r="60" spans="1:25" ht="30" customHeight="1">
      <c r="A60" s="5"/>
      <c r="B60" s="5" t="s">
        <v>1182</v>
      </c>
      <c r="C60" s="5" t="s">
        <v>1183</v>
      </c>
      <c r="D60" s="101" t="s">
        <v>100</v>
      </c>
      <c r="E60" s="104">
        <v>0</v>
      </c>
      <c r="F60" s="105" t="s">
        <v>47</v>
      </c>
      <c r="G60" s="104">
        <v>1000</v>
      </c>
      <c r="H60" s="105" t="s">
        <v>471</v>
      </c>
      <c r="I60" s="104">
        <v>900</v>
      </c>
      <c r="J60" s="105" t="s">
        <v>1188</v>
      </c>
      <c r="K60" s="104">
        <v>0</v>
      </c>
      <c r="L60" s="105" t="s">
        <v>47</v>
      </c>
      <c r="M60" s="104">
        <v>0</v>
      </c>
      <c r="N60" s="105" t="s">
        <v>47</v>
      </c>
      <c r="O60" s="104">
        <f t="shared" si="3"/>
        <v>900</v>
      </c>
      <c r="P60" s="104"/>
      <c r="Q60" s="104"/>
      <c r="R60" s="104"/>
      <c r="S60" s="104"/>
      <c r="T60" s="5" t="s">
        <v>516</v>
      </c>
      <c r="U60" s="5"/>
      <c r="V60" s="97"/>
      <c r="W60" s="97"/>
      <c r="X60" s="102"/>
      <c r="Y60" s="97"/>
    </row>
    <row r="61" spans="1:25" ht="30" customHeight="1">
      <c r="A61" s="5"/>
      <c r="B61" s="5" t="s">
        <v>1182</v>
      </c>
      <c r="C61" s="5" t="s">
        <v>1184</v>
      </c>
      <c r="D61" s="101" t="s">
        <v>100</v>
      </c>
      <c r="E61" s="104">
        <v>0</v>
      </c>
      <c r="F61" s="105" t="s">
        <v>47</v>
      </c>
      <c r="G61" s="104">
        <v>1200</v>
      </c>
      <c r="H61" s="105" t="s">
        <v>471</v>
      </c>
      <c r="I61" s="104">
        <v>0</v>
      </c>
      <c r="J61" s="105" t="s">
        <v>47</v>
      </c>
      <c r="K61" s="104">
        <v>0</v>
      </c>
      <c r="L61" s="105" t="s">
        <v>47</v>
      </c>
      <c r="M61" s="104">
        <v>0</v>
      </c>
      <c r="N61" s="105" t="s">
        <v>47</v>
      </c>
      <c r="O61" s="104">
        <f t="shared" si="3"/>
        <v>1200</v>
      </c>
      <c r="P61" s="104"/>
      <c r="Q61" s="104"/>
      <c r="R61" s="104"/>
      <c r="S61" s="104"/>
      <c r="T61" s="5" t="s">
        <v>1163</v>
      </c>
      <c r="U61" s="5"/>
      <c r="V61" s="97"/>
      <c r="W61" s="97"/>
      <c r="X61" s="102"/>
      <c r="Y61" s="97"/>
    </row>
    <row r="62" spans="1:25" ht="30" customHeight="1">
      <c r="A62" s="5"/>
      <c r="B62" s="5" t="s">
        <v>1182</v>
      </c>
      <c r="C62" s="5" t="s">
        <v>1185</v>
      </c>
      <c r="D62" s="101" t="s">
        <v>100</v>
      </c>
      <c r="E62" s="104">
        <v>0</v>
      </c>
      <c r="F62" s="105" t="s">
        <v>47</v>
      </c>
      <c r="G62" s="104">
        <v>2200</v>
      </c>
      <c r="H62" s="105" t="s">
        <v>471</v>
      </c>
      <c r="I62" s="104">
        <v>2900</v>
      </c>
      <c r="J62" s="105" t="s">
        <v>1188</v>
      </c>
      <c r="K62" s="104">
        <v>0</v>
      </c>
      <c r="L62" s="105" t="s">
        <v>47</v>
      </c>
      <c r="M62" s="104">
        <v>0</v>
      </c>
      <c r="N62" s="105" t="s">
        <v>47</v>
      </c>
      <c r="O62" s="104">
        <f t="shared" si="3"/>
        <v>2200</v>
      </c>
      <c r="P62" s="104"/>
      <c r="Q62" s="104"/>
      <c r="R62" s="104"/>
      <c r="S62" s="104"/>
      <c r="T62" s="5" t="s">
        <v>1164</v>
      </c>
      <c r="U62" s="5"/>
      <c r="V62" s="97"/>
      <c r="W62" s="97"/>
      <c r="X62" s="102"/>
      <c r="Y62" s="97"/>
    </row>
    <row r="63" spans="1:25" ht="30" customHeight="1">
      <c r="A63" s="5"/>
      <c r="B63" s="5" t="s">
        <v>1182</v>
      </c>
      <c r="C63" s="5" t="s">
        <v>1186</v>
      </c>
      <c r="D63" s="101" t="s">
        <v>100</v>
      </c>
      <c r="E63" s="104">
        <v>0</v>
      </c>
      <c r="F63" s="105" t="s">
        <v>47</v>
      </c>
      <c r="G63" s="104">
        <v>0</v>
      </c>
      <c r="H63" s="105" t="s">
        <v>47</v>
      </c>
      <c r="I63" s="104">
        <v>0</v>
      </c>
      <c r="J63" s="105" t="s">
        <v>47</v>
      </c>
      <c r="K63" s="104">
        <v>0</v>
      </c>
      <c r="L63" s="105" t="s">
        <v>47</v>
      </c>
      <c r="M63" s="104">
        <v>900</v>
      </c>
      <c r="N63" s="105" t="s">
        <v>47</v>
      </c>
      <c r="O63" s="104">
        <f t="shared" si="3"/>
        <v>900</v>
      </c>
      <c r="P63" s="104"/>
      <c r="Q63" s="104"/>
      <c r="R63" s="104"/>
      <c r="S63" s="104"/>
      <c r="T63" s="5" t="s">
        <v>1165</v>
      </c>
      <c r="U63" s="5"/>
      <c r="V63" s="97"/>
      <c r="W63" s="97"/>
      <c r="X63" s="102"/>
      <c r="Y63" s="97"/>
    </row>
    <row r="64" spans="1:25" ht="30" customHeight="1">
      <c r="A64" s="5" t="s">
        <v>831</v>
      </c>
      <c r="B64" s="5" t="s">
        <v>80</v>
      </c>
      <c r="C64" s="5" t="s">
        <v>1204</v>
      </c>
      <c r="D64" s="101" t="s">
        <v>78</v>
      </c>
      <c r="E64" s="104">
        <v>11919</v>
      </c>
      <c r="F64" s="105" t="s">
        <v>47</v>
      </c>
      <c r="G64" s="104">
        <v>14731</v>
      </c>
      <c r="H64" s="105" t="s">
        <v>508</v>
      </c>
      <c r="I64" s="104">
        <v>14972</v>
      </c>
      <c r="J64" s="105" t="s">
        <v>509</v>
      </c>
      <c r="K64" s="104">
        <v>0</v>
      </c>
      <c r="L64" s="105" t="s">
        <v>47</v>
      </c>
      <c r="M64" s="104">
        <v>0</v>
      </c>
      <c r="N64" s="105" t="s">
        <v>47</v>
      </c>
      <c r="O64" s="104">
        <f t="shared" si="2"/>
        <v>11919</v>
      </c>
      <c r="P64" s="104">
        <v>0</v>
      </c>
      <c r="Q64" s="104">
        <v>0</v>
      </c>
      <c r="R64" s="104">
        <v>0</v>
      </c>
      <c r="S64" s="104">
        <v>0</v>
      </c>
      <c r="T64" s="5" t="s">
        <v>1166</v>
      </c>
      <c r="U64" s="5" t="s">
        <v>47</v>
      </c>
      <c r="V64" s="97" t="s">
        <v>47</v>
      </c>
      <c r="W64" s="97" t="s">
        <v>47</v>
      </c>
      <c r="X64" s="102"/>
      <c r="Y64" s="97" t="s">
        <v>47</v>
      </c>
    </row>
    <row r="65" spans="1:25" ht="30" customHeight="1">
      <c r="A65" s="5"/>
      <c r="B65" s="5" t="s">
        <v>1234</v>
      </c>
      <c r="C65" s="5"/>
      <c r="D65" s="5" t="s">
        <v>1244</v>
      </c>
      <c r="E65" s="104"/>
      <c r="F65" s="105"/>
      <c r="G65" s="104"/>
      <c r="H65" s="105"/>
      <c r="I65" s="104"/>
      <c r="J65" s="105"/>
      <c r="K65" s="104"/>
      <c r="L65" s="105"/>
      <c r="M65" s="104">
        <v>320000</v>
      </c>
      <c r="N65" s="105"/>
      <c r="O65" s="104">
        <f t="shared" si="2"/>
        <v>320000</v>
      </c>
      <c r="P65" s="104"/>
      <c r="Q65" s="104"/>
      <c r="R65" s="104"/>
      <c r="S65" s="104"/>
      <c r="T65" s="5" t="s">
        <v>1189</v>
      </c>
      <c r="U65" s="5"/>
      <c r="V65" s="115"/>
      <c r="W65" s="115"/>
      <c r="X65" s="102"/>
      <c r="Y65" s="115"/>
    </row>
    <row r="66" spans="1:25" ht="30" customHeight="1">
      <c r="A66" s="5"/>
      <c r="B66" s="5" t="s">
        <v>1235</v>
      </c>
      <c r="C66" s="5"/>
      <c r="D66" s="5" t="s">
        <v>1245</v>
      </c>
      <c r="E66" s="104"/>
      <c r="F66" s="105"/>
      <c r="G66" s="104"/>
      <c r="H66" s="105"/>
      <c r="I66" s="104"/>
      <c r="J66" s="105"/>
      <c r="K66" s="104"/>
      <c r="L66" s="105"/>
      <c r="M66" s="104">
        <v>300000</v>
      </c>
      <c r="N66" s="105"/>
      <c r="O66" s="104">
        <f t="shared" si="2"/>
        <v>300000</v>
      </c>
      <c r="P66" s="104"/>
      <c r="Q66" s="104"/>
      <c r="R66" s="104"/>
      <c r="S66" s="104"/>
      <c r="T66" s="5" t="s">
        <v>1190</v>
      </c>
      <c r="U66" s="5"/>
      <c r="V66" s="115"/>
      <c r="W66" s="115"/>
      <c r="X66" s="102"/>
      <c r="Y66" s="115"/>
    </row>
    <row r="67" spans="1:25" ht="30" customHeight="1">
      <c r="A67" s="5"/>
      <c r="B67" s="5" t="s">
        <v>1236</v>
      </c>
      <c r="C67" s="5"/>
      <c r="D67" s="5" t="s">
        <v>1245</v>
      </c>
      <c r="E67" s="104"/>
      <c r="F67" s="105"/>
      <c r="G67" s="104"/>
      <c r="H67" s="105"/>
      <c r="I67" s="104"/>
      <c r="J67" s="105"/>
      <c r="K67" s="104"/>
      <c r="L67" s="105"/>
      <c r="M67" s="104">
        <v>250000</v>
      </c>
      <c r="N67" s="105"/>
      <c r="O67" s="104">
        <f t="shared" si="2"/>
        <v>250000</v>
      </c>
      <c r="P67" s="104"/>
      <c r="Q67" s="104"/>
      <c r="R67" s="104"/>
      <c r="S67" s="104"/>
      <c r="T67" s="5" t="s">
        <v>1191</v>
      </c>
      <c r="U67" s="5"/>
      <c r="V67" s="115"/>
      <c r="W67" s="115"/>
      <c r="X67" s="102"/>
      <c r="Y67" s="115"/>
    </row>
    <row r="68" spans="1:25" ht="30" customHeight="1">
      <c r="A68" s="5"/>
      <c r="B68" s="5" t="s">
        <v>1237</v>
      </c>
      <c r="C68" s="5"/>
      <c r="D68" s="5" t="s">
        <v>1246</v>
      </c>
      <c r="E68" s="104"/>
      <c r="F68" s="105"/>
      <c r="G68" s="104"/>
      <c r="H68" s="105"/>
      <c r="I68" s="104"/>
      <c r="J68" s="105"/>
      <c r="K68" s="104"/>
      <c r="L68" s="105"/>
      <c r="M68" s="104">
        <v>50000</v>
      </c>
      <c r="N68" s="105"/>
      <c r="O68" s="104">
        <f t="shared" si="2"/>
        <v>50000</v>
      </c>
      <c r="P68" s="104"/>
      <c r="Q68" s="104"/>
      <c r="R68" s="104"/>
      <c r="S68" s="104"/>
      <c r="T68" s="5" t="s">
        <v>1192</v>
      </c>
      <c r="U68" s="5"/>
      <c r="V68" s="115"/>
      <c r="W68" s="115"/>
      <c r="X68" s="102"/>
      <c r="Y68" s="115"/>
    </row>
    <row r="69" spans="1:25" ht="30" customHeight="1">
      <c r="A69" s="5"/>
      <c r="B69" s="5" t="s">
        <v>1238</v>
      </c>
      <c r="C69" s="5"/>
      <c r="D69" s="5" t="s">
        <v>1247</v>
      </c>
      <c r="E69" s="104"/>
      <c r="F69" s="105"/>
      <c r="G69" s="104"/>
      <c r="H69" s="105"/>
      <c r="I69" s="104"/>
      <c r="J69" s="105"/>
      <c r="K69" s="104"/>
      <c r="L69" s="105"/>
      <c r="M69" s="104">
        <v>30000</v>
      </c>
      <c r="N69" s="105"/>
      <c r="O69" s="104">
        <f t="shared" si="2"/>
        <v>30000</v>
      </c>
      <c r="P69" s="104"/>
      <c r="Q69" s="104"/>
      <c r="R69" s="104"/>
      <c r="S69" s="104"/>
      <c r="T69" s="5" t="s">
        <v>1193</v>
      </c>
      <c r="U69" s="5"/>
      <c r="V69" s="115"/>
      <c r="W69" s="115"/>
      <c r="X69" s="102"/>
      <c r="Y69" s="115"/>
    </row>
    <row r="70" spans="1:25" ht="30" customHeight="1">
      <c r="A70" s="5"/>
      <c r="B70" s="5" t="s">
        <v>1239</v>
      </c>
      <c r="C70" s="5"/>
      <c r="D70" s="5" t="s">
        <v>1247</v>
      </c>
      <c r="E70" s="104"/>
      <c r="F70" s="105"/>
      <c r="G70" s="104"/>
      <c r="H70" s="105"/>
      <c r="I70" s="104"/>
      <c r="J70" s="105"/>
      <c r="K70" s="104"/>
      <c r="L70" s="105"/>
      <c r="M70" s="104">
        <v>30000</v>
      </c>
      <c r="N70" s="105"/>
      <c r="O70" s="104">
        <f t="shared" si="2"/>
        <v>30000</v>
      </c>
      <c r="P70" s="104"/>
      <c r="Q70" s="104"/>
      <c r="R70" s="104"/>
      <c r="S70" s="104"/>
      <c r="T70" s="5" t="s">
        <v>1231</v>
      </c>
      <c r="U70" s="5"/>
      <c r="V70" s="115"/>
      <c r="W70" s="115"/>
      <c r="X70" s="102"/>
      <c r="Y70" s="115"/>
    </row>
    <row r="71" spans="1:25" ht="30" customHeight="1">
      <c r="A71" s="5"/>
      <c r="B71" s="5" t="s">
        <v>1240</v>
      </c>
      <c r="C71" s="5"/>
      <c r="D71" s="5" t="s">
        <v>1247</v>
      </c>
      <c r="E71" s="104"/>
      <c r="F71" s="105"/>
      <c r="G71" s="104"/>
      <c r="H71" s="105"/>
      <c r="I71" s="104"/>
      <c r="J71" s="105"/>
      <c r="K71" s="104"/>
      <c r="L71" s="105"/>
      <c r="M71" s="104">
        <v>80000</v>
      </c>
      <c r="N71" s="105"/>
      <c r="O71" s="104">
        <f t="shared" si="2"/>
        <v>80000</v>
      </c>
      <c r="P71" s="104"/>
      <c r="Q71" s="104"/>
      <c r="R71" s="104"/>
      <c r="S71" s="104"/>
      <c r="T71" s="5" t="s">
        <v>1255</v>
      </c>
      <c r="U71" s="5"/>
      <c r="V71" s="115"/>
      <c r="W71" s="115"/>
      <c r="X71" s="102"/>
      <c r="Y71" s="115"/>
    </row>
    <row r="72" spans="1:25" ht="30" customHeight="1">
      <c r="A72" s="5"/>
      <c r="B72" s="5" t="s">
        <v>1241</v>
      </c>
      <c r="C72" s="5"/>
      <c r="D72" s="5" t="s">
        <v>1254</v>
      </c>
      <c r="E72" s="104"/>
      <c r="F72" s="105"/>
      <c r="G72" s="104"/>
      <c r="H72" s="105"/>
      <c r="I72" s="104"/>
      <c r="J72" s="105"/>
      <c r="K72" s="104"/>
      <c r="L72" s="105"/>
      <c r="M72" s="104">
        <v>350000</v>
      </c>
      <c r="N72" s="105"/>
      <c r="O72" s="104">
        <f t="shared" si="2"/>
        <v>350000</v>
      </c>
      <c r="P72" s="104"/>
      <c r="Q72" s="104"/>
      <c r="R72" s="104"/>
      <c r="S72" s="104"/>
      <c r="T72" s="5" t="s">
        <v>1256</v>
      </c>
      <c r="U72" s="5"/>
      <c r="V72" s="115"/>
      <c r="W72" s="115"/>
      <c r="X72" s="102"/>
      <c r="Y72" s="115"/>
    </row>
    <row r="73" spans="1:25" ht="30" customHeight="1">
      <c r="A73" s="5"/>
      <c r="B73" s="5" t="s">
        <v>1242</v>
      </c>
      <c r="C73" s="5"/>
      <c r="D73" s="5" t="s">
        <v>1254</v>
      </c>
      <c r="E73" s="104"/>
      <c r="F73" s="105"/>
      <c r="G73" s="104"/>
      <c r="H73" s="105"/>
      <c r="I73" s="104"/>
      <c r="J73" s="105"/>
      <c r="K73" s="104"/>
      <c r="L73" s="105"/>
      <c r="M73" s="104">
        <v>300000</v>
      </c>
      <c r="N73" s="105"/>
      <c r="O73" s="104">
        <f t="shared" si="2"/>
        <v>300000</v>
      </c>
      <c r="P73" s="104"/>
      <c r="Q73" s="104"/>
      <c r="R73" s="104"/>
      <c r="S73" s="104"/>
      <c r="T73" s="5" t="s">
        <v>1257</v>
      </c>
      <c r="U73" s="5"/>
      <c r="V73" s="115"/>
      <c r="W73" s="115"/>
      <c r="X73" s="102"/>
      <c r="Y73" s="115"/>
    </row>
    <row r="74" spans="1:25" ht="30" customHeight="1">
      <c r="A74" s="5"/>
      <c r="B74" s="5" t="s">
        <v>1243</v>
      </c>
      <c r="C74" s="5"/>
      <c r="D74" s="5" t="s">
        <v>1254</v>
      </c>
      <c r="E74" s="104"/>
      <c r="F74" s="105"/>
      <c r="G74" s="104"/>
      <c r="H74" s="105"/>
      <c r="I74" s="104"/>
      <c r="J74" s="105"/>
      <c r="K74" s="104"/>
      <c r="L74" s="105"/>
      <c r="M74" s="104">
        <v>500000</v>
      </c>
      <c r="N74" s="105"/>
      <c r="O74" s="104">
        <f t="shared" si="2"/>
        <v>500000</v>
      </c>
      <c r="P74" s="104"/>
      <c r="Q74" s="104"/>
      <c r="R74" s="104"/>
      <c r="S74" s="104"/>
      <c r="T74" s="5" t="s">
        <v>1258</v>
      </c>
      <c r="U74" s="5"/>
      <c r="V74" s="115"/>
      <c r="W74" s="115"/>
      <c r="X74" s="102"/>
      <c r="Y74" s="115"/>
    </row>
    <row r="75" spans="1:25" ht="30" customHeight="1">
      <c r="A75" s="5" t="s">
        <v>789</v>
      </c>
      <c r="B75" s="5" t="s">
        <v>155</v>
      </c>
      <c r="C75" s="5" t="s">
        <v>156</v>
      </c>
      <c r="D75" s="101" t="s">
        <v>145</v>
      </c>
      <c r="E75" s="104">
        <v>0</v>
      </c>
      <c r="F75" s="105" t="s">
        <v>47</v>
      </c>
      <c r="G75" s="104">
        <v>0</v>
      </c>
      <c r="H75" s="105" t="s">
        <v>47</v>
      </c>
      <c r="I75" s="104">
        <v>0</v>
      </c>
      <c r="J75" s="105" t="s">
        <v>47</v>
      </c>
      <c r="K75" s="104">
        <v>0</v>
      </c>
      <c r="L75" s="105" t="s">
        <v>47</v>
      </c>
      <c r="M75" s="104">
        <v>0</v>
      </c>
      <c r="N75" s="105" t="s">
        <v>47</v>
      </c>
      <c r="O75" s="104">
        <v>0</v>
      </c>
      <c r="P75" s="104">
        <v>0</v>
      </c>
      <c r="Q75" s="104">
        <v>0</v>
      </c>
      <c r="R75" s="104">
        <v>23593</v>
      </c>
      <c r="S75" s="104">
        <f>SMALL(Q75:R75,COUNTIF(Q75:R75,0)+1)</f>
        <v>23593</v>
      </c>
      <c r="T75" s="5" t="s">
        <v>1259</v>
      </c>
      <c r="U75" s="5" t="s">
        <v>47</v>
      </c>
      <c r="V75" s="94" t="s">
        <v>512</v>
      </c>
      <c r="W75" s="94" t="s">
        <v>47</v>
      </c>
      <c r="X75" s="102"/>
      <c r="Y75" s="94" t="s">
        <v>47</v>
      </c>
    </row>
    <row r="76" spans="1:25" ht="30" customHeight="1">
      <c r="A76" s="5" t="s">
        <v>787</v>
      </c>
      <c r="B76" s="5" t="s">
        <v>157</v>
      </c>
      <c r="C76" s="5" t="s">
        <v>158</v>
      </c>
      <c r="D76" s="101" t="s">
        <v>145</v>
      </c>
      <c r="E76" s="104">
        <v>0</v>
      </c>
      <c r="F76" s="105" t="s">
        <v>47</v>
      </c>
      <c r="G76" s="104">
        <v>0</v>
      </c>
      <c r="H76" s="105" t="s">
        <v>47</v>
      </c>
      <c r="I76" s="104">
        <v>0</v>
      </c>
      <c r="J76" s="105" t="s">
        <v>47</v>
      </c>
      <c r="K76" s="104">
        <v>0</v>
      </c>
      <c r="L76" s="105" t="s">
        <v>47</v>
      </c>
      <c r="M76" s="104">
        <v>0</v>
      </c>
      <c r="N76" s="105" t="s">
        <v>47</v>
      </c>
      <c r="O76" s="104">
        <v>0</v>
      </c>
      <c r="P76" s="104">
        <v>0</v>
      </c>
      <c r="Q76" s="104">
        <v>0</v>
      </c>
      <c r="R76" s="104">
        <v>58178</v>
      </c>
      <c r="S76" s="104">
        <f>SMALL(Q76:R76,COUNTIF(Q76:R76,0)+1)</f>
        <v>58178</v>
      </c>
      <c r="T76" s="5" t="s">
        <v>1260</v>
      </c>
      <c r="U76" s="5" t="s">
        <v>47</v>
      </c>
      <c r="V76" s="94" t="s">
        <v>512</v>
      </c>
      <c r="W76" s="94" t="s">
        <v>47</v>
      </c>
      <c r="X76" s="102"/>
      <c r="Y76" s="94" t="s">
        <v>47</v>
      </c>
    </row>
    <row r="77" spans="1:25" ht="30" customHeight="1">
      <c r="A77" s="5" t="s">
        <v>785</v>
      </c>
      <c r="B77" s="5" t="s">
        <v>143</v>
      </c>
      <c r="C77" s="5" t="s">
        <v>144</v>
      </c>
      <c r="D77" s="101" t="s">
        <v>145</v>
      </c>
      <c r="E77" s="104">
        <v>0</v>
      </c>
      <c r="F77" s="105" t="s">
        <v>47</v>
      </c>
      <c r="G77" s="104">
        <v>0</v>
      </c>
      <c r="H77" s="105" t="s">
        <v>47</v>
      </c>
      <c r="I77" s="104">
        <v>0</v>
      </c>
      <c r="J77" s="105" t="s">
        <v>47</v>
      </c>
      <c r="K77" s="104">
        <v>0</v>
      </c>
      <c r="L77" s="105" t="s">
        <v>47</v>
      </c>
      <c r="M77" s="104">
        <v>0</v>
      </c>
      <c r="N77" s="105" t="s">
        <v>47</v>
      </c>
      <c r="O77" s="104">
        <v>0</v>
      </c>
      <c r="P77" s="104">
        <v>0</v>
      </c>
      <c r="Q77" s="104">
        <v>0</v>
      </c>
      <c r="R77" s="104">
        <v>2016</v>
      </c>
      <c r="S77" s="104">
        <f>SMALL(Q77:R77,COUNTIF(Q77:R77,0)+1)</f>
        <v>2016</v>
      </c>
      <c r="T77" s="5" t="s">
        <v>1261</v>
      </c>
      <c r="U77" s="5" t="s">
        <v>47</v>
      </c>
      <c r="V77" s="94" t="s">
        <v>512</v>
      </c>
      <c r="W77" s="94" t="s">
        <v>47</v>
      </c>
      <c r="X77" s="102"/>
      <c r="Y77" s="94" t="s">
        <v>47</v>
      </c>
    </row>
    <row r="78" spans="1:25" ht="30" customHeight="1">
      <c r="A78" s="5" t="s">
        <v>783</v>
      </c>
      <c r="B78" s="5" t="s">
        <v>159</v>
      </c>
      <c r="C78" s="5" t="s">
        <v>160</v>
      </c>
      <c r="D78" s="101" t="s">
        <v>145</v>
      </c>
      <c r="E78" s="104">
        <v>0</v>
      </c>
      <c r="F78" s="105" t="s">
        <v>47</v>
      </c>
      <c r="G78" s="104">
        <v>0</v>
      </c>
      <c r="H78" s="105" t="s">
        <v>47</v>
      </c>
      <c r="I78" s="104">
        <v>0</v>
      </c>
      <c r="J78" s="105" t="s">
        <v>47</v>
      </c>
      <c r="K78" s="104">
        <v>0</v>
      </c>
      <c r="L78" s="105" t="s">
        <v>47</v>
      </c>
      <c r="M78" s="104">
        <v>0</v>
      </c>
      <c r="N78" s="105" t="s">
        <v>47</v>
      </c>
      <c r="O78" s="104">
        <v>0</v>
      </c>
      <c r="P78" s="104">
        <v>0</v>
      </c>
      <c r="Q78" s="104">
        <v>0</v>
      </c>
      <c r="R78" s="104">
        <v>13210</v>
      </c>
      <c r="S78" s="104">
        <f>SMALL(Q78:R78,COUNTIF(Q78:R78,0)+1)</f>
        <v>13210</v>
      </c>
      <c r="T78" s="5" t="s">
        <v>1262</v>
      </c>
      <c r="U78" s="5" t="s">
        <v>47</v>
      </c>
      <c r="V78" s="94" t="s">
        <v>512</v>
      </c>
      <c r="W78" s="94" t="s">
        <v>47</v>
      </c>
      <c r="X78" s="102"/>
      <c r="Y78" s="94" t="s">
        <v>47</v>
      </c>
    </row>
    <row r="79" spans="1:25" ht="30" customHeight="1">
      <c r="A79" s="5" t="s">
        <v>960</v>
      </c>
      <c r="B79" s="5" t="s">
        <v>206</v>
      </c>
      <c r="C79" s="5" t="s">
        <v>371</v>
      </c>
      <c r="D79" s="101" t="s">
        <v>372</v>
      </c>
      <c r="E79" s="104">
        <v>0</v>
      </c>
      <c r="F79" s="105" t="s">
        <v>47</v>
      </c>
      <c r="G79" s="104">
        <v>0</v>
      </c>
      <c r="H79" s="105" t="s">
        <v>47</v>
      </c>
      <c r="I79" s="104">
        <v>0</v>
      </c>
      <c r="J79" s="105" t="s">
        <v>47</v>
      </c>
      <c r="K79" s="104">
        <v>0</v>
      </c>
      <c r="L79" s="105" t="s">
        <v>47</v>
      </c>
      <c r="M79" s="104">
        <v>0</v>
      </c>
      <c r="N79" s="105" t="s">
        <v>47</v>
      </c>
      <c r="O79" s="104">
        <v>0</v>
      </c>
      <c r="P79" s="104">
        <v>0</v>
      </c>
      <c r="Q79" s="104">
        <v>87</v>
      </c>
      <c r="R79" s="104">
        <v>0</v>
      </c>
      <c r="S79" s="104">
        <f>SMALL(Q79:R79,COUNTIF(Q79:R79,0)+1)</f>
        <v>87</v>
      </c>
      <c r="T79" s="5" t="s">
        <v>1263</v>
      </c>
      <c r="U79" s="5" t="s">
        <v>47</v>
      </c>
      <c r="V79" s="94" t="s">
        <v>47</v>
      </c>
      <c r="W79" s="94" t="s">
        <v>47</v>
      </c>
      <c r="X79" s="102"/>
      <c r="Y79" s="94" t="s">
        <v>47</v>
      </c>
    </row>
    <row r="80" spans="1:25" ht="30" customHeight="1">
      <c r="A80" s="5" t="s">
        <v>1051</v>
      </c>
      <c r="B80" s="5" t="s">
        <v>206</v>
      </c>
      <c r="C80" s="5" t="s">
        <v>336</v>
      </c>
      <c r="D80" s="101" t="s">
        <v>287</v>
      </c>
      <c r="E80" s="104">
        <v>0</v>
      </c>
      <c r="F80" s="105" t="s">
        <v>47</v>
      </c>
      <c r="G80" s="104">
        <v>0</v>
      </c>
      <c r="H80" s="105" t="s">
        <v>47</v>
      </c>
      <c r="I80" s="104">
        <v>0</v>
      </c>
      <c r="J80" s="105" t="s">
        <v>47</v>
      </c>
      <c r="K80" s="104">
        <v>0</v>
      </c>
      <c r="L80" s="105" t="s">
        <v>47</v>
      </c>
      <c r="M80" s="104">
        <v>0</v>
      </c>
      <c r="N80" s="105" t="s">
        <v>47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5" t="s">
        <v>1264</v>
      </c>
      <c r="U80" s="5" t="s">
        <v>47</v>
      </c>
      <c r="V80" s="94" t="s">
        <v>47</v>
      </c>
      <c r="W80" s="94" t="s">
        <v>47</v>
      </c>
      <c r="X80" s="102"/>
      <c r="Y80" s="94" t="s">
        <v>47</v>
      </c>
    </row>
    <row r="81" spans="1:25" ht="30" customHeight="1">
      <c r="A81" s="5" t="s">
        <v>889</v>
      </c>
      <c r="B81" s="5" t="s">
        <v>200</v>
      </c>
      <c r="C81" s="5" t="s">
        <v>201</v>
      </c>
      <c r="D81" s="101" t="s">
        <v>202</v>
      </c>
      <c r="E81" s="104">
        <v>0</v>
      </c>
      <c r="F81" s="105" t="s">
        <v>47</v>
      </c>
      <c r="G81" s="104">
        <v>0</v>
      </c>
      <c r="H81" s="105" t="s">
        <v>47</v>
      </c>
      <c r="I81" s="104">
        <v>0</v>
      </c>
      <c r="J81" s="105" t="s">
        <v>47</v>
      </c>
      <c r="K81" s="104">
        <v>0</v>
      </c>
      <c r="L81" s="105" t="s">
        <v>47</v>
      </c>
      <c r="M81" s="104">
        <v>0</v>
      </c>
      <c r="N81" s="105" t="s">
        <v>47</v>
      </c>
      <c r="O81" s="104">
        <v>0</v>
      </c>
      <c r="P81" s="104">
        <v>130264</v>
      </c>
      <c r="Q81" s="104">
        <v>0</v>
      </c>
      <c r="R81" s="104">
        <v>0</v>
      </c>
      <c r="S81" s="104">
        <v>0</v>
      </c>
      <c r="T81" s="5" t="s">
        <v>517</v>
      </c>
      <c r="U81" s="5" t="s">
        <v>47</v>
      </c>
      <c r="V81" s="94" t="s">
        <v>518</v>
      </c>
      <c r="W81" s="94" t="s">
        <v>47</v>
      </c>
      <c r="X81" s="102"/>
      <c r="Y81" s="94" t="s">
        <v>47</v>
      </c>
    </row>
    <row r="82" spans="1:25" ht="30" customHeight="1">
      <c r="A82" s="5" t="s">
        <v>953</v>
      </c>
      <c r="B82" s="5" t="s">
        <v>375</v>
      </c>
      <c r="C82" s="5" t="s">
        <v>201</v>
      </c>
      <c r="D82" s="101" t="s">
        <v>202</v>
      </c>
      <c r="E82" s="104">
        <v>0</v>
      </c>
      <c r="F82" s="105" t="s">
        <v>47</v>
      </c>
      <c r="G82" s="104">
        <v>0</v>
      </c>
      <c r="H82" s="105" t="s">
        <v>47</v>
      </c>
      <c r="I82" s="104">
        <v>0</v>
      </c>
      <c r="J82" s="105" t="s">
        <v>47</v>
      </c>
      <c r="K82" s="104">
        <v>0</v>
      </c>
      <c r="L82" s="105" t="s">
        <v>47</v>
      </c>
      <c r="M82" s="104">
        <v>0</v>
      </c>
      <c r="N82" s="105" t="s">
        <v>47</v>
      </c>
      <c r="O82" s="104">
        <v>0</v>
      </c>
      <c r="P82" s="104">
        <v>155599</v>
      </c>
      <c r="Q82" s="104">
        <v>0</v>
      </c>
      <c r="R82" s="104">
        <v>0</v>
      </c>
      <c r="S82" s="104">
        <v>0</v>
      </c>
      <c r="T82" s="5" t="s">
        <v>519</v>
      </c>
      <c r="U82" s="5" t="s">
        <v>47</v>
      </c>
      <c r="V82" s="94" t="s">
        <v>518</v>
      </c>
      <c r="W82" s="94" t="s">
        <v>47</v>
      </c>
      <c r="X82" s="102"/>
      <c r="Y82" s="94" t="s">
        <v>47</v>
      </c>
    </row>
    <row r="83" spans="1:25" ht="30" customHeight="1">
      <c r="A83" s="5" t="s">
        <v>1045</v>
      </c>
      <c r="B83" s="5" t="s">
        <v>340</v>
      </c>
      <c r="C83" s="5" t="s">
        <v>233</v>
      </c>
      <c r="D83" s="101" t="s">
        <v>202</v>
      </c>
      <c r="E83" s="104">
        <v>0</v>
      </c>
      <c r="F83" s="105" t="s">
        <v>47</v>
      </c>
      <c r="G83" s="104">
        <v>0</v>
      </c>
      <c r="H83" s="105" t="s">
        <v>47</v>
      </c>
      <c r="I83" s="104">
        <v>0</v>
      </c>
      <c r="J83" s="105" t="s">
        <v>47</v>
      </c>
      <c r="K83" s="104">
        <v>0</v>
      </c>
      <c r="L83" s="105" t="s">
        <v>47</v>
      </c>
      <c r="M83" s="104">
        <v>0</v>
      </c>
      <c r="N83" s="105" t="s">
        <v>47</v>
      </c>
      <c r="O83" s="104">
        <v>0</v>
      </c>
      <c r="P83" s="104">
        <v>228462</v>
      </c>
      <c r="Q83" s="104">
        <v>0</v>
      </c>
      <c r="R83" s="104">
        <v>0</v>
      </c>
      <c r="S83" s="104">
        <v>0</v>
      </c>
      <c r="T83" s="5" t="s">
        <v>520</v>
      </c>
      <c r="U83" s="5" t="s">
        <v>47</v>
      </c>
      <c r="V83" s="94" t="s">
        <v>518</v>
      </c>
      <c r="W83" s="94" t="s">
        <v>47</v>
      </c>
      <c r="X83" s="102"/>
      <c r="Y83" s="94" t="s">
        <v>47</v>
      </c>
    </row>
    <row r="84" spans="1:25" ht="30" customHeight="1">
      <c r="A84" s="5" t="s">
        <v>958</v>
      </c>
      <c r="B84" s="5" t="s">
        <v>373</v>
      </c>
      <c r="C84" s="5" t="s">
        <v>233</v>
      </c>
      <c r="D84" s="101" t="s">
        <v>202</v>
      </c>
      <c r="E84" s="104">
        <v>0</v>
      </c>
      <c r="F84" s="105" t="s">
        <v>47</v>
      </c>
      <c r="G84" s="104">
        <v>0</v>
      </c>
      <c r="H84" s="105" t="s">
        <v>47</v>
      </c>
      <c r="I84" s="104">
        <v>0</v>
      </c>
      <c r="J84" s="105" t="s">
        <v>47</v>
      </c>
      <c r="K84" s="104">
        <v>0</v>
      </c>
      <c r="L84" s="105" t="s">
        <v>47</v>
      </c>
      <c r="M84" s="104">
        <v>0</v>
      </c>
      <c r="N84" s="105" t="s">
        <v>47</v>
      </c>
      <c r="O84" s="104">
        <v>0</v>
      </c>
      <c r="P84" s="104">
        <v>178010</v>
      </c>
      <c r="Q84" s="104">
        <v>0</v>
      </c>
      <c r="R84" s="104">
        <v>0</v>
      </c>
      <c r="S84" s="104">
        <v>0</v>
      </c>
      <c r="T84" s="5" t="s">
        <v>521</v>
      </c>
      <c r="U84" s="5" t="s">
        <v>47</v>
      </c>
      <c r="V84" s="94" t="s">
        <v>518</v>
      </c>
      <c r="W84" s="94" t="s">
        <v>47</v>
      </c>
      <c r="X84" s="102"/>
      <c r="Y84" s="94" t="s">
        <v>47</v>
      </c>
    </row>
    <row r="85" spans="1:25" ht="30" customHeight="1">
      <c r="A85" s="5" t="s">
        <v>955</v>
      </c>
      <c r="B85" s="5" t="s">
        <v>374</v>
      </c>
      <c r="C85" s="5" t="s">
        <v>233</v>
      </c>
      <c r="D85" s="101" t="s">
        <v>202</v>
      </c>
      <c r="E85" s="104">
        <v>0</v>
      </c>
      <c r="F85" s="105" t="s">
        <v>47</v>
      </c>
      <c r="G85" s="104">
        <v>0</v>
      </c>
      <c r="H85" s="105" t="s">
        <v>47</v>
      </c>
      <c r="I85" s="104">
        <v>0</v>
      </c>
      <c r="J85" s="105" t="s">
        <v>47</v>
      </c>
      <c r="K85" s="104">
        <v>0</v>
      </c>
      <c r="L85" s="105" t="s">
        <v>47</v>
      </c>
      <c r="M85" s="104">
        <v>0</v>
      </c>
      <c r="N85" s="105" t="s">
        <v>47</v>
      </c>
      <c r="O85" s="104">
        <v>0</v>
      </c>
      <c r="P85" s="104">
        <v>209394</v>
      </c>
      <c r="Q85" s="104">
        <v>0</v>
      </c>
      <c r="R85" s="104">
        <v>0</v>
      </c>
      <c r="S85" s="104">
        <v>0</v>
      </c>
      <c r="T85" s="5" t="s">
        <v>522</v>
      </c>
      <c r="U85" s="5" t="s">
        <v>47</v>
      </c>
      <c r="V85" s="94" t="s">
        <v>518</v>
      </c>
      <c r="W85" s="94" t="s">
        <v>47</v>
      </c>
      <c r="X85" s="102"/>
      <c r="Y85" s="94" t="s">
        <v>47</v>
      </c>
    </row>
    <row r="86" spans="1:25" ht="30" customHeight="1">
      <c r="A86" s="5" t="s">
        <v>1065</v>
      </c>
      <c r="B86" s="5" t="s">
        <v>318</v>
      </c>
      <c r="C86" s="5" t="s">
        <v>233</v>
      </c>
      <c r="D86" s="101" t="s">
        <v>202</v>
      </c>
      <c r="E86" s="104">
        <v>0</v>
      </c>
      <c r="F86" s="105" t="s">
        <v>47</v>
      </c>
      <c r="G86" s="104">
        <v>0</v>
      </c>
      <c r="H86" s="105" t="s">
        <v>47</v>
      </c>
      <c r="I86" s="104">
        <v>0</v>
      </c>
      <c r="J86" s="105" t="s">
        <v>47</v>
      </c>
      <c r="K86" s="104">
        <v>0</v>
      </c>
      <c r="L86" s="105" t="s">
        <v>47</v>
      </c>
      <c r="M86" s="104">
        <v>0</v>
      </c>
      <c r="N86" s="105" t="s">
        <v>47</v>
      </c>
      <c r="O86" s="104">
        <v>0</v>
      </c>
      <c r="P86" s="104">
        <v>150052</v>
      </c>
      <c r="Q86" s="104">
        <v>0</v>
      </c>
      <c r="R86" s="104">
        <v>0</v>
      </c>
      <c r="S86" s="104">
        <v>0</v>
      </c>
      <c r="T86" s="5" t="s">
        <v>523</v>
      </c>
      <c r="U86" s="5" t="s">
        <v>47</v>
      </c>
      <c r="V86" s="94" t="s">
        <v>518</v>
      </c>
      <c r="W86" s="94" t="s">
        <v>47</v>
      </c>
      <c r="X86" s="102"/>
      <c r="Y86" s="94" t="s">
        <v>47</v>
      </c>
    </row>
    <row r="87" spans="1:25" ht="30" customHeight="1">
      <c r="A87" s="5" t="s">
        <v>1069</v>
      </c>
      <c r="B87" s="5" t="s">
        <v>333</v>
      </c>
      <c r="C87" s="5" t="s">
        <v>201</v>
      </c>
      <c r="D87" s="101" t="s">
        <v>202</v>
      </c>
      <c r="E87" s="104">
        <v>0</v>
      </c>
      <c r="F87" s="105" t="s">
        <v>47</v>
      </c>
      <c r="G87" s="104">
        <v>0</v>
      </c>
      <c r="H87" s="105" t="s">
        <v>47</v>
      </c>
      <c r="I87" s="104">
        <v>0</v>
      </c>
      <c r="J87" s="105" t="s">
        <v>47</v>
      </c>
      <c r="K87" s="104">
        <v>0</v>
      </c>
      <c r="L87" s="105" t="s">
        <v>47</v>
      </c>
      <c r="M87" s="104">
        <v>0</v>
      </c>
      <c r="N87" s="105" t="s">
        <v>47</v>
      </c>
      <c r="O87" s="104">
        <v>0</v>
      </c>
      <c r="P87" s="104">
        <v>203532</v>
      </c>
      <c r="Q87" s="104">
        <v>0</v>
      </c>
      <c r="R87" s="104">
        <v>0</v>
      </c>
      <c r="S87" s="104">
        <v>0</v>
      </c>
      <c r="T87" s="5" t="s">
        <v>524</v>
      </c>
      <c r="U87" s="5" t="s">
        <v>47</v>
      </c>
      <c r="V87" s="94" t="s">
        <v>518</v>
      </c>
      <c r="W87" s="94" t="s">
        <v>47</v>
      </c>
      <c r="X87" s="102"/>
      <c r="Y87" s="94" t="s">
        <v>47</v>
      </c>
    </row>
    <row r="88" spans="1:25" ht="30" customHeight="1">
      <c r="A88" s="5" t="s">
        <v>937</v>
      </c>
      <c r="B88" s="5" t="s">
        <v>274</v>
      </c>
      <c r="C88" s="5" t="s">
        <v>233</v>
      </c>
      <c r="D88" s="101" t="s">
        <v>202</v>
      </c>
      <c r="E88" s="104">
        <v>0</v>
      </c>
      <c r="F88" s="105" t="s">
        <v>47</v>
      </c>
      <c r="G88" s="104">
        <v>0</v>
      </c>
      <c r="H88" s="105" t="s">
        <v>47</v>
      </c>
      <c r="I88" s="104">
        <v>0</v>
      </c>
      <c r="J88" s="105" t="s">
        <v>47</v>
      </c>
      <c r="K88" s="104">
        <v>0</v>
      </c>
      <c r="L88" s="105" t="s">
        <v>47</v>
      </c>
      <c r="M88" s="104">
        <v>0</v>
      </c>
      <c r="N88" s="105" t="s">
        <v>47</v>
      </c>
      <c r="O88" s="104">
        <v>0</v>
      </c>
      <c r="P88" s="104">
        <v>195972</v>
      </c>
      <c r="Q88" s="104">
        <v>0</v>
      </c>
      <c r="R88" s="104">
        <v>0</v>
      </c>
      <c r="S88" s="104">
        <v>0</v>
      </c>
      <c r="T88" s="5" t="s">
        <v>525</v>
      </c>
      <c r="U88" s="5" t="s">
        <v>47</v>
      </c>
      <c r="V88" s="94" t="s">
        <v>518</v>
      </c>
      <c r="W88" s="94" t="s">
        <v>47</v>
      </c>
      <c r="X88" s="102"/>
      <c r="Y88" s="94" t="s">
        <v>47</v>
      </c>
    </row>
    <row r="89" spans="1:25" ht="30" customHeight="1">
      <c r="A89" s="5" t="s">
        <v>1037</v>
      </c>
      <c r="B89" s="5" t="s">
        <v>279</v>
      </c>
      <c r="C89" s="5" t="s">
        <v>233</v>
      </c>
      <c r="D89" s="101" t="s">
        <v>202</v>
      </c>
      <c r="E89" s="104">
        <v>0</v>
      </c>
      <c r="F89" s="105" t="s">
        <v>47</v>
      </c>
      <c r="G89" s="104">
        <v>0</v>
      </c>
      <c r="H89" s="105" t="s">
        <v>47</v>
      </c>
      <c r="I89" s="104">
        <v>0</v>
      </c>
      <c r="J89" s="105" t="s">
        <v>47</v>
      </c>
      <c r="K89" s="104">
        <v>0</v>
      </c>
      <c r="L89" s="105" t="s">
        <v>47</v>
      </c>
      <c r="M89" s="104">
        <v>0</v>
      </c>
      <c r="N89" s="105" t="s">
        <v>47</v>
      </c>
      <c r="O89" s="104">
        <v>0</v>
      </c>
      <c r="P89" s="104">
        <v>214502</v>
      </c>
      <c r="Q89" s="104">
        <v>0</v>
      </c>
      <c r="R89" s="104">
        <v>0</v>
      </c>
      <c r="S89" s="104">
        <v>0</v>
      </c>
      <c r="T89" s="5" t="s">
        <v>526</v>
      </c>
      <c r="U89" s="5" t="s">
        <v>47</v>
      </c>
      <c r="V89" s="94" t="s">
        <v>518</v>
      </c>
      <c r="W89" s="94" t="s">
        <v>47</v>
      </c>
      <c r="X89" s="102"/>
      <c r="Y89" s="94" t="s">
        <v>47</v>
      </c>
    </row>
    <row r="90" spans="1:25" ht="30" customHeight="1">
      <c r="A90" s="5" t="s">
        <v>1024</v>
      </c>
      <c r="B90" s="5" t="s">
        <v>349</v>
      </c>
      <c r="C90" s="5" t="s">
        <v>233</v>
      </c>
      <c r="D90" s="101" t="s">
        <v>202</v>
      </c>
      <c r="E90" s="104">
        <v>0</v>
      </c>
      <c r="F90" s="105" t="s">
        <v>47</v>
      </c>
      <c r="G90" s="104">
        <v>0</v>
      </c>
      <c r="H90" s="105" t="s">
        <v>47</v>
      </c>
      <c r="I90" s="104">
        <v>0</v>
      </c>
      <c r="J90" s="105" t="s">
        <v>47</v>
      </c>
      <c r="K90" s="104">
        <v>0</v>
      </c>
      <c r="L90" s="105" t="s">
        <v>47</v>
      </c>
      <c r="M90" s="104">
        <v>0</v>
      </c>
      <c r="N90" s="105" t="s">
        <v>47</v>
      </c>
      <c r="O90" s="104">
        <v>0</v>
      </c>
      <c r="P90" s="104">
        <v>206065</v>
      </c>
      <c r="Q90" s="104">
        <v>0</v>
      </c>
      <c r="R90" s="104">
        <v>0</v>
      </c>
      <c r="S90" s="104">
        <v>0</v>
      </c>
      <c r="T90" s="5" t="s">
        <v>527</v>
      </c>
      <c r="U90" s="5" t="s">
        <v>47</v>
      </c>
      <c r="V90" s="94" t="s">
        <v>518</v>
      </c>
      <c r="W90" s="94" t="s">
        <v>47</v>
      </c>
      <c r="X90" s="102"/>
      <c r="Y90" s="94" t="s">
        <v>47</v>
      </c>
    </row>
    <row r="91" spans="1:25" ht="30" customHeight="1">
      <c r="A91" s="5" t="s">
        <v>904</v>
      </c>
      <c r="B91" s="5" t="s">
        <v>383</v>
      </c>
      <c r="C91" s="5" t="s">
        <v>233</v>
      </c>
      <c r="D91" s="101" t="s">
        <v>202</v>
      </c>
      <c r="E91" s="104">
        <v>0</v>
      </c>
      <c r="F91" s="105" t="s">
        <v>47</v>
      </c>
      <c r="G91" s="104">
        <v>0</v>
      </c>
      <c r="H91" s="105" t="s">
        <v>47</v>
      </c>
      <c r="I91" s="104">
        <v>0</v>
      </c>
      <c r="J91" s="105" t="s">
        <v>47</v>
      </c>
      <c r="K91" s="104">
        <v>0</v>
      </c>
      <c r="L91" s="105" t="s">
        <v>47</v>
      </c>
      <c r="M91" s="104">
        <v>0</v>
      </c>
      <c r="N91" s="105" t="s">
        <v>47</v>
      </c>
      <c r="O91" s="104">
        <v>0</v>
      </c>
      <c r="P91" s="104">
        <v>188854</v>
      </c>
      <c r="Q91" s="104">
        <v>0</v>
      </c>
      <c r="R91" s="104">
        <v>0</v>
      </c>
      <c r="S91" s="104">
        <v>0</v>
      </c>
      <c r="T91" s="5" t="s">
        <v>528</v>
      </c>
      <c r="U91" s="5" t="s">
        <v>47</v>
      </c>
      <c r="V91" s="94" t="s">
        <v>518</v>
      </c>
      <c r="W91" s="94" t="s">
        <v>47</v>
      </c>
      <c r="X91" s="102"/>
      <c r="Y91" s="94" t="s">
        <v>47</v>
      </c>
    </row>
    <row r="92" spans="1:25" ht="30" customHeight="1">
      <c r="A92" s="5" t="s">
        <v>1014</v>
      </c>
      <c r="B92" s="5" t="s">
        <v>232</v>
      </c>
      <c r="C92" s="5" t="s">
        <v>233</v>
      </c>
      <c r="D92" s="101" t="s">
        <v>202</v>
      </c>
      <c r="E92" s="104">
        <v>0</v>
      </c>
      <c r="F92" s="105" t="s">
        <v>47</v>
      </c>
      <c r="G92" s="104">
        <v>0</v>
      </c>
      <c r="H92" s="105" t="s">
        <v>47</v>
      </c>
      <c r="I92" s="104">
        <v>0</v>
      </c>
      <c r="J92" s="105" t="s">
        <v>47</v>
      </c>
      <c r="K92" s="104">
        <v>0</v>
      </c>
      <c r="L92" s="105" t="s">
        <v>47</v>
      </c>
      <c r="M92" s="104">
        <v>0</v>
      </c>
      <c r="N92" s="105" t="s">
        <v>47</v>
      </c>
      <c r="O92" s="104">
        <v>0</v>
      </c>
      <c r="P92" s="104">
        <v>192305</v>
      </c>
      <c r="Q92" s="104">
        <v>0</v>
      </c>
      <c r="R92" s="104">
        <v>0</v>
      </c>
      <c r="S92" s="104">
        <v>0</v>
      </c>
      <c r="T92" s="5" t="s">
        <v>529</v>
      </c>
      <c r="U92" s="5" t="s">
        <v>47</v>
      </c>
      <c r="V92" s="94" t="s">
        <v>518</v>
      </c>
      <c r="W92" s="94" t="s">
        <v>47</v>
      </c>
      <c r="X92" s="102"/>
      <c r="Y92" s="94" t="s">
        <v>47</v>
      </c>
    </row>
    <row r="93" spans="1:25" ht="30" customHeight="1">
      <c r="A93" s="5" t="s">
        <v>1019</v>
      </c>
      <c r="B93" s="5" t="s">
        <v>351</v>
      </c>
      <c r="C93" s="5" t="s">
        <v>233</v>
      </c>
      <c r="D93" s="101" t="s">
        <v>202</v>
      </c>
      <c r="E93" s="104">
        <v>0</v>
      </c>
      <c r="F93" s="105" t="s">
        <v>47</v>
      </c>
      <c r="G93" s="104">
        <v>0</v>
      </c>
      <c r="H93" s="105" t="s">
        <v>47</v>
      </c>
      <c r="I93" s="104">
        <v>0</v>
      </c>
      <c r="J93" s="105" t="s">
        <v>47</v>
      </c>
      <c r="K93" s="104">
        <v>0</v>
      </c>
      <c r="L93" s="105" t="s">
        <v>47</v>
      </c>
      <c r="M93" s="104">
        <v>0</v>
      </c>
      <c r="N93" s="105" t="s">
        <v>47</v>
      </c>
      <c r="O93" s="104">
        <v>0</v>
      </c>
      <c r="P93" s="104">
        <v>150525</v>
      </c>
      <c r="Q93" s="104">
        <v>0</v>
      </c>
      <c r="R93" s="104">
        <v>0</v>
      </c>
      <c r="S93" s="104">
        <v>0</v>
      </c>
      <c r="T93" s="5" t="s">
        <v>530</v>
      </c>
      <c r="U93" s="5" t="s">
        <v>47</v>
      </c>
      <c r="V93" s="94" t="s">
        <v>518</v>
      </c>
      <c r="W93" s="94" t="s">
        <v>47</v>
      </c>
      <c r="X93" s="102"/>
      <c r="Y93" s="94" t="s">
        <v>47</v>
      </c>
    </row>
    <row r="94" spans="1:25" ht="30" customHeight="1">
      <c r="A94" s="5" t="s">
        <v>892</v>
      </c>
      <c r="B94" s="5" t="s">
        <v>409</v>
      </c>
      <c r="C94" s="5" t="s">
        <v>201</v>
      </c>
      <c r="D94" s="101" t="s">
        <v>202</v>
      </c>
      <c r="E94" s="104">
        <v>0</v>
      </c>
      <c r="F94" s="105" t="s">
        <v>47</v>
      </c>
      <c r="G94" s="104">
        <v>0</v>
      </c>
      <c r="H94" s="105" t="s">
        <v>47</v>
      </c>
      <c r="I94" s="104">
        <v>0</v>
      </c>
      <c r="J94" s="105" t="s">
        <v>47</v>
      </c>
      <c r="K94" s="104">
        <v>0</v>
      </c>
      <c r="L94" s="105" t="s">
        <v>47</v>
      </c>
      <c r="M94" s="104">
        <v>0</v>
      </c>
      <c r="N94" s="105" t="s">
        <v>47</v>
      </c>
      <c r="O94" s="104">
        <v>0</v>
      </c>
      <c r="P94" s="104">
        <v>190235</v>
      </c>
      <c r="Q94" s="104">
        <v>0</v>
      </c>
      <c r="R94" s="104">
        <v>0</v>
      </c>
      <c r="S94" s="104">
        <v>0</v>
      </c>
      <c r="T94" s="5" t="s">
        <v>531</v>
      </c>
      <c r="U94" s="5" t="s">
        <v>47</v>
      </c>
      <c r="V94" s="94" t="s">
        <v>518</v>
      </c>
      <c r="W94" s="94" t="s">
        <v>47</v>
      </c>
      <c r="X94" s="102"/>
      <c r="Y94" s="94" t="s">
        <v>47</v>
      </c>
    </row>
    <row r="95" spans="1:25" ht="30" customHeight="1">
      <c r="A95" s="5" t="s">
        <v>880</v>
      </c>
      <c r="B95" s="5" t="s">
        <v>414</v>
      </c>
      <c r="C95" s="5" t="s">
        <v>233</v>
      </c>
      <c r="D95" s="101" t="s">
        <v>202</v>
      </c>
      <c r="E95" s="104">
        <v>0</v>
      </c>
      <c r="F95" s="105" t="s">
        <v>47</v>
      </c>
      <c r="G95" s="104">
        <v>0</v>
      </c>
      <c r="H95" s="105" t="s">
        <v>47</v>
      </c>
      <c r="I95" s="104">
        <v>0</v>
      </c>
      <c r="J95" s="105" t="s">
        <v>47</v>
      </c>
      <c r="K95" s="104">
        <v>0</v>
      </c>
      <c r="L95" s="105" t="s">
        <v>47</v>
      </c>
      <c r="M95" s="104">
        <v>0</v>
      </c>
      <c r="N95" s="105" t="s">
        <v>47</v>
      </c>
      <c r="O95" s="104">
        <v>0</v>
      </c>
      <c r="P95" s="104">
        <v>131528</v>
      </c>
      <c r="Q95" s="104">
        <v>0</v>
      </c>
      <c r="R95" s="104">
        <v>0</v>
      </c>
      <c r="S95" s="104">
        <v>0</v>
      </c>
      <c r="T95" s="5" t="s">
        <v>532</v>
      </c>
      <c r="U95" s="5" t="s">
        <v>47</v>
      </c>
      <c r="V95" s="94" t="s">
        <v>518</v>
      </c>
      <c r="W95" s="94" t="s">
        <v>47</v>
      </c>
      <c r="X95" s="102"/>
      <c r="Y95" s="94" t="s">
        <v>47</v>
      </c>
    </row>
    <row r="96" spans="1:25" ht="30" customHeight="1">
      <c r="A96" s="5" t="s">
        <v>880</v>
      </c>
      <c r="B96" s="5" t="s">
        <v>1223</v>
      </c>
      <c r="C96" s="5" t="s">
        <v>201</v>
      </c>
      <c r="D96" s="101" t="s">
        <v>202</v>
      </c>
      <c r="E96" s="104">
        <v>0</v>
      </c>
      <c r="F96" s="105" t="s">
        <v>47</v>
      </c>
      <c r="G96" s="104">
        <v>0</v>
      </c>
      <c r="H96" s="105" t="s">
        <v>47</v>
      </c>
      <c r="I96" s="104">
        <v>0</v>
      </c>
      <c r="J96" s="105" t="s">
        <v>47</v>
      </c>
      <c r="K96" s="104">
        <v>0</v>
      </c>
      <c r="L96" s="105" t="s">
        <v>47</v>
      </c>
      <c r="M96" s="104">
        <v>0</v>
      </c>
      <c r="N96" s="105" t="s">
        <v>47</v>
      </c>
      <c r="O96" s="104">
        <v>0</v>
      </c>
      <c r="P96" s="104">
        <v>166752</v>
      </c>
      <c r="Q96" s="104">
        <v>0</v>
      </c>
      <c r="R96" s="104">
        <v>0</v>
      </c>
      <c r="S96" s="104">
        <v>0</v>
      </c>
      <c r="T96" s="5" t="s">
        <v>1229</v>
      </c>
      <c r="U96" s="5" t="s">
        <v>47</v>
      </c>
      <c r="V96" s="112" t="s">
        <v>518</v>
      </c>
      <c r="W96" s="112" t="s">
        <v>47</v>
      </c>
      <c r="X96" s="102"/>
      <c r="Y96" s="112" t="s">
        <v>47</v>
      </c>
    </row>
    <row r="97" spans="1:25" ht="30" customHeight="1">
      <c r="A97" s="5" t="s">
        <v>932</v>
      </c>
      <c r="B97" s="5" t="s">
        <v>388</v>
      </c>
      <c r="C97" s="5" t="s">
        <v>389</v>
      </c>
      <c r="D97" s="101" t="s">
        <v>202</v>
      </c>
      <c r="E97" s="104">
        <v>0</v>
      </c>
      <c r="F97" s="105" t="s">
        <v>47</v>
      </c>
      <c r="G97" s="104">
        <v>0</v>
      </c>
      <c r="H97" s="105" t="s">
        <v>47</v>
      </c>
      <c r="I97" s="104">
        <v>0</v>
      </c>
      <c r="J97" s="105" t="s">
        <v>47</v>
      </c>
      <c r="K97" s="104">
        <v>0</v>
      </c>
      <c r="L97" s="105" t="s">
        <v>47</v>
      </c>
      <c r="M97" s="104">
        <v>0</v>
      </c>
      <c r="N97" s="105" t="s">
        <v>47</v>
      </c>
      <c r="O97" s="104">
        <v>0</v>
      </c>
      <c r="P97" s="104">
        <v>176693</v>
      </c>
      <c r="Q97" s="104">
        <v>0</v>
      </c>
      <c r="R97" s="104">
        <v>0</v>
      </c>
      <c r="S97" s="104">
        <v>0</v>
      </c>
      <c r="T97" s="5" t="s">
        <v>1230</v>
      </c>
      <c r="U97" s="5" t="s">
        <v>47</v>
      </c>
      <c r="V97" s="94" t="s">
        <v>518</v>
      </c>
      <c r="W97" s="94" t="s">
        <v>47</v>
      </c>
      <c r="X97" s="102"/>
      <c r="Y97" s="94" t="s">
        <v>47</v>
      </c>
    </row>
  </sheetData>
  <mergeCells count="15">
    <mergeCell ref="V3:V4"/>
    <mergeCell ref="W3:W4"/>
    <mergeCell ref="X3:X4"/>
    <mergeCell ref="Y3:Y4"/>
    <mergeCell ref="A1:U1"/>
    <mergeCell ref="A2:U2"/>
    <mergeCell ref="A3:A4"/>
    <mergeCell ref="B3:B4"/>
    <mergeCell ref="C3:C4"/>
    <mergeCell ref="D3:D4"/>
    <mergeCell ref="E3:O3"/>
    <mergeCell ref="P3:P4"/>
    <mergeCell ref="Q3:S3"/>
    <mergeCell ref="T3:T4"/>
    <mergeCell ref="U3:U4"/>
  </mergeCells>
  <phoneticPr fontId="1" type="noConversion"/>
  <pageMargins left="0.78740157480314954" right="0" top="0.39370078740157477" bottom="0.39370078740157477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14</vt:i4>
      </vt:variant>
    </vt:vector>
  </HeadingPairs>
  <TitlesOfParts>
    <vt:vector size="28" baseType="lpstr">
      <vt:lpstr>표지 (1)</vt:lpstr>
      <vt:lpstr>설계갑지(건축)</vt:lpstr>
      <vt:lpstr>원가계산서</vt:lpstr>
      <vt:lpstr>공종별내역서</vt:lpstr>
      <vt:lpstr>표지 (2)</vt:lpstr>
      <vt:lpstr>일위대가목록</vt:lpstr>
      <vt:lpstr>일위대가</vt:lpstr>
      <vt:lpstr>표지 (3)</vt:lpstr>
      <vt:lpstr>단가대비표</vt:lpstr>
      <vt:lpstr>표지 (4)</vt:lpstr>
      <vt:lpstr>산출집계</vt:lpstr>
      <vt:lpstr>부자재집계표</vt:lpstr>
      <vt:lpstr>창호산출서</vt:lpstr>
      <vt:lpstr>내부산출서</vt:lpstr>
      <vt:lpstr>공종별내역서!Print_Area</vt:lpstr>
      <vt:lpstr>단가대비표!Print_Area</vt:lpstr>
      <vt:lpstr>원가계산서!Print_Area</vt:lpstr>
      <vt:lpstr>일위대가!Print_Area</vt:lpstr>
      <vt:lpstr>일위대가목록!Print_Area</vt:lpstr>
      <vt:lpstr>공종별내역서!Print_Titles</vt:lpstr>
      <vt:lpstr>내부산출서!Print_Titles</vt:lpstr>
      <vt:lpstr>단가대비표!Print_Titles</vt:lpstr>
      <vt:lpstr>부자재집계표!Print_Titles</vt:lpstr>
      <vt:lpstr>산출집계!Print_Titles</vt:lpstr>
      <vt:lpstr>원가계산서!Print_Titles</vt:lpstr>
      <vt:lpstr>일위대가!Print_Titles</vt:lpstr>
      <vt:lpstr>일위대가목록!Print_Titles</vt:lpstr>
      <vt:lpstr>창호산출서!Print_Titles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2019-09-23T13:04:05Z</dcterms:created>
  <dc:creator>USER</dc:creator>
  <cp:lastModifiedBy>user</cp:lastModifiedBy>
  <cp:lastPrinted>2019-10-15T00:29:36Z</cp:lastPrinted>
  <dcterms:modified xsi:type="dcterms:W3CDTF">2019-10-28T04:57:39Z</dcterms:modified>
</cp:coreProperties>
</file>