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★ 8. 배출부과금\2025년 상반기 대기배출부과금\1.홈페이지\"/>
    </mc:Choice>
  </mc:AlternateContent>
  <bookViews>
    <workbookView xWindow="0" yWindow="0" windowWidth="28800" windowHeight="12255" tabRatio="778"/>
  </bookViews>
  <sheets>
    <sheet name="2.산출내역서(1면)" sheetId="24" r:id="rId1"/>
    <sheet name="2-1 황산화물1" sheetId="2" r:id="rId2"/>
    <sheet name="2-2 황산화물2" sheetId="1" r:id="rId3"/>
    <sheet name="2-3 먼지 1" sheetId="23" r:id="rId4"/>
    <sheet name="2-4먼지 2" sheetId="16" r:id="rId5"/>
    <sheet name="2-5 질소산화물 1" sheetId="22" r:id="rId6"/>
    <sheet name="2-6 질소산화물 2" sheetId="21" r:id="rId7"/>
    <sheet name="3.연료사용확인서" sheetId="20" r:id="rId8"/>
    <sheet name="4.조업일수확인서" sheetId="19" r:id="rId9"/>
    <sheet name="5.자가측정내역확인서" sheetId="18" r:id="rId10"/>
  </sheets>
  <definedNames>
    <definedName name="_xlnm.Print_Area" localSheetId="0">'2.산출내역서(1면)'!$A$1:$H$40</definedName>
    <definedName name="_xlnm.Print_Area" localSheetId="2">'2-2 황산화물2'!$A$1:$J$36</definedName>
    <definedName name="_xlnm.Print_Area" localSheetId="4">'2-4먼지 2'!$A$1:$J$36</definedName>
    <definedName name="_xlnm.Print_Area" localSheetId="6">'2-6 질소산화물 2'!$A$1:$J$36</definedName>
    <definedName name="_xlnm.Print_Area" localSheetId="9">'5.자가측정내역확인서'!$A$1:$K$31</definedName>
  </definedNames>
  <calcPr calcId="162913"/>
</workbook>
</file>

<file path=xl/calcChain.xml><?xml version="1.0" encoding="utf-8"?>
<calcChain xmlns="http://schemas.openxmlformats.org/spreadsheetml/2006/main">
  <c r="D15" i="24" l="1"/>
  <c r="C15" i="24"/>
  <c r="G15" i="24" s="1"/>
  <c r="G14" i="24"/>
  <c r="D14" i="24"/>
  <c r="C14" i="24"/>
  <c r="D24" i="24"/>
  <c r="G24" i="24" s="1"/>
  <c r="D23" i="24"/>
  <c r="G23" i="24" s="1"/>
  <c r="D35" i="24"/>
  <c r="C35" i="24"/>
  <c r="G35" i="24" s="1"/>
  <c r="D34" i="24"/>
  <c r="C34" i="24"/>
  <c r="G34" i="24" s="1"/>
  <c r="D22" i="24" l="1"/>
  <c r="D25" i="24"/>
  <c r="D26" i="24"/>
  <c r="F30" i="21" l="1"/>
  <c r="E30" i="21"/>
  <c r="D30" i="21"/>
  <c r="H30" i="16"/>
  <c r="G30" i="16"/>
  <c r="F30" i="16"/>
  <c r="E30" i="16"/>
  <c r="D30" i="16"/>
  <c r="F30" i="1"/>
  <c r="E30" i="1"/>
  <c r="D30" i="1"/>
  <c r="G33" i="1" l="1"/>
  <c r="H33" i="1" s="1"/>
  <c r="H33" i="21"/>
  <c r="G33" i="21"/>
  <c r="H37" i="19" l="1"/>
  <c r="D37" i="19"/>
  <c r="D36" i="24"/>
  <c r="C36" i="24"/>
  <c r="D33" i="24"/>
  <c r="G33" i="24" s="1"/>
  <c r="C33" i="24"/>
  <c r="G32" i="24"/>
  <c r="G26" i="24"/>
  <c r="C26" i="24"/>
  <c r="G25" i="24"/>
  <c r="C25" i="24"/>
  <c r="G22" i="24"/>
  <c r="D16" i="24"/>
  <c r="G16" i="24" s="1"/>
  <c r="C16" i="24"/>
  <c r="D13" i="24"/>
  <c r="G13" i="24" s="1"/>
  <c r="C13" i="24"/>
  <c r="G12" i="24"/>
  <c r="G36" i="24" l="1"/>
  <c r="F14" i="23"/>
  <c r="F13" i="23"/>
  <c r="F12" i="23"/>
  <c r="F11" i="23"/>
  <c r="F10" i="23"/>
  <c r="F9" i="23"/>
  <c r="F8" i="23"/>
  <c r="F7" i="23"/>
  <c r="F6" i="23"/>
  <c r="F5" i="23"/>
  <c r="F4" i="23"/>
  <c r="F3" i="23"/>
  <c r="F4" i="22" l="1"/>
  <c r="F5" i="22"/>
  <c r="F6" i="22"/>
  <c r="F7" i="22"/>
  <c r="F8" i="22"/>
  <c r="F9" i="22"/>
  <c r="F10" i="22"/>
  <c r="F11" i="22"/>
  <c r="F12" i="22"/>
  <c r="F13" i="22"/>
  <c r="F14" i="22"/>
  <c r="F3" i="22"/>
  <c r="G7" i="21" l="1"/>
  <c r="H7" i="21" s="1"/>
  <c r="G8" i="21"/>
  <c r="H8" i="21" s="1"/>
  <c r="G9" i="21"/>
  <c r="H9" i="21" s="1"/>
  <c r="G10" i="21"/>
  <c r="H10" i="21"/>
  <c r="G11" i="21"/>
  <c r="H11" i="21"/>
  <c r="G12" i="21"/>
  <c r="H12" i="21" s="1"/>
  <c r="G13" i="21"/>
  <c r="H13" i="21"/>
  <c r="G14" i="21"/>
  <c r="H14" i="21"/>
  <c r="G15" i="21"/>
  <c r="H15" i="21" s="1"/>
  <c r="G16" i="21"/>
  <c r="H16" i="21"/>
  <c r="G17" i="21"/>
  <c r="H17" i="21"/>
  <c r="G18" i="21"/>
  <c r="H18" i="21" s="1"/>
  <c r="G19" i="21"/>
  <c r="H19" i="21"/>
  <c r="G20" i="21"/>
  <c r="H20" i="21"/>
  <c r="G21" i="21"/>
  <c r="H21" i="21" s="1"/>
  <c r="G22" i="21"/>
  <c r="H22" i="21"/>
  <c r="G23" i="21"/>
  <c r="H23" i="21"/>
  <c r="G24" i="21"/>
  <c r="H24" i="21" s="1"/>
  <c r="G25" i="21"/>
  <c r="H25" i="21"/>
  <c r="G26" i="21"/>
  <c r="H26" i="21"/>
  <c r="G27" i="21"/>
  <c r="H27" i="21" s="1"/>
  <c r="G28" i="21"/>
  <c r="H28" i="21"/>
  <c r="G29" i="21"/>
  <c r="H29" i="21"/>
  <c r="G6" i="21"/>
  <c r="G7" i="1"/>
  <c r="G8" i="1"/>
  <c r="G9" i="1"/>
  <c r="H9" i="1" s="1"/>
  <c r="G10" i="1"/>
  <c r="H10" i="1" s="1"/>
  <c r="G11" i="1"/>
  <c r="H11" i="1"/>
  <c r="G12" i="1"/>
  <c r="H12" i="1" s="1"/>
  <c r="G13" i="1"/>
  <c r="H13" i="1"/>
  <c r="G14" i="1"/>
  <c r="H14" i="1"/>
  <c r="G15" i="1"/>
  <c r="H15" i="1" s="1"/>
  <c r="G16" i="1"/>
  <c r="H16" i="1"/>
  <c r="G17" i="1"/>
  <c r="H17" i="1"/>
  <c r="G18" i="1"/>
  <c r="H18" i="1" s="1"/>
  <c r="G19" i="1"/>
  <c r="H19" i="1"/>
  <c r="G20" i="1"/>
  <c r="H20" i="1"/>
  <c r="G21" i="1"/>
  <c r="H21" i="1" s="1"/>
  <c r="G22" i="1"/>
  <c r="H22" i="1"/>
  <c r="G23" i="1"/>
  <c r="H23" i="1"/>
  <c r="G24" i="1"/>
  <c r="H24" i="1" s="1"/>
  <c r="G25" i="1"/>
  <c r="H25" i="1"/>
  <c r="G26" i="1"/>
  <c r="H26" i="1"/>
  <c r="G27" i="1"/>
  <c r="H27" i="1" s="1"/>
  <c r="G28" i="1"/>
  <c r="H28" i="1"/>
  <c r="G29" i="1"/>
  <c r="H29" i="1"/>
  <c r="G6" i="1"/>
  <c r="G4" i="2"/>
  <c r="G5" i="2"/>
  <c r="G6" i="2"/>
  <c r="G7" i="2"/>
  <c r="G8" i="2"/>
  <c r="G9" i="2"/>
  <c r="G10" i="2"/>
  <c r="G11" i="2"/>
  <c r="G12" i="2"/>
  <c r="G13" i="2"/>
  <c r="G14" i="2"/>
  <c r="G3" i="2"/>
  <c r="G7" i="16"/>
  <c r="H7" i="16" s="1"/>
  <c r="G8" i="16"/>
  <c r="H8" i="16"/>
  <c r="G9" i="16"/>
  <c r="H9" i="16"/>
  <c r="G10" i="16"/>
  <c r="H10" i="16" s="1"/>
  <c r="G11" i="16"/>
  <c r="H11" i="16"/>
  <c r="G12" i="16"/>
  <c r="H12" i="16"/>
  <c r="G13" i="16"/>
  <c r="H13" i="16" s="1"/>
  <c r="G14" i="16"/>
  <c r="H14" i="16"/>
  <c r="G15" i="16"/>
  <c r="H15" i="16"/>
  <c r="G16" i="16"/>
  <c r="H16" i="16" s="1"/>
  <c r="G17" i="16"/>
  <c r="H17" i="16"/>
  <c r="G18" i="16"/>
  <c r="H18" i="16"/>
  <c r="G19" i="16"/>
  <c r="H19" i="16" s="1"/>
  <c r="G20" i="16"/>
  <c r="H20" i="16"/>
  <c r="G21" i="16"/>
  <c r="H21" i="16"/>
  <c r="G22" i="16"/>
  <c r="H22" i="16" s="1"/>
  <c r="G23" i="16"/>
  <c r="H23" i="16"/>
  <c r="G24" i="16"/>
  <c r="H24" i="16"/>
  <c r="G25" i="16"/>
  <c r="H25" i="16" s="1"/>
  <c r="G26" i="16"/>
  <c r="H26" i="16"/>
  <c r="G27" i="16"/>
  <c r="H27" i="16"/>
  <c r="G28" i="16"/>
  <c r="H28" i="16" s="1"/>
  <c r="G29" i="16"/>
  <c r="H29" i="16"/>
  <c r="G6" i="16"/>
  <c r="G30" i="21" l="1"/>
  <c r="H6" i="21"/>
  <c r="H30" i="21" s="1"/>
  <c r="G30" i="1"/>
  <c r="H6" i="1"/>
  <c r="H7" i="1"/>
  <c r="H8" i="1"/>
  <c r="C34" i="21"/>
  <c r="H34" i="21" s="1"/>
  <c r="H30" i="1" l="1"/>
  <c r="C35" i="21"/>
  <c r="J6" i="21" s="1"/>
  <c r="G33" i="16" l="1"/>
  <c r="H33" i="16" s="1"/>
  <c r="H6" i="16"/>
  <c r="C34" i="16"/>
  <c r="H34" i="16" s="1"/>
  <c r="C35" i="1" l="1"/>
  <c r="J6" i="1" s="1"/>
  <c r="C34" i="1"/>
  <c r="H34" i="1" s="1"/>
  <c r="C35" i="16"/>
  <c r="J6" i="16" s="1"/>
</calcChain>
</file>

<file path=xl/comments1.xml><?xml version="1.0" encoding="utf-8"?>
<comments xmlns="http://schemas.openxmlformats.org/spreadsheetml/2006/main">
  <authors>
    <author>강해옥</author>
    <author>Windows 사용자</author>
  </authors>
  <commentList>
    <comment ref="D5" authorId="0" shapeId="0">
      <text>
        <r>
          <rPr>
            <sz val="9"/>
            <color indexed="81"/>
            <rFont val="굴림"/>
            <family val="3"/>
            <charset val="129"/>
          </rPr>
          <t xml:space="preserve">반드시 기재, </t>
        </r>
        <r>
          <rPr>
            <b/>
            <sz val="9"/>
            <color indexed="81"/>
            <rFont val="굴림"/>
            <family val="3"/>
            <charset val="129"/>
          </rPr>
          <t>누락하지 마세요!</t>
        </r>
        <r>
          <rPr>
            <sz val="9"/>
            <color indexed="81"/>
            <rFont val="굴림"/>
            <family val="3"/>
            <charset val="129"/>
          </rPr>
          <t xml:space="preserve">
(법인번호 및 사업자등록번호 반드시 기재)</t>
        </r>
      </text>
    </comment>
    <comment ref="D7" authorId="1" shapeId="0">
      <text>
        <r>
          <rPr>
            <sz val="9"/>
            <color indexed="81"/>
            <rFont val="돋움"/>
            <family val="3"/>
            <charset val="129"/>
          </rPr>
          <t>개인사업자인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G12" authorId="0" shapeId="0">
      <text>
        <r>
          <rPr>
            <b/>
            <sz val="10"/>
            <color indexed="81"/>
            <rFont val="굴림"/>
            <family val="3"/>
            <charset val="129"/>
          </rPr>
          <t>황색셀 자동계산
(입력 금지)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G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0" shapeId="0">
      <text>
        <r>
          <rPr>
            <sz val="9"/>
            <color indexed="81"/>
            <rFont val="돋움"/>
            <family val="3"/>
            <charset val="129"/>
          </rPr>
          <t>측정유량</t>
        </r>
        <r>
          <rPr>
            <sz val="9"/>
            <color indexed="81"/>
            <rFont val="Tahoma"/>
            <family val="2"/>
          </rPr>
          <t>(S</t>
        </r>
        <r>
          <rPr>
            <sz val="9"/>
            <color indexed="81"/>
            <rFont val="돋움"/>
            <family val="3"/>
            <charset val="129"/>
          </rPr>
          <t>㎥</t>
        </r>
        <r>
          <rPr>
            <sz val="9"/>
            <color indexed="81"/>
            <rFont val="Tahoma"/>
            <family val="2"/>
          </rPr>
          <t>/hr)×</t>
        </r>
        <r>
          <rPr>
            <sz val="9"/>
            <color indexed="81"/>
            <rFont val="돋움"/>
            <family val="3"/>
            <charset val="129"/>
          </rPr>
          <t>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>배출허용기준 입력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8.xml><?xml version="1.0" encoding="utf-8"?>
<comments xmlns="http://schemas.openxmlformats.org/spreadsheetml/2006/main">
  <authors>
    <author>강해옥</author>
  </authors>
  <commentList>
    <comment ref="B5" authorId="0" shapeId="0">
      <text>
        <r>
          <rPr>
            <sz val="9"/>
            <color indexed="81"/>
            <rFont val="굴림"/>
            <family val="3"/>
            <charset val="129"/>
          </rPr>
          <t>소수점이하 한자리까지만 입력하세요</t>
        </r>
      </text>
    </comment>
    <comment ref="H37" authorId="0" shapeId="0">
      <text>
        <r>
          <rPr>
            <b/>
            <sz val="9"/>
            <color indexed="81"/>
            <rFont val="굴림"/>
            <family val="3"/>
            <charset val="129"/>
          </rPr>
          <t>자동계산으로 입력금지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30" authorId="0" shapeId="0">
      <text>
        <r>
          <rPr>
            <b/>
            <sz val="11"/>
            <color indexed="81"/>
            <rFont val="돋움"/>
            <family val="3"/>
            <charset val="129"/>
          </rPr>
          <t>측정대행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 xml:space="preserve">,  </t>
        </r>
        <r>
          <rPr>
            <b/>
            <sz val="11"/>
            <color indexed="81"/>
            <rFont val="돋움"/>
            <family val="3"/>
            <charset val="129"/>
          </rPr>
          <t>회사직인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<sst xmlns="http://schemas.openxmlformats.org/spreadsheetml/2006/main" count="295" uniqueCount="161">
  <si>
    <t>배출구
번   호</t>
    <phoneticPr fontId="3" type="noConversion"/>
  </si>
  <si>
    <t>측정
일자</t>
    <phoneticPr fontId="3" type="noConversion"/>
  </si>
  <si>
    <t>평 균</t>
    <phoneticPr fontId="3" type="noConversion"/>
  </si>
  <si>
    <t>합 계</t>
    <phoneticPr fontId="3" type="noConversion"/>
  </si>
  <si>
    <t>배출구
번   호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</si>
  <si>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</si>
  <si>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</si>
  <si>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</si>
  <si>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일일평균
조업시간</t>
    <phoneticPr fontId="3" type="noConversion"/>
  </si>
  <si>
    <t>자가
측정
결과에
의한
확정
배출량</t>
    <phoneticPr fontId="3" type="noConversion"/>
  </si>
  <si>
    <t>검사
결과에
의한
배출량</t>
    <phoneticPr fontId="3" type="noConversion"/>
  </si>
  <si>
    <t>조업
일수</t>
    <phoneticPr fontId="3" type="noConversion"/>
  </si>
  <si>
    <t>주요배출
시 설  명</t>
    <phoneticPr fontId="3" type="noConversion"/>
  </si>
  <si>
    <t>조정된일일평균배출량</t>
    <phoneticPr fontId="3" type="noConversion"/>
  </si>
  <si>
    <t>황함유량
(%)</t>
    <phoneticPr fontId="3" type="noConversion"/>
  </si>
  <si>
    <t>확   정
배출량</t>
    <phoneticPr fontId="3" type="noConversion"/>
  </si>
  <si>
    <t>[업소현황]</t>
    <phoneticPr fontId="3" type="noConversion"/>
  </si>
  <si>
    <t>배출구
번   호</t>
    <phoneticPr fontId="3" type="noConversion"/>
  </si>
  <si>
    <t>기본부과금</t>
    <phoneticPr fontId="3" type="noConversion"/>
  </si>
  <si>
    <t>비고</t>
    <phoneticPr fontId="3" type="noConversion"/>
  </si>
  <si>
    <t>비  고</t>
    <phoneticPr fontId="3" type="noConversion"/>
  </si>
  <si>
    <t>소  계 :</t>
    <phoneticPr fontId="3" type="noConversion"/>
  </si>
  <si>
    <t xml:space="preserve"> </t>
    <phoneticPr fontId="3" type="noConversion"/>
  </si>
  <si>
    <t xml:space="preserve">합  계 : </t>
    <phoneticPr fontId="3" type="noConversion"/>
  </si>
  <si>
    <t xml:space="preserve"> ※ 배출구별로 각각 작성하여 주시기 바랍니다.</t>
    <phoneticPr fontId="3" type="noConversion"/>
  </si>
  <si>
    <t>조정된 평균농도</t>
    <phoneticPr fontId="3" type="noConversion"/>
  </si>
  <si>
    <t>배출허용기준 백분율</t>
    <phoneticPr fontId="3" type="noConversion"/>
  </si>
  <si>
    <t xml:space="preserve">소  계 : </t>
    <phoneticPr fontId="3" type="noConversion"/>
  </si>
  <si>
    <t>자가
측정
결과에
의한
확정
배출량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</si>
  <si>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</si>
  <si>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</si>
  <si>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</si>
  <si>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조업
일수</t>
    <phoneticPr fontId="3" type="noConversion"/>
  </si>
  <si>
    <t>확   정
배출량</t>
    <phoneticPr fontId="3" type="noConversion"/>
  </si>
  <si>
    <t>평 균</t>
    <phoneticPr fontId="3" type="noConversion"/>
  </si>
  <si>
    <t>합 계</t>
    <phoneticPr fontId="3" type="noConversion"/>
  </si>
  <si>
    <t>검사
결과에
의한
배출량</t>
    <phoneticPr fontId="3" type="noConversion"/>
  </si>
  <si>
    <t>조정된 평균농도</t>
    <phoneticPr fontId="3" type="noConversion"/>
  </si>
  <si>
    <t>배출허용기준 백분율</t>
    <phoneticPr fontId="3" type="noConversion"/>
  </si>
  <si>
    <t>조정된일일평균배출량</t>
    <phoneticPr fontId="3" type="noConversion"/>
  </si>
  <si>
    <t xml:space="preserve"> ※ 배출구별로 각각 작성하여 주시기 바랍니다.</t>
    <phoneticPr fontId="3" type="noConversion"/>
  </si>
  <si>
    <t>\</t>
    <phoneticPr fontId="3" type="noConversion"/>
  </si>
  <si>
    <t>기본부과금산출내역서</t>
    <phoneticPr fontId="3" type="noConversion"/>
  </si>
  <si>
    <t>확정배출량
(㎏/반기)</t>
    <phoneticPr fontId="3" type="noConversion"/>
  </si>
  <si>
    <r>
      <t xml:space="preserve">2. 제1호외의 황산화물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</si>
  <si>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일   일
배출량</t>
    <phoneticPr fontId="3" type="noConversion"/>
  </si>
  <si>
    <t xml:space="preserve">ㅇ 주민등록번호 : </t>
    <phoneticPr fontId="3" type="noConversion"/>
  </si>
  <si>
    <t xml:space="preserve">ㅇ 법인등록번호 : </t>
    <phoneticPr fontId="3" type="noConversion"/>
  </si>
  <si>
    <r>
      <t>(일일배출량(kg/일) : 측정농도(mg/㎥)× 일일유량(㎥/일)×10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)</t>
    </r>
    <phoneticPr fontId="3" type="noConversion"/>
  </si>
  <si>
    <t>허용기준</t>
    <phoneticPr fontId="3" type="noConversion"/>
  </si>
  <si>
    <t>* 칸은 필요한 회수 만큼 삭제 및 삽입하여 사용바람</t>
    <phoneticPr fontId="3" type="noConversion"/>
  </si>
  <si>
    <t>측정의뢰자</t>
    <phoneticPr fontId="3" type="noConversion"/>
  </si>
  <si>
    <t>측정대행자</t>
    <phoneticPr fontId="3" type="noConversion"/>
  </si>
  <si>
    <t>※ 측정대행업체 서식이 예시와 다른 경우, 예시의 항목이 포함되어야함.</t>
    <phoneticPr fontId="3" type="noConversion"/>
  </si>
  <si>
    <t>업소명</t>
    <phoneticPr fontId="3" type="noConversion"/>
  </si>
  <si>
    <t>소재지</t>
    <phoneticPr fontId="3" type="noConversion"/>
  </si>
  <si>
    <t>대표자</t>
    <phoneticPr fontId="3" type="noConversion"/>
  </si>
  <si>
    <t>법인(사업자)
등록번호</t>
    <phoneticPr fontId="3" type="noConversion"/>
  </si>
  <si>
    <t>전화번호</t>
    <phoneticPr fontId="3" type="noConversion"/>
  </si>
  <si>
    <t>굴뚝
번호</t>
    <phoneticPr fontId="3" type="noConversion"/>
  </si>
  <si>
    <t>배출시설명</t>
    <phoneticPr fontId="3" type="noConversion"/>
  </si>
  <si>
    <t>방지시설명</t>
    <phoneticPr fontId="3" type="noConversion"/>
  </si>
  <si>
    <t>유량
(S㎥/hr)</t>
    <phoneticPr fontId="3" type="noConversion"/>
  </si>
  <si>
    <t>기준</t>
    <phoneticPr fontId="3" type="noConversion"/>
  </si>
  <si>
    <t>농도</t>
    <phoneticPr fontId="3" type="noConversion"/>
  </si>
  <si>
    <t>(작성예)</t>
    <phoneticPr fontId="3" type="noConversion"/>
  </si>
  <si>
    <t>보일러
(150톤/일)</t>
    <phoneticPr fontId="3" type="noConversion"/>
  </si>
  <si>
    <t>상기와 같이 검사결과에 의하여 사실대로 기록합니다.</t>
    <phoneticPr fontId="3" type="noConversion"/>
  </si>
  <si>
    <t>조 업 일 수 확 인 서</t>
  </si>
  <si>
    <t>일자</t>
  </si>
  <si>
    <t>총조업일수</t>
  </si>
  <si>
    <t>일일평균조업시간</t>
  </si>
  <si>
    <t xml:space="preserve"> ○ 사업장명 : </t>
    <phoneticPr fontId="3" type="noConversion"/>
  </si>
  <si>
    <t>조업
시간</t>
    <phoneticPr fontId="3" type="noConversion"/>
  </si>
  <si>
    <t xml:space="preserve">ㅇ 사업자등록번호 : </t>
    <phoneticPr fontId="3" type="noConversion"/>
  </si>
  <si>
    <t>예시)24</t>
    <phoneticPr fontId="3" type="noConversion"/>
  </si>
  <si>
    <t>연 료 사 용 확 인 서</t>
  </si>
  <si>
    <t xml:space="preserve">  </t>
  </si>
  <si>
    <r>
      <t xml:space="preserve">□ 업 소 명 </t>
    </r>
    <r>
      <rPr>
        <sz val="13"/>
        <color indexed="8"/>
        <rFont val="굴림체"/>
        <family val="3"/>
        <charset val="129"/>
      </rPr>
      <t>:</t>
    </r>
  </si>
  <si>
    <r>
      <t xml:space="preserve">□ 소 재 지 </t>
    </r>
    <r>
      <rPr>
        <sz val="13"/>
        <color indexed="8"/>
        <rFont val="굴림체"/>
        <family val="3"/>
        <charset val="129"/>
      </rPr>
      <t>:</t>
    </r>
  </si>
  <si>
    <t>연 료 명</t>
  </si>
  <si>
    <r>
      <t>(</t>
    </r>
    <r>
      <rPr>
        <sz val="13"/>
        <color indexed="8"/>
        <rFont val="돋움"/>
        <family val="3"/>
        <charset val="129"/>
      </rPr>
      <t>황함유량</t>
    </r>
    <r>
      <rPr>
        <sz val="13"/>
        <color indexed="8"/>
        <rFont val="굴림체"/>
        <family val="3"/>
        <charset val="129"/>
      </rPr>
      <t>%)</t>
    </r>
  </si>
  <si>
    <r>
      <t>사용량</t>
    </r>
    <r>
      <rPr>
        <sz val="13"/>
        <color indexed="8"/>
        <rFont val="굴림체"/>
        <family val="3"/>
        <charset val="129"/>
      </rPr>
      <t>(</t>
    </r>
    <r>
      <rPr>
        <sz val="13"/>
        <color indexed="8"/>
        <rFont val="돋움"/>
        <family val="3"/>
        <charset val="129"/>
      </rPr>
      <t>㎘</t>
    </r>
    <r>
      <rPr>
        <sz val="13"/>
        <color indexed="8"/>
        <rFont val="굴림체"/>
        <family val="3"/>
        <charset val="129"/>
      </rPr>
      <t>)</t>
    </r>
  </si>
  <si>
    <t>사용기간</t>
  </si>
  <si>
    <t>배출시설명</t>
  </si>
  <si>
    <t>방지시설명</t>
  </si>
  <si>
    <t>계</t>
  </si>
  <si>
    <r>
      <t>경 상 북 도 지 사</t>
    </r>
    <r>
      <rPr>
        <sz val="13"/>
        <color indexed="8"/>
        <rFont val="한양신명조"/>
        <family val="3"/>
        <charset val="129"/>
      </rPr>
      <t xml:space="preserve"> </t>
    </r>
    <r>
      <rPr>
        <sz val="13"/>
        <color indexed="8"/>
        <rFont val="돋움"/>
        <family val="3"/>
        <charset val="129"/>
      </rPr>
      <t>귀하</t>
    </r>
  </si>
  <si>
    <r>
      <t>[</t>
    </r>
    <r>
      <rPr>
        <sz val="13"/>
        <color indexed="8"/>
        <rFont val="돋움"/>
        <family val="3"/>
        <charset val="129"/>
      </rPr>
      <t>확 인 자</t>
    </r>
    <r>
      <rPr>
        <sz val="13"/>
        <color indexed="8"/>
        <rFont val="한양신명조"/>
        <family val="3"/>
        <charset val="129"/>
      </rPr>
      <t xml:space="preserve">] </t>
    </r>
    <r>
      <rPr>
        <sz val="13"/>
        <color indexed="8"/>
        <rFont val="돋움"/>
        <family val="3"/>
        <charset val="129"/>
      </rPr>
      <t xml:space="preserve">대 표 자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</si>
  <si>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rPr>
        <sz val="13"/>
        <color indexed="8"/>
        <rFont val="한양신명조"/>
        <family val="3"/>
        <charset val="129"/>
      </rPr>
      <t xml:space="preserve">       </t>
    </r>
    <r>
      <rPr>
        <sz val="13"/>
        <color indexed="8"/>
        <rFont val="돋움"/>
        <family val="3"/>
        <charset val="129"/>
      </rPr>
      <t xml:space="preserve">환경관리인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</si>
  <si>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t>여과집진시설
(150㎥/hr)</t>
    <phoneticPr fontId="3" type="noConversion"/>
  </si>
  <si>
    <t>여과집진시설
(200㎥/hr)</t>
    <phoneticPr fontId="3" type="noConversion"/>
  </si>
  <si>
    <t>소각시설
(250kg/hr)</t>
    <phoneticPr fontId="3" type="noConversion"/>
  </si>
  <si>
    <t>자가측정내역 확인서</t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</si>
  <si>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64 ÷ 22.4)</t>
    </r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</si>
  <si>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46 ÷ 22.4)</t>
    </r>
    <phoneticPr fontId="3" type="noConversion"/>
  </si>
  <si>
    <t>배출계수
(비고 참조)</t>
    <phoneticPr fontId="3" type="noConversion"/>
  </si>
  <si>
    <r>
      <t xml:space="preserve">4. 제3호외의 먼지 확정배출량
</t>
    </r>
    <r>
      <rPr>
        <sz val="12"/>
        <rFont val="돋움"/>
        <family val="3"/>
        <charset val="129"/>
      </rPr>
      <t>(확정배출량 = 조정된일일평균배출량 × 조업일수)</t>
    </r>
    <phoneticPr fontId="3" type="noConversion"/>
  </si>
  <si>
    <r>
      <t xml:space="preserve">6. 5호 이외의 질소산화물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</si>
  <si>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1. 황산화물 산출</t>
    <phoneticPr fontId="3" type="noConversion"/>
  </si>
  <si>
    <t>2. 먼지 산출</t>
    <phoneticPr fontId="3" type="noConversion"/>
  </si>
  <si>
    <t>3. 질소산화물 산출</t>
    <phoneticPr fontId="3" type="noConversion"/>
  </si>
  <si>
    <t xml:space="preserve"> ※ 가동하지 않은 날은 조업시간에 0을 쓰지말고 빈칸으로 두세요. </t>
    <phoneticPr fontId="3" type="noConversion"/>
  </si>
  <si>
    <t xml:space="preserve">ㅇ 허가(신고)번호 : </t>
    <phoneticPr fontId="3" type="noConversion"/>
  </si>
  <si>
    <t>연도별
부과금
산정지수</t>
    <phoneticPr fontId="3" type="noConversion"/>
  </si>
  <si>
    <t>지역별
부과계수</t>
    <phoneticPr fontId="3" type="noConversion"/>
  </si>
  <si>
    <t>농도별
부과계수</t>
    <phoneticPr fontId="3" type="noConversion"/>
  </si>
  <si>
    <t>* 칸은 필요한 만큼 삭제 및 삽입하여 사용바람</t>
    <phoneticPr fontId="3" type="noConversion"/>
  </si>
  <si>
    <t>채취일</t>
    <phoneticPr fontId="3" type="noConversion"/>
  </si>
  <si>
    <t>먼지(㎎/S㎥)</t>
    <phoneticPr fontId="3" type="noConversion"/>
  </si>
  <si>
    <t>SOx(ppm)</t>
    <phoneticPr fontId="3" type="noConversion"/>
  </si>
  <si>
    <t>NOx(ppm)</t>
    <phoneticPr fontId="3" type="noConversion"/>
  </si>
  <si>
    <t>기준</t>
    <phoneticPr fontId="3" type="noConversion"/>
  </si>
  <si>
    <t>농도</t>
    <phoneticPr fontId="3" type="noConversion"/>
  </si>
  <si>
    <t>불검출</t>
    <phoneticPr fontId="3" type="noConversion"/>
  </si>
  <si>
    <t>확정배출량
[㎏/반기]</t>
    <phoneticPr fontId="3" type="noConversion"/>
  </si>
  <si>
    <t>주요배출
시 설 명</t>
    <phoneticPr fontId="3" type="noConversion"/>
  </si>
  <si>
    <t xml:space="preserve"> ※ 배출계수는 대기환경보전법 시행규칙 별표 10 참조</t>
    <phoneticPr fontId="3" type="noConversion"/>
  </si>
  <si>
    <t>측정농도</t>
    <phoneticPr fontId="3" type="noConversion"/>
  </si>
  <si>
    <t>측정유량
(S㎥/hr)</t>
    <phoneticPr fontId="3" type="noConversion"/>
  </si>
  <si>
    <t>일일유량
(S㎥/일)</t>
    <phoneticPr fontId="3" type="noConversion"/>
  </si>
  <si>
    <r>
      <t>일일유량
(</t>
    </r>
    <r>
      <rPr>
        <sz val="11"/>
        <rFont val="돋움"/>
        <family val="3"/>
        <charset val="129"/>
      </rPr>
      <t>S</t>
    </r>
    <r>
      <rPr>
        <sz val="11"/>
        <rFont val="돋움"/>
        <family val="3"/>
        <charset val="129"/>
      </rPr>
      <t>㎥</t>
    </r>
    <r>
      <rPr>
        <sz val="11"/>
        <rFont val="돋움"/>
        <family val="3"/>
        <charset val="129"/>
      </rPr>
      <t>/일)</t>
    </r>
    <phoneticPr fontId="3" type="noConversion"/>
  </si>
  <si>
    <t>허용기준</t>
    <phoneticPr fontId="3" type="noConversion"/>
  </si>
  <si>
    <t>OO측정   대표이사     홍길동    (인)</t>
    <phoneticPr fontId="3" type="noConversion"/>
  </si>
  <si>
    <r>
      <t>2025</t>
    </r>
    <r>
      <rPr>
        <sz val="13"/>
        <color indexed="8"/>
        <rFont val="돋움"/>
        <family val="3"/>
        <charset val="129"/>
      </rPr>
      <t>년</t>
    </r>
    <r>
      <rPr>
        <sz val="13"/>
        <color indexed="8"/>
        <rFont val="한양신명조"/>
        <family val="3"/>
        <charset val="129"/>
      </rPr>
      <t xml:space="preserve">    </t>
    </r>
    <r>
      <rPr>
        <sz val="13"/>
        <color indexed="8"/>
        <rFont val="돋움"/>
        <family val="3"/>
        <charset val="129"/>
      </rPr>
      <t xml:space="preserve"> 월       일</t>
    </r>
    <phoneticPr fontId="3" type="noConversion"/>
  </si>
  <si>
    <t>2025년     월       일</t>
    <phoneticPr fontId="3" type="noConversion"/>
  </si>
  <si>
    <t>※ 업소명, 대표자, 허가(신고)번호는 허가(신고)증 참고하여 기재</t>
    <phoneticPr fontId="3" type="noConversion"/>
  </si>
  <si>
    <t xml:space="preserve">ㅇ 업 소 명 : </t>
    <phoneticPr fontId="3" type="noConversion"/>
  </si>
  <si>
    <t xml:space="preserve">ㅇ 대 표 자 : </t>
    <phoneticPr fontId="3" type="noConversion"/>
  </si>
  <si>
    <t xml:space="preserve">ㅇ 소 재 지 : </t>
    <phoneticPr fontId="3" type="noConversion"/>
  </si>
  <si>
    <t xml:space="preserve">ㅇ 종     별 : </t>
    <phoneticPr fontId="3" type="noConversion"/>
  </si>
  <si>
    <t>ㅇ 지     역 :</t>
    <phoneticPr fontId="3" type="noConversion"/>
  </si>
  <si>
    <t>사   용
연료(원료)명</t>
    <phoneticPr fontId="3" type="noConversion"/>
  </si>
  <si>
    <t>㎏당 부과금액[원]</t>
    <phoneticPr fontId="3" type="noConversion"/>
  </si>
  <si>
    <r>
      <t xml:space="preserve">※ </t>
    </r>
    <r>
      <rPr>
        <b/>
        <sz val="12"/>
        <color rgb="FFFF0000"/>
        <rFont val="돋움"/>
        <family val="3"/>
        <charset val="129"/>
      </rPr>
      <t>총량관리 대상사업장은 각 항목별 기본부과금까지 계산</t>
    </r>
    <r>
      <rPr>
        <sz val="12"/>
        <color rgb="FFFF0000"/>
        <rFont val="돋움"/>
        <family val="3"/>
        <charset val="129"/>
      </rPr>
      <t xml:space="preserve">하고 </t>
    </r>
    <r>
      <rPr>
        <b/>
        <sz val="12"/>
        <color rgb="FFFF0000"/>
        <rFont val="돋움"/>
        <family val="3"/>
        <charset val="129"/>
      </rPr>
      <t>비고칸에 총량관리 대상임을 표시</t>
    </r>
    <r>
      <rPr>
        <sz val="12"/>
        <color rgb="FFFF0000"/>
        <rFont val="돋움"/>
        <family val="3"/>
        <charset val="129"/>
      </rPr>
      <t>하여</t>
    </r>
    <phoneticPr fontId="3" type="noConversion"/>
  </si>
  <si>
    <r>
      <t xml:space="preserve">    총량관리 해당 항목은 </t>
    </r>
    <r>
      <rPr>
        <b/>
        <sz val="12"/>
        <color rgb="FFFF0000"/>
        <rFont val="돋움"/>
        <family val="3"/>
        <charset val="129"/>
      </rPr>
      <t>소계, 합계  금액 면제하여 계산</t>
    </r>
    <r>
      <rPr>
        <sz val="12"/>
        <color rgb="FFFF0000"/>
        <rFont val="돋움"/>
        <family val="3"/>
        <charset val="129"/>
      </rPr>
      <t xml:space="preserve">함. </t>
    </r>
    <phoneticPr fontId="3" type="noConversion"/>
  </si>
  <si>
    <t>1. 배출계수를 이용하는 황산화물의 확정배출량(황산화물 자가 측정자료 없을 시)</t>
    <phoneticPr fontId="3" type="noConversion"/>
  </si>
  <si>
    <t>사용연료(원료)량
(톤,㎘/반기)</t>
    <phoneticPr fontId="3" type="noConversion"/>
  </si>
  <si>
    <r>
      <t xml:space="preserve"> ※ 계산과정의</t>
    </r>
    <r>
      <rPr>
        <b/>
        <sz val="12"/>
        <rFont val="돋움"/>
        <family val="3"/>
        <charset val="129"/>
      </rPr>
      <t xml:space="preserve"> 소숫점 처리는 둘째자리에서 반올림</t>
    </r>
    <r>
      <rPr>
        <sz val="12"/>
        <rFont val="돋움"/>
        <family val="3"/>
        <charset val="129"/>
      </rPr>
      <t>하여 첫째자리 까지 계산</t>
    </r>
    <phoneticPr fontId="3" type="noConversion"/>
  </si>
  <si>
    <t>3. 배출계수를 이용하는 먼지의 확정배출량(먼지 자가 측정자료 없을 시)</t>
    <phoneticPr fontId="3" type="noConversion"/>
  </si>
  <si>
    <t>연료(원료)종류별 사용량
(톤,㎘/반기)</t>
    <phoneticPr fontId="3" type="noConversion"/>
  </si>
  <si>
    <t>사용 연료(원료)량
(톤,㎘/반기)</t>
    <phoneticPr fontId="3" type="noConversion"/>
  </si>
  <si>
    <t>사용
연료(원료)량
(톤,㎘/반기)</t>
    <phoneticPr fontId="3" type="noConversion"/>
  </si>
  <si>
    <t>사용 연료(원료)명</t>
    <phoneticPr fontId="3" type="noConversion"/>
  </si>
  <si>
    <t>5. 배출계수를 이용하는 질소산화물의 확정배출량(질소산화물 자가 측정자료 없을 시)</t>
    <phoneticPr fontId="3" type="noConversion"/>
  </si>
  <si>
    <r>
      <rPr>
        <sz val="12"/>
        <rFont val="돋움"/>
        <family val="3"/>
        <charset val="129"/>
      </rPr>
      <t xml:space="preserve"> ※ 대기오염물질 배출계수에 당해 부과기간에 사용한 </t>
    </r>
    <r>
      <rPr>
        <b/>
        <sz val="12"/>
        <color rgb="FFFF0000"/>
        <rFont val="돋움"/>
        <family val="3"/>
        <charset val="129"/>
      </rPr>
      <t xml:space="preserve">배출계수별 단위량(연료사용량·원료투입량 </t>
    </r>
    <phoneticPr fontId="3" type="noConversion"/>
  </si>
  <si>
    <r>
      <t xml:space="preserve">     </t>
    </r>
    <r>
      <rPr>
        <b/>
        <sz val="12"/>
        <color rgb="FFFF0000"/>
        <rFont val="돋움"/>
        <family val="3"/>
        <charset val="129"/>
      </rPr>
      <t>또는 제품생산량 등)을</t>
    </r>
    <r>
      <rPr>
        <sz val="12"/>
        <rFont val="돋움"/>
        <family val="3"/>
        <charset val="129"/>
      </rPr>
      <t xml:space="preserve"> 곱하여 산정</t>
    </r>
    <phoneticPr fontId="3" type="noConversion"/>
  </si>
  <si>
    <t>사용
연료(원료)명</t>
    <phoneticPr fontId="3" type="noConversion"/>
  </si>
  <si>
    <t>배출구 번호</t>
    <phoneticPr fontId="3" type="noConversion"/>
  </si>
  <si>
    <r>
      <t xml:space="preserve">□ 대 표 자 </t>
    </r>
    <r>
      <rPr>
        <sz val="13"/>
        <rFont val="굴림체"/>
        <family val="3"/>
        <charset val="129"/>
      </rPr>
      <t>:                    [</t>
    </r>
    <r>
      <rPr>
        <sz val="13"/>
        <rFont val="돋움"/>
        <family val="3"/>
        <charset val="129"/>
      </rPr>
      <t>법인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주민․사업자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 xml:space="preserve">등록번호 </t>
    </r>
    <r>
      <rPr>
        <sz val="13"/>
        <rFont val="굴림체"/>
        <family val="3"/>
        <charset val="129"/>
      </rPr>
      <t>:                  ]</t>
    </r>
    <phoneticPr fontId="3" type="noConversion"/>
  </si>
  <si>
    <t>(1.1.~ 6.30.)</t>
    <phoneticPr fontId="3" type="noConversion"/>
  </si>
  <si>
    <t>2025.1.1.~2025.6.30.</t>
    <phoneticPr fontId="3" type="noConversion"/>
  </si>
  <si>
    <t>#3</t>
    <phoneticPr fontId="3" type="noConversion"/>
  </si>
  <si>
    <r>
      <t>※ 황함유량 분석표 혹은 황함유량을 확인할 수 있는 서류 사본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황함유량이</t>
    </r>
    <r>
      <rPr>
        <sz val="13"/>
        <rFont val="굴림체"/>
        <family val="3"/>
        <charset val="129"/>
      </rPr>
      <t xml:space="preserve"> </t>
    </r>
    <r>
      <rPr>
        <sz val="13"/>
        <rFont val="돋움"/>
        <family val="3"/>
        <charset val="129"/>
      </rPr>
      <t>표시된 영수증</t>
    </r>
    <r>
      <rPr>
        <sz val="13"/>
        <rFont val="굴림체"/>
        <family val="3"/>
        <charset val="129"/>
      </rPr>
      <t>,</t>
    </r>
    <r>
      <rPr>
        <sz val="13"/>
        <rFont val="돋움"/>
        <family val="3"/>
        <charset val="129"/>
      </rPr>
      <t>계약서 등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>첨부</t>
    </r>
    <phoneticPr fontId="3" type="noConversion"/>
  </si>
  <si>
    <t>LPG
(작성예시)</t>
    <phoneticPr fontId="3" type="noConversion"/>
  </si>
  <si>
    <t>여과집진시설
(120㎥/분)</t>
    <phoneticPr fontId="3" type="noConversion"/>
  </si>
  <si>
    <t>건조시설
(100kW/일)</t>
    <phoneticPr fontId="3" type="noConversion"/>
  </si>
  <si>
    <t> ○ 배출시설명 :          , 방지시설명 :            (배출구번호 : #    )</t>
    <phoneticPr fontId="3" type="noConversion"/>
  </si>
  <si>
    <t>[확인자]   대표자 :             (인)</t>
    <phoneticPr fontId="3" type="noConversion"/>
  </si>
  <si>
    <r>
      <t xml:space="preserve">※ </t>
    </r>
    <r>
      <rPr>
        <b/>
        <u/>
        <sz val="12"/>
        <color rgb="FFFF0000"/>
        <rFont val="돋움"/>
        <family val="3"/>
        <charset val="129"/>
      </rPr>
      <t>모든 배출구(굴뚝)에 대하여 작성</t>
    </r>
    <r>
      <rPr>
        <b/>
        <sz val="12"/>
        <color rgb="FFFF0000"/>
        <rFont val="돋움"/>
        <family val="3"/>
        <charset val="129"/>
      </rPr>
      <t>하고</t>
    </r>
    <r>
      <rPr>
        <sz val="12"/>
        <color rgb="FFFF0000"/>
        <rFont val="돋움"/>
        <family val="3"/>
        <charset val="129"/>
      </rPr>
      <t xml:space="preserve"> 기본부과금 면제 대상 시설인 경우 비고란에 사유 기재</t>
    </r>
    <phoneticPr fontId="3" type="noConversion"/>
  </si>
  <si>
    <t>※ 측정내역은 굴뚝별 일자별로 작성하여야 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</si>
</sst>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월&quot;"/>
    <numFmt numFmtId="177" formatCode="0.0_ "/>
    <numFmt numFmtId="178" formatCode="0.0"/>
    <numFmt numFmtId="179" formatCode="_-* #,##0.0_-;\-* #,##0.0_-;_-* &quot;-&quot;_-;_-@_-"/>
    <numFmt numFmtId="180" formatCode="_-* #,##0.00_-;\-* #,##0.00_-;_-* &quot;-&quot;_-;_-@_-"/>
    <numFmt numFmtId="181" formatCode="\(General\)"/>
    <numFmt numFmtId="182" formatCode="m&quot;/&quot;d;@"/>
    <numFmt numFmtId="183" formatCode="#.###0"/>
    <numFmt numFmtId="184" formatCode="mm&quot;월&quot;\ dd&quot;일&quot;"/>
  </numFmts>
  <fonts count="5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vertAlign val="superscript"/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돋움체"/>
      <family val="3"/>
      <charset val="129"/>
    </font>
    <font>
      <b/>
      <sz val="10"/>
      <color indexed="81"/>
      <name val="굴림"/>
      <family val="3"/>
      <charset val="129"/>
    </font>
    <font>
      <sz val="11"/>
      <color indexed="22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2"/>
      <name val="새굴림"/>
      <family val="1"/>
      <charset val="129"/>
    </font>
    <font>
      <b/>
      <sz val="18"/>
      <color indexed="8"/>
      <name val="한양신명조,한컴돋움"/>
      <family val="3"/>
      <charset val="129"/>
    </font>
    <font>
      <b/>
      <sz val="13"/>
      <color indexed="8"/>
      <name val="한양신명조,한컴돋움"/>
      <family val="3"/>
      <charset val="129"/>
    </font>
    <font>
      <b/>
      <sz val="11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굴림체"/>
      <family val="3"/>
      <charset val="129"/>
    </font>
    <font>
      <sz val="13"/>
      <name val="돋움"/>
      <family val="3"/>
      <charset val="129"/>
    </font>
    <font>
      <sz val="13"/>
      <name val="굴림체"/>
      <family val="3"/>
      <charset val="129"/>
    </font>
    <font>
      <sz val="13"/>
      <color indexed="8"/>
      <name val="한양신명조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3"/>
      <color rgb="FF000000"/>
      <name val="굴림체"/>
      <family val="3"/>
      <charset val="129"/>
    </font>
    <font>
      <sz val="13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한양신명조"/>
      <family val="3"/>
      <charset val="129"/>
    </font>
    <font>
      <b/>
      <sz val="18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0"/>
      <color rgb="FFFF0000"/>
      <name val="새굴림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  <font>
      <b/>
      <u/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i/>
      <sz val="11"/>
      <name val="돋움"/>
      <family val="3"/>
      <charset val="129"/>
    </font>
    <font>
      <i/>
      <sz val="11"/>
      <color rgb="FF0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22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178" fontId="1" fillId="0" borderId="1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wrapText="1" shrinkToFit="1"/>
    </xf>
    <xf numFmtId="42" fontId="8" fillId="0" borderId="5" xfId="3" applyFont="1" applyBorder="1" applyAlignment="1">
      <alignment horizontal="left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 shrinkToFit="1"/>
    </xf>
    <xf numFmtId="0" fontId="0" fillId="0" borderId="0" xfId="0" applyProtection="1">
      <alignment vertical="center"/>
      <protection locked="0"/>
    </xf>
    <xf numFmtId="179" fontId="0" fillId="0" borderId="1" xfId="2" applyNumberFormat="1" applyFont="1" applyFill="1" applyBorder="1" applyAlignment="1" applyProtection="1">
      <alignment horizontal="center" vertical="center"/>
      <protection locked="0"/>
    </xf>
    <xf numFmtId="180" fontId="0" fillId="0" borderId="1" xfId="2" applyNumberFormat="1" applyFont="1" applyBorder="1" applyAlignment="1" applyProtection="1">
      <alignment horizontal="center" vertical="center"/>
      <protection locked="0"/>
    </xf>
    <xf numFmtId="179" fontId="2" fillId="0" borderId="1" xfId="2" applyNumberFormat="1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</xf>
    <xf numFmtId="179" fontId="1" fillId="0" borderId="1" xfId="2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41" fontId="0" fillId="3" borderId="1" xfId="2" applyFont="1" applyFill="1" applyBorder="1" applyAlignment="1" applyProtection="1">
      <alignment horizontal="center" vertical="center" wrapText="1"/>
    </xf>
    <xf numFmtId="179" fontId="9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>
      <alignment vertical="center"/>
    </xf>
    <xf numFmtId="181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2" fillId="0" borderId="0" xfId="5"/>
    <xf numFmtId="0" fontId="18" fillId="0" borderId="0" xfId="5" applyFont="1" applyAlignment="1">
      <alignment vertical="center"/>
    </xf>
    <xf numFmtId="0" fontId="2" fillId="4" borderId="10" xfId="5" applyFill="1" applyBorder="1" applyAlignment="1">
      <alignment horizontal="center" vertical="center"/>
    </xf>
    <xf numFmtId="0" fontId="2" fillId="4" borderId="11" xfId="5" applyFill="1" applyBorder="1" applyAlignment="1">
      <alignment horizontal="center" vertical="center"/>
    </xf>
    <xf numFmtId="0" fontId="2" fillId="0" borderId="12" xfId="5" applyBorder="1" applyAlignment="1">
      <alignment vertical="center" wrapText="1"/>
    </xf>
    <xf numFmtId="0" fontId="2" fillId="0" borderId="13" xfId="5" applyBorder="1" applyAlignment="1">
      <alignment vertical="center" wrapText="1"/>
    </xf>
    <xf numFmtId="0" fontId="2" fillId="0" borderId="14" xfId="5" applyBorder="1" applyAlignment="1">
      <alignment vertical="center" wrapText="1"/>
    </xf>
    <xf numFmtId="0" fontId="2" fillId="0" borderId="0" xfId="5" applyAlignment="1">
      <alignment vertical="center"/>
    </xf>
    <xf numFmtId="0" fontId="2" fillId="0" borderId="15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15" xfId="5" applyBorder="1" applyAlignment="1">
      <alignment wrapText="1"/>
    </xf>
    <xf numFmtId="0" fontId="2" fillId="0" borderId="8" xfId="5" applyBorder="1" applyAlignment="1">
      <alignment wrapText="1"/>
    </xf>
    <xf numFmtId="0" fontId="2" fillId="0" borderId="16" xfId="5" applyBorder="1" applyAlignment="1">
      <alignment wrapText="1"/>
    </xf>
    <xf numFmtId="0" fontId="2" fillId="0" borderId="17" xfId="5" applyBorder="1" applyAlignment="1">
      <alignment wrapText="1"/>
    </xf>
    <xf numFmtId="0" fontId="2" fillId="0" borderId="9" xfId="5" applyBorder="1" applyAlignment="1">
      <alignment wrapText="1"/>
    </xf>
    <xf numFmtId="0" fontId="2" fillId="0" borderId="18" xfId="5" applyBorder="1" applyAlignment="1">
      <alignment wrapText="1"/>
    </xf>
    <xf numFmtId="0" fontId="6" fillId="0" borderId="0" xfId="5" applyFont="1"/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23" fillId="0" borderId="19" xfId="4" applyFont="1" applyBorder="1" applyAlignment="1">
      <alignment horizontal="center" wrapText="1"/>
    </xf>
    <xf numFmtId="182" fontId="1" fillId="0" borderId="0" xfId="4" applyNumberFormat="1" applyAlignment="1">
      <alignment horizontal="center" vertical="center"/>
    </xf>
    <xf numFmtId="182" fontId="23" fillId="0" borderId="19" xfId="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34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5" fillId="0" borderId="0" xfId="0" applyFont="1" applyAlignment="1">
      <alignment horizontal="justify" vertical="center"/>
    </xf>
    <xf numFmtId="0" fontId="29" fillId="0" borderId="0" xfId="5" applyFont="1"/>
    <xf numFmtId="0" fontId="38" fillId="0" borderId="0" xfId="0" applyFont="1" applyProtection="1">
      <alignment vertical="center"/>
      <protection locked="0"/>
    </xf>
    <xf numFmtId="0" fontId="40" fillId="0" borderId="0" xfId="5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178" fontId="1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0" fillId="5" borderId="0" xfId="2" applyFont="1" applyFill="1" applyBorder="1" applyAlignment="1" applyProtection="1">
      <alignment horizontal="center" vertical="center" wrapText="1"/>
    </xf>
    <xf numFmtId="42" fontId="8" fillId="0" borderId="4" xfId="3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" fillId="4" borderId="10" xfId="5" applyFill="1" applyBorder="1" applyAlignment="1">
      <alignment horizontal="center" vertical="center" wrapText="1"/>
    </xf>
    <xf numFmtId="0" fontId="0" fillId="0" borderId="0" xfId="0" applyAlignment="1" applyProtection="1">
      <protection locked="0"/>
    </xf>
    <xf numFmtId="41" fontId="1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1" fontId="0" fillId="0" borderId="1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83" fontId="0" fillId="0" borderId="1" xfId="0" applyNumberFormat="1" applyFill="1" applyBorder="1" applyAlignment="1">
      <alignment horizontal="center" vertical="center" wrapText="1"/>
    </xf>
    <xf numFmtId="183" fontId="0" fillId="0" borderId="0" xfId="0" applyNumberForma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2" fillId="0" borderId="13" xfId="5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43" fillId="0" borderId="0" xfId="0" applyFont="1" applyBorder="1" applyAlignment="1">
      <alignment horizontal="center" wrapText="1" shrinkToFit="1"/>
    </xf>
    <xf numFmtId="0" fontId="43" fillId="0" borderId="0" xfId="0" applyFont="1" applyBorder="1">
      <alignment vertical="center"/>
    </xf>
    <xf numFmtId="184" fontId="2" fillId="0" borderId="8" xfId="5" applyNumberFormat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2" fontId="8" fillId="0" borderId="0" xfId="0" applyNumberFormat="1" applyFont="1" applyBorder="1" applyAlignment="1">
      <alignment horizontal="left"/>
    </xf>
    <xf numFmtId="42" fontId="8" fillId="0" borderId="0" xfId="0" applyNumberFormat="1" applyFont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>
      <alignment vertical="center"/>
    </xf>
    <xf numFmtId="0" fontId="49" fillId="0" borderId="29" xfId="0" applyFont="1" applyBorder="1" applyAlignment="1">
      <alignment horizontal="center" vertical="center" wrapText="1"/>
    </xf>
    <xf numFmtId="182" fontId="20" fillId="0" borderId="0" xfId="4" applyNumberFormat="1" applyFont="1" applyBorder="1" applyAlignment="1">
      <alignment horizontal="left" vertical="center"/>
    </xf>
    <xf numFmtId="182" fontId="21" fillId="0" borderId="40" xfId="4" applyNumberFormat="1" applyFont="1" applyBorder="1" applyAlignment="1">
      <alignment horizontal="center" vertical="center" wrapText="1"/>
    </xf>
    <xf numFmtId="0" fontId="21" fillId="0" borderId="41" xfId="4" applyFont="1" applyBorder="1" applyAlignment="1">
      <alignment horizontal="center" vertical="center" wrapText="1"/>
    </xf>
    <xf numFmtId="182" fontId="21" fillId="0" borderId="41" xfId="4" applyNumberFormat="1" applyFont="1" applyBorder="1" applyAlignment="1">
      <alignment horizontal="center" vertical="center" wrapText="1"/>
    </xf>
    <xf numFmtId="0" fontId="21" fillId="0" borderId="42" xfId="4" applyFont="1" applyBorder="1" applyAlignment="1">
      <alignment horizontal="center" vertical="center" wrapText="1"/>
    </xf>
    <xf numFmtId="182" fontId="22" fillId="0" borderId="43" xfId="4" applyNumberFormat="1" applyFont="1" applyBorder="1" applyAlignment="1">
      <alignment horizontal="center" vertical="center" wrapText="1"/>
    </xf>
    <xf numFmtId="0" fontId="23" fillId="0" borderId="44" xfId="4" applyFont="1" applyBorder="1" applyAlignment="1">
      <alignment horizontal="center" wrapText="1"/>
    </xf>
    <xf numFmtId="0" fontId="23" fillId="0" borderId="44" xfId="4" applyFont="1" applyBorder="1" applyAlignment="1">
      <alignment horizontal="center" vertical="center" wrapText="1"/>
    </xf>
    <xf numFmtId="182" fontId="22" fillId="0" borderId="45" xfId="4" applyNumberFormat="1" applyFont="1" applyBorder="1" applyAlignment="1">
      <alignment horizontal="center" vertical="center" wrapText="1"/>
    </xf>
    <xf numFmtId="0" fontId="23" fillId="0" borderId="48" xfId="4" applyFont="1" applyBorder="1" applyAlignment="1">
      <alignment horizontal="center" vertical="center" wrapText="1"/>
    </xf>
    <xf numFmtId="182" fontId="23" fillId="0" borderId="48" xfId="4" applyNumberFormat="1" applyFont="1" applyBorder="1" applyAlignment="1">
      <alignment horizontal="center" vertical="center" wrapText="1"/>
    </xf>
    <xf numFmtId="0" fontId="23" fillId="0" borderId="49" xfId="4" applyFont="1" applyBorder="1" applyAlignment="1">
      <alignment horizontal="center" vertical="center" wrapText="1"/>
    </xf>
    <xf numFmtId="0" fontId="0" fillId="0" borderId="50" xfId="0" applyBorder="1" applyAlignment="1">
      <alignment vertical="center"/>
    </xf>
    <xf numFmtId="42" fontId="8" fillId="0" borderId="21" xfId="0" applyNumberFormat="1" applyFont="1" applyBorder="1" applyAlignment="1">
      <alignment horizontal="center"/>
    </xf>
    <xf numFmtId="42" fontId="8" fillId="0" borderId="51" xfId="0" applyNumberFormat="1" applyFont="1" applyBorder="1" applyAlignment="1">
      <alignment horizontal="center"/>
    </xf>
    <xf numFmtId="0" fontId="43" fillId="0" borderId="0" xfId="0" applyFont="1" applyBorder="1" applyAlignment="1">
      <alignment horizontal="center" vertical="center"/>
    </xf>
    <xf numFmtId="42" fontId="8" fillId="0" borderId="4" xfId="3" applyFont="1" applyBorder="1" applyAlignment="1">
      <alignment horizontal="left"/>
    </xf>
    <xf numFmtId="42" fontId="8" fillId="0" borderId="21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0" fontId="10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1" fontId="0" fillId="0" borderId="3" xfId="2" applyFont="1" applyBorder="1" applyAlignment="1" applyProtection="1">
      <alignment horizontal="center" vertical="center"/>
      <protection locked="0"/>
    </xf>
    <xf numFmtId="41" fontId="0" fillId="0" borderId="4" xfId="2" applyFont="1" applyBorder="1" applyAlignment="1" applyProtection="1">
      <alignment horizontal="center" vertical="center"/>
      <protection locked="0"/>
    </xf>
    <xf numFmtId="41" fontId="0" fillId="0" borderId="5" xfId="2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179" fontId="8" fillId="3" borderId="1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2" fillId="3" borderId="3" xfId="1" applyFont="1" applyFill="1" applyBorder="1" applyAlignment="1" applyProtection="1">
      <alignment horizontal="center" vertical="center" wrapText="1"/>
      <protection locked="0"/>
    </xf>
    <xf numFmtId="9" fontId="2" fillId="3" borderId="5" xfId="1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15"/>
    </xf>
    <xf numFmtId="0" fontId="39" fillId="0" borderId="0" xfId="0" applyFont="1" applyAlignment="1">
      <alignment horizontal="left" vertical="center" indent="1"/>
    </xf>
    <xf numFmtId="0" fontId="26" fillId="0" borderId="31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182" fontId="29" fillId="0" borderId="0" xfId="4" applyNumberFormat="1" applyFont="1" applyAlignment="1">
      <alignment horizontal="center" vertical="center"/>
    </xf>
    <xf numFmtId="182" fontId="0" fillId="0" borderId="0" xfId="4" applyNumberFormat="1" applyFont="1" applyAlignment="1">
      <alignment horizontal="center" vertical="center"/>
    </xf>
    <xf numFmtId="182" fontId="1" fillId="0" borderId="0" xfId="4" applyNumberFormat="1" applyAlignment="1">
      <alignment horizontal="center" vertical="center"/>
    </xf>
    <xf numFmtId="0" fontId="19" fillId="0" borderId="0" xfId="4" applyFont="1" applyBorder="1" applyAlignment="1">
      <alignment horizontal="center" vertical="center"/>
    </xf>
    <xf numFmtId="0" fontId="23" fillId="0" borderId="46" xfId="4" applyFont="1" applyBorder="1" applyAlignment="1">
      <alignment horizontal="center" vertical="center" wrapText="1"/>
    </xf>
    <xf numFmtId="0" fontId="23" fillId="0" borderId="47" xfId="4" applyFont="1" applyBorder="1" applyAlignment="1">
      <alignment horizontal="center" vertical="center" wrapText="1"/>
    </xf>
    <xf numFmtId="0" fontId="23" fillId="3" borderId="46" xfId="4" applyNumberFormat="1" applyFont="1" applyFill="1" applyBorder="1" applyAlignment="1">
      <alignment horizontal="center" vertical="center" wrapText="1"/>
    </xf>
    <xf numFmtId="0" fontId="23" fillId="3" borderId="47" xfId="4" applyNumberFormat="1" applyFont="1" applyFill="1" applyBorder="1" applyAlignment="1">
      <alignment horizontal="center" vertical="center" wrapText="1"/>
    </xf>
    <xf numFmtId="178" fontId="23" fillId="3" borderId="46" xfId="4" applyNumberFormat="1" applyFont="1" applyFill="1" applyBorder="1" applyAlignment="1">
      <alignment horizontal="center" vertical="center" wrapText="1"/>
    </xf>
    <xf numFmtId="178" fontId="23" fillId="3" borderId="47" xfId="4" applyNumberFormat="1" applyFont="1" applyFill="1" applyBorder="1" applyAlignment="1">
      <alignment horizontal="center" vertical="center" wrapText="1"/>
    </xf>
    <xf numFmtId="182" fontId="20" fillId="0" borderId="0" xfId="4" applyNumberFormat="1" applyFont="1" applyBorder="1" applyAlignment="1">
      <alignment horizontal="left" vertical="center"/>
    </xf>
    <xf numFmtId="0" fontId="17" fillId="0" borderId="1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4" xfId="5" applyFont="1" applyBorder="1" applyAlignment="1">
      <alignment horizontal="center" vertical="center"/>
    </xf>
    <xf numFmtId="0" fontId="17" fillId="0" borderId="26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2" fillId="0" borderId="15" xfId="5" applyBorder="1" applyAlignment="1">
      <alignment horizontal="center" vertical="center"/>
    </xf>
    <xf numFmtId="0" fontId="2" fillId="0" borderId="17" xfId="5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0" fontId="2" fillId="0" borderId="35" xfId="5" applyBorder="1" applyAlignment="1">
      <alignment horizontal="center" vertical="center"/>
    </xf>
    <xf numFmtId="0" fontId="2" fillId="0" borderId="36" xfId="5" applyBorder="1" applyAlignment="1">
      <alignment horizontal="center" vertical="center"/>
    </xf>
    <xf numFmtId="0" fontId="2" fillId="0" borderId="34" xfId="5" applyBorder="1" applyAlignment="1">
      <alignment horizontal="center" vertical="center"/>
    </xf>
    <xf numFmtId="0" fontId="2" fillId="0" borderId="37" xfId="5" applyBorder="1" applyAlignment="1">
      <alignment horizontal="center" vertical="center"/>
    </xf>
    <xf numFmtId="0" fontId="30" fillId="0" borderId="0" xfId="5" applyFont="1" applyAlignment="1">
      <alignment horizontal="center"/>
    </xf>
    <xf numFmtId="0" fontId="29" fillId="0" borderId="0" xfId="5" applyFont="1" applyAlignment="1">
      <alignment horizontal="center"/>
    </xf>
    <xf numFmtId="0" fontId="2" fillId="4" borderId="13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/>
    </xf>
    <xf numFmtId="0" fontId="2" fillId="4" borderId="13" xfId="5" applyFill="1" applyBorder="1" applyAlignment="1">
      <alignment horizontal="center" vertical="center" wrapText="1"/>
    </xf>
    <xf numFmtId="0" fontId="2" fillId="4" borderId="14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 wrapText="1"/>
    </xf>
    <xf numFmtId="0" fontId="2" fillId="4" borderId="12" xfId="5" applyFill="1" applyBorder="1" applyAlignment="1">
      <alignment horizontal="center" vertical="center" wrapText="1"/>
    </xf>
    <xf numFmtId="0" fontId="2" fillId="4" borderId="26" xfId="5" applyFill="1" applyBorder="1" applyAlignment="1">
      <alignment horizontal="center" vertical="center"/>
    </xf>
    <xf numFmtId="0" fontId="2" fillId="4" borderId="38" xfId="5" applyFill="1" applyBorder="1" applyAlignment="1">
      <alignment horizontal="center" vertical="center" wrapText="1"/>
    </xf>
    <xf numFmtId="0" fontId="2" fillId="4" borderId="39" xfId="5" applyFill="1" applyBorder="1" applyAlignment="1">
      <alignment horizontal="center" vertical="center" wrapText="1"/>
    </xf>
  </cellXfs>
  <cellStyles count="6">
    <cellStyle name="백분율" xfId="1" builtinId="5"/>
    <cellStyle name="쉼표 [0]" xfId="2" builtinId="6"/>
    <cellStyle name="통화 [0]" xfId="3" builtinId="7"/>
    <cellStyle name="표준" xfId="0" builtinId="0"/>
    <cellStyle name="표준_3. 조업일수확인서" xfId="4"/>
    <cellStyle name="표준_자가측정내역확인서(예시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50"/>
  <sheetViews>
    <sheetView showGridLines="0" tabSelected="1" view="pageBreakPreview" zoomScale="85" zoomScaleNormal="100" zoomScaleSheetLayoutView="85" workbookViewId="0">
      <selection activeCell="I12" sqref="I12"/>
    </sheetView>
  </sheetViews>
  <sheetFormatPr defaultRowHeight="13.5"/>
  <cols>
    <col min="1" max="1" width="11" customWidth="1"/>
    <col min="2" max="2" width="12.77734375" customWidth="1"/>
    <col min="3" max="3" width="8.21875" customWidth="1"/>
    <col min="4" max="4" width="8" customWidth="1"/>
    <col min="5" max="5" width="8.5546875" customWidth="1"/>
    <col min="7" max="7" width="11.109375" customWidth="1"/>
    <col min="8" max="8" width="10.88671875" customWidth="1"/>
  </cols>
  <sheetData>
    <row r="1" spans="1:11" ht="23.25" customHeight="1">
      <c r="A1" s="136" t="s">
        <v>42</v>
      </c>
      <c r="B1" s="136"/>
      <c r="C1" s="136"/>
      <c r="D1" s="136"/>
      <c r="E1" s="136"/>
      <c r="F1" s="136"/>
      <c r="G1" s="136"/>
      <c r="H1" s="136"/>
    </row>
    <row r="2" spans="1:11" ht="8.25" customHeight="1"/>
    <row r="3" spans="1:11" s="24" customFormat="1">
      <c r="A3" s="24" t="s">
        <v>16</v>
      </c>
    </row>
    <row r="4" spans="1:11" s="24" customFormat="1" ht="15.75" customHeight="1">
      <c r="A4" s="24" t="s">
        <v>127</v>
      </c>
      <c r="D4" s="87" t="s">
        <v>103</v>
      </c>
      <c r="E4" s="89"/>
      <c r="F4" s="137"/>
      <c r="G4" s="137"/>
      <c r="I4" s="73" t="s">
        <v>126</v>
      </c>
    </row>
    <row r="5" spans="1:11" s="24" customFormat="1" ht="15.75" customHeight="1">
      <c r="A5" s="24" t="s">
        <v>128</v>
      </c>
      <c r="D5" s="138" t="s">
        <v>47</v>
      </c>
      <c r="E5" s="138"/>
    </row>
    <row r="6" spans="1:11" s="24" customFormat="1" ht="15.75" customHeight="1">
      <c r="A6" s="24" t="s">
        <v>129</v>
      </c>
      <c r="D6" s="138" t="s">
        <v>74</v>
      </c>
      <c r="E6" s="138"/>
    </row>
    <row r="7" spans="1:11" s="24" customFormat="1" ht="15.75" customHeight="1">
      <c r="A7" s="24" t="s">
        <v>130</v>
      </c>
      <c r="D7" s="138" t="s">
        <v>46</v>
      </c>
      <c r="E7" s="138"/>
    </row>
    <row r="8" spans="1:11" s="24" customFormat="1" ht="15.75" customHeight="1">
      <c r="A8" s="24" t="s">
        <v>131</v>
      </c>
    </row>
    <row r="10" spans="1:11" ht="14.25">
      <c r="A10" s="12" t="s">
        <v>99</v>
      </c>
      <c r="K10" s="20"/>
    </row>
    <row r="11" spans="1:11" ht="40.5">
      <c r="A11" s="9" t="s">
        <v>0</v>
      </c>
      <c r="B11" s="9" t="s">
        <v>115</v>
      </c>
      <c r="C11" s="9" t="s">
        <v>133</v>
      </c>
      <c r="D11" s="9" t="s">
        <v>104</v>
      </c>
      <c r="E11" s="9" t="s">
        <v>105</v>
      </c>
      <c r="F11" s="9" t="s">
        <v>106</v>
      </c>
      <c r="G11" s="9" t="s">
        <v>18</v>
      </c>
      <c r="H11" s="9" t="s">
        <v>19</v>
      </c>
      <c r="K11" s="79"/>
    </row>
    <row r="12" spans="1:11" ht="18" customHeight="1">
      <c r="A12" s="9"/>
      <c r="B12" s="32"/>
      <c r="C12" s="90">
        <v>500</v>
      </c>
      <c r="D12" s="91">
        <v>2.0289999999999999</v>
      </c>
      <c r="E12" s="31"/>
      <c r="F12" s="91"/>
      <c r="G12" s="36">
        <f>ROUNDDOWN(B12*C12*D12*E12*F12,-1)</f>
        <v>0</v>
      </c>
      <c r="H12" s="9"/>
      <c r="I12" s="114" t="s">
        <v>159</v>
      </c>
      <c r="K12" s="92"/>
    </row>
    <row r="13" spans="1:11" ht="14.25" customHeight="1">
      <c r="A13" s="9"/>
      <c r="B13" s="32"/>
      <c r="C13" s="90">
        <f>C12</f>
        <v>500</v>
      </c>
      <c r="D13" s="93">
        <f>$D$12</f>
        <v>2.0289999999999999</v>
      </c>
      <c r="E13" s="31"/>
      <c r="F13" s="93"/>
      <c r="G13" s="36">
        <f>ROUNDDOWN(B13*C13*D13*E13*F13,-1)</f>
        <v>0</v>
      </c>
      <c r="H13" s="9"/>
      <c r="I13" s="114" t="s">
        <v>134</v>
      </c>
      <c r="K13" s="94"/>
    </row>
    <row r="14" spans="1:11" ht="14.25" customHeight="1">
      <c r="A14" s="9"/>
      <c r="B14" s="32"/>
      <c r="C14" s="90">
        <f>C13</f>
        <v>500</v>
      </c>
      <c r="D14" s="93">
        <f>$D$12</f>
        <v>2.0289999999999999</v>
      </c>
      <c r="E14" s="31"/>
      <c r="F14" s="93"/>
      <c r="G14" s="36">
        <f>ROUNDDOWN(B14*C14*D14*E14*F14,-1)</f>
        <v>0</v>
      </c>
      <c r="H14" s="9"/>
      <c r="I14" s="114" t="s">
        <v>135</v>
      </c>
      <c r="K14" s="94"/>
    </row>
    <row r="15" spans="1:11" ht="14.25" customHeight="1">
      <c r="A15" s="9"/>
      <c r="B15" s="32"/>
      <c r="C15" s="90">
        <f>C14</f>
        <v>500</v>
      </c>
      <c r="D15" s="93">
        <f>$D$12</f>
        <v>2.0289999999999999</v>
      </c>
      <c r="E15" s="31"/>
      <c r="F15" s="93"/>
      <c r="G15" s="36">
        <f>ROUNDDOWN(B15*C15*D15*E15*F15,-1)</f>
        <v>0</v>
      </c>
      <c r="H15" s="9"/>
      <c r="K15" s="94"/>
    </row>
    <row r="16" spans="1:11" ht="14.25" customHeight="1">
      <c r="A16" s="9"/>
      <c r="B16" s="32"/>
      <c r="C16" s="90">
        <f>C12</f>
        <v>500</v>
      </c>
      <c r="D16" s="93">
        <f>$D$12</f>
        <v>2.0289999999999999</v>
      </c>
      <c r="E16" s="31"/>
      <c r="F16" s="93"/>
      <c r="G16" s="36">
        <f>ROUNDDOWN(B16*C16*D16*E16*F16,-1)</f>
        <v>0</v>
      </c>
      <c r="H16" s="9"/>
      <c r="K16" s="94"/>
    </row>
    <row r="17" spans="1:11" ht="9" customHeight="1">
      <c r="K17" s="20"/>
    </row>
    <row r="18" spans="1:11" ht="17.25" customHeight="1">
      <c r="A18" s="13" t="s">
        <v>27</v>
      </c>
      <c r="B18" s="134" t="s">
        <v>41</v>
      </c>
      <c r="C18" s="134"/>
      <c r="D18" s="14"/>
      <c r="E18" s="14"/>
      <c r="F18" s="14"/>
      <c r="G18" s="14"/>
      <c r="H18" s="15"/>
      <c r="K18" s="20"/>
    </row>
    <row r="19" spans="1:11">
      <c r="K19" s="20"/>
    </row>
    <row r="20" spans="1:11" ht="14.25">
      <c r="A20" s="12" t="s">
        <v>100</v>
      </c>
      <c r="K20" s="20"/>
    </row>
    <row r="21" spans="1:11" ht="40.5">
      <c r="A21" s="9" t="s">
        <v>0</v>
      </c>
      <c r="B21" s="9" t="s">
        <v>115</v>
      </c>
      <c r="C21" s="9" t="s">
        <v>133</v>
      </c>
      <c r="D21" s="9" t="s">
        <v>104</v>
      </c>
      <c r="E21" s="9" t="s">
        <v>105</v>
      </c>
      <c r="F21" s="9" t="s">
        <v>106</v>
      </c>
      <c r="G21" s="9" t="s">
        <v>18</v>
      </c>
      <c r="H21" s="9" t="s">
        <v>19</v>
      </c>
      <c r="K21" s="79"/>
    </row>
    <row r="22" spans="1:11">
      <c r="A22" s="9"/>
      <c r="B22" s="9"/>
      <c r="C22" s="95">
        <v>770</v>
      </c>
      <c r="D22" s="93">
        <f>$D$12</f>
        <v>2.0289999999999999</v>
      </c>
      <c r="E22" s="93"/>
      <c r="F22" s="93"/>
      <c r="G22" s="36">
        <f>ROUNDDOWN(B22*C22*D22*E22*F22,-1)</f>
        <v>0</v>
      </c>
      <c r="H22" s="9"/>
      <c r="K22" s="94"/>
    </row>
    <row r="23" spans="1:11">
      <c r="A23" s="9"/>
      <c r="B23" s="9"/>
      <c r="C23" s="95">
        <v>770</v>
      </c>
      <c r="D23" s="93">
        <f>$D$12</f>
        <v>2.0289999999999999</v>
      </c>
      <c r="E23" s="93"/>
      <c r="F23" s="93"/>
      <c r="G23" s="36">
        <f>ROUNDDOWN(B23*C23*D23*E23*F23,-1)</f>
        <v>0</v>
      </c>
      <c r="H23" s="9"/>
      <c r="K23" s="94"/>
    </row>
    <row r="24" spans="1:11">
      <c r="A24" s="9"/>
      <c r="B24" s="9"/>
      <c r="C24" s="95">
        <v>770</v>
      </c>
      <c r="D24" s="93">
        <f>$D$12</f>
        <v>2.0289999999999999</v>
      </c>
      <c r="E24" s="93"/>
      <c r="F24" s="93"/>
      <c r="G24" s="36">
        <f>ROUNDDOWN(B24*C24*D24*E24*F24,-1)</f>
        <v>0</v>
      </c>
      <c r="H24" s="9"/>
      <c r="K24" s="94"/>
    </row>
    <row r="25" spans="1:11">
      <c r="A25" s="9"/>
      <c r="B25" s="9"/>
      <c r="C25" s="95">
        <f>C22</f>
        <v>770</v>
      </c>
      <c r="D25" s="93">
        <f>$D$12</f>
        <v>2.0289999999999999</v>
      </c>
      <c r="E25" s="93"/>
      <c r="F25" s="93"/>
      <c r="G25" s="36">
        <f>ROUNDDOWN(B25*C25*D25*E25*F25,-1)</f>
        <v>0</v>
      </c>
      <c r="H25" s="9"/>
      <c r="K25" s="94"/>
    </row>
    <row r="26" spans="1:11">
      <c r="A26" s="9"/>
      <c r="B26" s="9"/>
      <c r="C26" s="95">
        <f>C22</f>
        <v>770</v>
      </c>
      <c r="D26" s="93">
        <f>$D$12</f>
        <v>2.0289999999999999</v>
      </c>
      <c r="E26" s="93"/>
      <c r="F26" s="93"/>
      <c r="G26" s="36">
        <f>ROUNDDOWN(B26*C26*D26*E26*F26,-1)</f>
        <v>0</v>
      </c>
      <c r="H26" s="9"/>
      <c r="K26" s="94"/>
    </row>
    <row r="27" spans="1:11" ht="7.5" customHeight="1">
      <c r="D27" s="96"/>
      <c r="E27" s="14"/>
      <c r="F27" s="96"/>
      <c r="G27" s="14"/>
      <c r="K27" s="79"/>
    </row>
    <row r="28" spans="1:11" ht="15.75" customHeight="1">
      <c r="A28" s="13" t="s">
        <v>27</v>
      </c>
      <c r="B28" s="134" t="s">
        <v>41</v>
      </c>
      <c r="C28" s="134"/>
      <c r="D28" s="14"/>
      <c r="E28" s="14"/>
      <c r="F28" s="14"/>
      <c r="G28" s="14"/>
      <c r="H28" s="15"/>
      <c r="K28" s="20"/>
    </row>
    <row r="29" spans="1:11">
      <c r="K29" s="20"/>
    </row>
    <row r="30" spans="1:11" ht="14.25">
      <c r="A30" s="12" t="s">
        <v>101</v>
      </c>
      <c r="K30" s="20"/>
    </row>
    <row r="31" spans="1:11" ht="40.5">
      <c r="A31" s="9" t="s">
        <v>0</v>
      </c>
      <c r="B31" s="9" t="s">
        <v>115</v>
      </c>
      <c r="C31" s="9" t="s">
        <v>133</v>
      </c>
      <c r="D31" s="9" t="s">
        <v>104</v>
      </c>
      <c r="E31" s="9" t="s">
        <v>105</v>
      </c>
      <c r="F31" s="9" t="s">
        <v>106</v>
      </c>
      <c r="G31" s="16" t="s">
        <v>18</v>
      </c>
      <c r="H31" s="16" t="s">
        <v>20</v>
      </c>
      <c r="K31" s="79"/>
    </row>
    <row r="32" spans="1:11">
      <c r="A32" s="16"/>
      <c r="B32" s="22"/>
      <c r="C32" s="95">
        <v>2130</v>
      </c>
      <c r="D32" s="97">
        <v>1.1645000000000001</v>
      </c>
      <c r="E32" s="93"/>
      <c r="F32" s="97"/>
      <c r="G32" s="36">
        <f>ROUNDDOWN(B32*C32*D32*E32*F32,-1)</f>
        <v>0</v>
      </c>
      <c r="H32" s="9"/>
      <c r="K32" s="98"/>
    </row>
    <row r="33" spans="1:11">
      <c r="A33" s="16"/>
      <c r="B33" s="23"/>
      <c r="C33" s="95">
        <f t="shared" ref="C33:D35" si="0">C32</f>
        <v>2130</v>
      </c>
      <c r="D33" s="97">
        <f t="shared" si="0"/>
        <v>1.1645000000000001</v>
      </c>
      <c r="E33" s="93"/>
      <c r="F33" s="97"/>
      <c r="G33" s="36">
        <f>ROUNDDOWN(B33*C33*D33*E33*F33,-1)</f>
        <v>0</v>
      </c>
      <c r="H33" s="9"/>
      <c r="K33" s="98"/>
    </row>
    <row r="34" spans="1:11">
      <c r="A34" s="16"/>
      <c r="B34" s="23"/>
      <c r="C34" s="95">
        <f t="shared" si="0"/>
        <v>2130</v>
      </c>
      <c r="D34" s="97">
        <f t="shared" si="0"/>
        <v>1.1645000000000001</v>
      </c>
      <c r="E34" s="93"/>
      <c r="F34" s="97"/>
      <c r="G34" s="36">
        <f>ROUNDDOWN(B34*C34*D34*E34*F34,-1)</f>
        <v>0</v>
      </c>
      <c r="H34" s="9"/>
      <c r="K34" s="98"/>
    </row>
    <row r="35" spans="1:11">
      <c r="A35" s="16"/>
      <c r="B35" s="23"/>
      <c r="C35" s="95">
        <f t="shared" si="0"/>
        <v>2130</v>
      </c>
      <c r="D35" s="97">
        <f t="shared" si="0"/>
        <v>1.1645000000000001</v>
      </c>
      <c r="E35" s="93"/>
      <c r="F35" s="97"/>
      <c r="G35" s="36">
        <f>ROUNDDOWN(B35*C35*D35*E35*F35,-1)</f>
        <v>0</v>
      </c>
      <c r="H35" s="9"/>
      <c r="K35" s="98"/>
    </row>
    <row r="36" spans="1:11">
      <c r="A36" s="16"/>
      <c r="B36" s="17"/>
      <c r="C36" s="95">
        <f>C32</f>
        <v>2130</v>
      </c>
      <c r="D36" s="97">
        <f>D32</f>
        <v>1.1645000000000001</v>
      </c>
      <c r="E36" s="93"/>
      <c r="F36" s="97"/>
      <c r="G36" s="36">
        <f>ROUNDDOWN(B36*C36*D36*E36*F36,-1)</f>
        <v>0</v>
      </c>
      <c r="H36" s="9"/>
      <c r="K36" s="98"/>
    </row>
    <row r="37" spans="1:11" ht="8.25" customHeight="1">
      <c r="A37" s="77"/>
      <c r="B37" s="78"/>
      <c r="C37" s="79"/>
      <c r="D37" s="80"/>
      <c r="E37" s="79"/>
      <c r="F37" s="79"/>
      <c r="G37" s="85"/>
      <c r="H37" s="79"/>
      <c r="K37" s="20"/>
    </row>
    <row r="38" spans="1:11">
      <c r="A38" s="13" t="s">
        <v>21</v>
      </c>
      <c r="B38" s="134" t="s">
        <v>41</v>
      </c>
      <c r="C38" s="134"/>
      <c r="D38" s="86"/>
      <c r="E38" s="86"/>
      <c r="F38" s="86"/>
      <c r="G38" s="86"/>
      <c r="H38" s="19"/>
      <c r="K38" s="20"/>
    </row>
    <row r="39" spans="1:11">
      <c r="A39" t="s">
        <v>22</v>
      </c>
      <c r="D39" s="18"/>
    </row>
    <row r="40" spans="1:11" ht="18" customHeight="1">
      <c r="A40" s="130" t="s">
        <v>23</v>
      </c>
      <c r="B40" s="135" t="s">
        <v>41</v>
      </c>
      <c r="C40" s="135"/>
      <c r="D40" s="131"/>
      <c r="E40" s="131"/>
      <c r="F40" s="131"/>
      <c r="G40" s="131"/>
      <c r="H40" s="132"/>
    </row>
    <row r="41" spans="1:11">
      <c r="A41" s="20"/>
      <c r="B41" s="112"/>
      <c r="C41" s="112"/>
      <c r="D41" s="113"/>
      <c r="E41" s="113"/>
      <c r="F41" s="113"/>
      <c r="G41" s="113"/>
      <c r="H41" s="113"/>
    </row>
    <row r="42" spans="1:11">
      <c r="A42" s="20"/>
      <c r="B42" s="107"/>
      <c r="C42" s="107"/>
      <c r="D42" s="106"/>
      <c r="E42" s="107"/>
      <c r="F42" s="107"/>
      <c r="G42" s="107"/>
      <c r="H42" s="107"/>
    </row>
    <row r="43" spans="1:11" hidden="1">
      <c r="A43" s="133">
        <v>0</v>
      </c>
      <c r="B43" s="133">
        <v>0.3</v>
      </c>
      <c r="C43" s="133">
        <v>0.4</v>
      </c>
      <c r="D43" s="133">
        <v>0.5</v>
      </c>
      <c r="E43" s="133">
        <v>0.6</v>
      </c>
      <c r="F43" s="133">
        <v>0.7</v>
      </c>
      <c r="G43" s="133">
        <v>0.8</v>
      </c>
      <c r="H43" s="133">
        <v>0.9</v>
      </c>
    </row>
    <row r="44" spans="1:11" hidden="1">
      <c r="A44" s="133">
        <v>0</v>
      </c>
      <c r="B44" s="133">
        <v>0.15</v>
      </c>
      <c r="C44" s="133">
        <v>0.25</v>
      </c>
      <c r="D44" s="133">
        <v>0.35</v>
      </c>
      <c r="E44" s="133">
        <v>0.5</v>
      </c>
      <c r="F44" s="133">
        <v>0.65</v>
      </c>
      <c r="G44" s="133">
        <v>0.8</v>
      </c>
      <c r="H44" s="133">
        <v>0.95</v>
      </c>
    </row>
    <row r="45" spans="1:11">
      <c r="A45" s="20"/>
      <c r="B45" s="107"/>
      <c r="C45" s="107"/>
      <c r="D45" s="107"/>
      <c r="E45" s="107"/>
      <c r="F45" s="107"/>
      <c r="G45" s="107"/>
      <c r="H45" s="107"/>
    </row>
    <row r="46" spans="1:11">
      <c r="A46" s="107"/>
      <c r="B46" s="107"/>
      <c r="C46" s="107"/>
      <c r="D46" s="107"/>
      <c r="E46" s="107"/>
      <c r="F46" s="107"/>
      <c r="G46" s="107"/>
      <c r="H46" s="107"/>
    </row>
    <row r="47" spans="1:11">
      <c r="A47" s="20"/>
      <c r="B47" s="20"/>
      <c r="C47" s="20"/>
      <c r="D47" s="20"/>
      <c r="E47" s="20"/>
      <c r="F47" s="20"/>
      <c r="G47" s="20"/>
      <c r="H47" s="20"/>
    </row>
    <row r="48" spans="1:11">
      <c r="A48" s="20"/>
      <c r="B48" s="20"/>
      <c r="C48" s="20"/>
      <c r="D48" s="20"/>
      <c r="E48" s="20"/>
      <c r="F48" s="20"/>
      <c r="G48" s="20"/>
      <c r="H48" s="20"/>
    </row>
    <row r="49" spans="1:8">
      <c r="A49" s="20"/>
      <c r="B49" s="20"/>
      <c r="C49" s="20"/>
      <c r="D49" s="20"/>
      <c r="E49" s="20"/>
      <c r="F49" s="20"/>
      <c r="G49" s="20"/>
      <c r="H49" s="20"/>
    </row>
    <row r="50" spans="1:8">
      <c r="A50" s="20"/>
      <c r="B50" s="20"/>
      <c r="C50" s="20"/>
      <c r="D50" s="20"/>
      <c r="E50" s="20"/>
      <c r="F50" s="20"/>
      <c r="G50" s="20"/>
      <c r="H50" s="20"/>
    </row>
  </sheetData>
  <mergeCells count="9">
    <mergeCell ref="B28:C28"/>
    <mergeCell ref="B38:C38"/>
    <mergeCell ref="B40:C40"/>
    <mergeCell ref="A1:H1"/>
    <mergeCell ref="F4:G4"/>
    <mergeCell ref="D5:E5"/>
    <mergeCell ref="D6:E6"/>
    <mergeCell ref="D7:E7"/>
    <mergeCell ref="B18:C18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zoomScale="70" zoomScaleNormal="70" workbookViewId="0">
      <selection activeCell="K9" sqref="K9"/>
    </sheetView>
  </sheetViews>
  <sheetFormatPr defaultRowHeight="13.5"/>
  <cols>
    <col min="1" max="1" width="11.33203125" customWidth="1"/>
    <col min="2" max="2" width="15.109375" style="21" customWidth="1"/>
    <col min="3" max="3" width="11.77734375" style="21" customWidth="1"/>
    <col min="4" max="6" width="11.77734375" customWidth="1"/>
    <col min="7" max="7" width="11.33203125" customWidth="1"/>
    <col min="8" max="8" width="8.88671875" customWidth="1"/>
    <col min="13" max="13" width="8.88671875" customWidth="1"/>
  </cols>
  <sheetData>
    <row r="1" spans="1:7" ht="39.75" customHeight="1">
      <c r="A1" s="139" t="s">
        <v>136</v>
      </c>
      <c r="B1" s="140"/>
      <c r="C1" s="140"/>
      <c r="D1" s="140"/>
      <c r="E1" s="140"/>
      <c r="F1" s="140"/>
      <c r="G1" s="140"/>
    </row>
    <row r="2" spans="1:7" ht="44.25" customHeight="1">
      <c r="A2" s="8" t="s">
        <v>0</v>
      </c>
      <c r="B2" s="11" t="s">
        <v>116</v>
      </c>
      <c r="C2" s="11" t="s">
        <v>132</v>
      </c>
      <c r="D2" s="11" t="s">
        <v>142</v>
      </c>
      <c r="E2" s="11" t="s">
        <v>96</v>
      </c>
      <c r="F2" s="11" t="s">
        <v>14</v>
      </c>
      <c r="G2" s="11" t="s">
        <v>43</v>
      </c>
    </row>
    <row r="3" spans="1:7" ht="32.25" customHeight="1">
      <c r="A3" s="110">
        <v>1</v>
      </c>
      <c r="B3" s="115"/>
      <c r="C3" s="30"/>
      <c r="D3" s="25"/>
      <c r="E3" s="26"/>
      <c r="F3" s="26"/>
      <c r="G3" s="37">
        <f>ROUNDDOWN(D3*E3*F3,1)</f>
        <v>0</v>
      </c>
    </row>
    <row r="4" spans="1:7" ht="32.25" customHeight="1">
      <c r="A4" s="6">
        <v>2</v>
      </c>
      <c r="B4" s="30"/>
      <c r="C4" s="30"/>
      <c r="D4" s="25"/>
      <c r="E4" s="26"/>
      <c r="F4" s="26"/>
      <c r="G4" s="37">
        <f t="shared" ref="G4:G14" si="0">ROUNDDOWN(D4*E4*F4,1)</f>
        <v>0</v>
      </c>
    </row>
    <row r="5" spans="1:7" ht="32.25" customHeight="1">
      <c r="A5" s="6">
        <v>3</v>
      </c>
      <c r="B5" s="30"/>
      <c r="C5" s="30"/>
      <c r="D5" s="25"/>
      <c r="E5" s="26"/>
      <c r="F5" s="26"/>
      <c r="G5" s="37">
        <f t="shared" si="0"/>
        <v>0</v>
      </c>
    </row>
    <row r="6" spans="1:7" ht="32.25" customHeight="1">
      <c r="A6" s="6"/>
      <c r="B6" s="30"/>
      <c r="C6" s="30"/>
      <c r="D6" s="25"/>
      <c r="E6" s="26"/>
      <c r="F6" s="26"/>
      <c r="G6" s="37">
        <f t="shared" si="0"/>
        <v>0</v>
      </c>
    </row>
    <row r="7" spans="1:7" ht="32.25" customHeight="1">
      <c r="A7" s="6"/>
      <c r="B7" s="30"/>
      <c r="C7" s="30"/>
      <c r="D7" s="25"/>
      <c r="E7" s="26"/>
      <c r="F7" s="26"/>
      <c r="G7" s="37">
        <f t="shared" si="0"/>
        <v>0</v>
      </c>
    </row>
    <row r="8" spans="1:7" ht="32.25" customHeight="1">
      <c r="A8" s="6"/>
      <c r="B8" s="30"/>
      <c r="C8" s="30"/>
      <c r="D8" s="25"/>
      <c r="E8" s="26"/>
      <c r="F8" s="26"/>
      <c r="G8" s="37">
        <f t="shared" si="0"/>
        <v>0</v>
      </c>
    </row>
    <row r="9" spans="1:7" ht="32.25" customHeight="1">
      <c r="A9" s="6"/>
      <c r="B9" s="30"/>
      <c r="C9" s="30"/>
      <c r="D9" s="25"/>
      <c r="E9" s="26"/>
      <c r="F9" s="26"/>
      <c r="G9" s="37">
        <f t="shared" si="0"/>
        <v>0</v>
      </c>
    </row>
    <row r="10" spans="1:7" ht="32.25" customHeight="1">
      <c r="A10" s="6"/>
      <c r="B10" s="30"/>
      <c r="C10" s="30"/>
      <c r="D10" s="25"/>
      <c r="E10" s="26"/>
      <c r="F10" s="26"/>
      <c r="G10" s="37">
        <f t="shared" si="0"/>
        <v>0</v>
      </c>
    </row>
    <row r="11" spans="1:7" ht="32.25" customHeight="1">
      <c r="A11" s="6"/>
      <c r="B11" s="30"/>
      <c r="C11" s="30"/>
      <c r="D11" s="25"/>
      <c r="E11" s="26"/>
      <c r="F11" s="26"/>
      <c r="G11" s="37">
        <f t="shared" si="0"/>
        <v>0</v>
      </c>
    </row>
    <row r="12" spans="1:7" ht="32.25" customHeight="1">
      <c r="A12" s="6"/>
      <c r="B12" s="30"/>
      <c r="C12" s="30"/>
      <c r="D12" s="25"/>
      <c r="E12" s="26"/>
      <c r="F12" s="26"/>
      <c r="G12" s="37">
        <f t="shared" si="0"/>
        <v>0</v>
      </c>
    </row>
    <row r="13" spans="1:7" ht="32.25" customHeight="1">
      <c r="A13" s="6"/>
      <c r="B13" s="30"/>
      <c r="C13" s="30"/>
      <c r="D13" s="25"/>
      <c r="E13" s="26"/>
      <c r="F13" s="26"/>
      <c r="G13" s="37">
        <f t="shared" si="0"/>
        <v>0</v>
      </c>
    </row>
    <row r="14" spans="1:7" ht="32.25" customHeight="1">
      <c r="A14" s="6"/>
      <c r="B14" s="30"/>
      <c r="C14" s="30"/>
      <c r="D14" s="25"/>
      <c r="E14" s="26"/>
      <c r="F14" s="26"/>
      <c r="G14" s="37">
        <f t="shared" si="0"/>
        <v>0</v>
      </c>
    </row>
    <row r="15" spans="1:7" ht="32.25" customHeight="1">
      <c r="A15" s="149" t="s">
        <v>140</v>
      </c>
      <c r="B15" s="150"/>
      <c r="C15" s="141" t="s">
        <v>143</v>
      </c>
      <c r="D15" s="142"/>
      <c r="E15" s="141" t="s">
        <v>141</v>
      </c>
      <c r="F15" s="143"/>
      <c r="G15" s="142"/>
    </row>
    <row r="16" spans="1:7" ht="32.25" customHeight="1">
      <c r="A16" s="149"/>
      <c r="B16" s="150"/>
      <c r="C16" s="144"/>
      <c r="D16" s="145"/>
      <c r="E16" s="146"/>
      <c r="F16" s="147"/>
      <c r="G16" s="148"/>
    </row>
    <row r="17" spans="1:12" ht="32.25" customHeight="1">
      <c r="A17" s="149"/>
      <c r="B17" s="150"/>
      <c r="C17" s="144"/>
      <c r="D17" s="145"/>
      <c r="E17" s="146"/>
      <c r="F17" s="147"/>
      <c r="G17" s="148"/>
    </row>
    <row r="18" spans="1:12" ht="32.25" customHeight="1">
      <c r="A18" s="150"/>
      <c r="B18" s="150"/>
      <c r="C18" s="144"/>
      <c r="D18" s="145"/>
      <c r="E18" s="146"/>
      <c r="F18" s="147"/>
      <c r="G18" s="148"/>
    </row>
    <row r="19" spans="1:12" ht="32.25" customHeight="1">
      <c r="A19" s="150"/>
      <c r="B19" s="150"/>
      <c r="C19" s="144"/>
      <c r="D19" s="145"/>
      <c r="E19" s="146"/>
      <c r="F19" s="147"/>
      <c r="G19" s="148"/>
    </row>
    <row r="20" spans="1:12" ht="7.5" customHeight="1"/>
    <row r="21" spans="1:12" ht="18.75" customHeight="1">
      <c r="A21" s="151" t="s">
        <v>138</v>
      </c>
      <c r="B21" s="151"/>
      <c r="C21" s="151"/>
      <c r="D21" s="151"/>
      <c r="E21" s="151"/>
      <c r="F21" s="151"/>
      <c r="G21" s="151"/>
    </row>
    <row r="22" spans="1:12" ht="18.75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8.75" customHeight="1">
      <c r="A23" s="152" t="s">
        <v>145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8.75" customHeight="1">
      <c r="A24" s="116" t="s">
        <v>146</v>
      </c>
    </row>
  </sheetData>
  <mergeCells count="15">
    <mergeCell ref="A22:G22"/>
    <mergeCell ref="A23:L23"/>
    <mergeCell ref="A21:G21"/>
    <mergeCell ref="C17:D17"/>
    <mergeCell ref="C18:D18"/>
    <mergeCell ref="C19:D19"/>
    <mergeCell ref="E17:G17"/>
    <mergeCell ref="E18:G18"/>
    <mergeCell ref="E19:G19"/>
    <mergeCell ref="A1:G1"/>
    <mergeCell ref="C15:D15"/>
    <mergeCell ref="E15:G15"/>
    <mergeCell ref="C16:D16"/>
    <mergeCell ref="E16:G16"/>
    <mergeCell ref="A15:B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O36"/>
  <sheetViews>
    <sheetView showGridLines="0" zoomScale="70" zoomScaleNormal="70" workbookViewId="0">
      <selection activeCell="L27" sqref="L27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44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s="34" customFormat="1" ht="16.5" customHeight="1">
      <c r="A2" s="35" t="s">
        <v>94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9" t="s">
        <v>9</v>
      </c>
      <c r="B4" s="159" t="s">
        <v>0</v>
      </c>
      <c r="C4" s="159" t="s">
        <v>1</v>
      </c>
      <c r="D4" s="102" t="s">
        <v>118</v>
      </c>
      <c r="E4" s="160" t="s">
        <v>119</v>
      </c>
      <c r="F4" s="159" t="s">
        <v>8</v>
      </c>
      <c r="G4" s="160" t="s">
        <v>120</v>
      </c>
      <c r="H4" s="159" t="s">
        <v>45</v>
      </c>
      <c r="I4" s="159" t="s">
        <v>11</v>
      </c>
      <c r="J4" s="149" t="s">
        <v>15</v>
      </c>
    </row>
    <row r="5" spans="1:11" ht="15.75" customHeight="1">
      <c r="A5" s="149"/>
      <c r="B5" s="159"/>
      <c r="C5" s="159"/>
      <c r="D5" s="40" t="s">
        <v>49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ROUNDDOWN(D6*G6*0.000001*64/22.4,1)</f>
        <v>0</v>
      </c>
      <c r="I6" s="164"/>
      <c r="J6" s="167" t="e">
        <f>ROUNDDOWN(C35*I6,2)</f>
        <v>#DIV/0!</v>
      </c>
      <c r="K6" s="99" t="s">
        <v>107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>ROUNDDOWN(D7*G7*0.000001*64/22.4,1)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ref="H8:H29" si="1">ROUNDDOWN(D8*G8*0.000001*64/22.4,1)</f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5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5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5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5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5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5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5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5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5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5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5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5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5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5" ht="19.5" customHeight="1">
      <c r="A30" s="149"/>
      <c r="B30" s="162"/>
      <c r="C30" s="110" t="s">
        <v>2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  <c r="O30" s="105"/>
    </row>
    <row r="31" spans="1:15" ht="19.5" customHeight="1">
      <c r="A31" s="149"/>
      <c r="B31" s="162"/>
      <c r="C31" s="5" t="s">
        <v>3</v>
      </c>
      <c r="D31" s="3"/>
      <c r="E31" s="2"/>
      <c r="F31" s="4"/>
      <c r="G31" s="4"/>
      <c r="H31" s="7"/>
      <c r="I31" s="158"/>
      <c r="J31" s="167"/>
    </row>
    <row r="32" spans="1:15" ht="28.5" customHeight="1">
      <c r="A32" s="149" t="s">
        <v>10</v>
      </c>
      <c r="B32" s="8" t="s">
        <v>4</v>
      </c>
      <c r="C32" s="8" t="s">
        <v>5</v>
      </c>
      <c r="D32" s="104" t="s">
        <v>118</v>
      </c>
      <c r="E32" s="103" t="s">
        <v>119</v>
      </c>
      <c r="F32" s="8" t="s">
        <v>6</v>
      </c>
      <c r="G32" s="103" t="s">
        <v>120</v>
      </c>
      <c r="H32" s="8" t="s">
        <v>7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D33*G33*0.000001*64/22.4</f>
        <v>0</v>
      </c>
      <c r="I33" s="158"/>
      <c r="J33" s="167"/>
    </row>
    <row r="34" spans="1:10" ht="24.75" customHeight="1">
      <c r="A34" s="154" t="s">
        <v>25</v>
      </c>
      <c r="B34" s="155"/>
      <c r="C34" s="168" t="e">
        <f>IF(D33&gt;0,(D30+D33)/2,D30)</f>
        <v>#DIV/0!</v>
      </c>
      <c r="D34" s="169"/>
      <c r="E34" s="169"/>
      <c r="F34" s="170" t="s">
        <v>26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13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24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A1:J1"/>
    <mergeCell ref="B6:B31"/>
    <mergeCell ref="C22:C25"/>
    <mergeCell ref="C26:C29"/>
    <mergeCell ref="I6:I29"/>
    <mergeCell ref="I30:I31"/>
    <mergeCell ref="C6:C9"/>
    <mergeCell ref="C10:C13"/>
    <mergeCell ref="C14:C17"/>
    <mergeCell ref="C18:C21"/>
    <mergeCell ref="J6:J35"/>
    <mergeCell ref="C34:E34"/>
    <mergeCell ref="F34:G34"/>
    <mergeCell ref="H34:I34"/>
    <mergeCell ref="C4:C5"/>
    <mergeCell ref="E4:E5"/>
    <mergeCell ref="A4:A31"/>
    <mergeCell ref="B4:B5"/>
    <mergeCell ref="H4:H5"/>
    <mergeCell ref="I4:I5"/>
    <mergeCell ref="J4:J5"/>
    <mergeCell ref="F4:F5"/>
    <mergeCell ref="G4:G5"/>
    <mergeCell ref="A36:J36"/>
    <mergeCell ref="A34:B34"/>
    <mergeCell ref="A32:A33"/>
    <mergeCell ref="A35:B35"/>
    <mergeCell ref="C35:I35"/>
    <mergeCell ref="I32:I33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zoomScale="70" zoomScaleNormal="70" workbookViewId="0">
      <selection activeCell="I18" sqref="I18"/>
    </sheetView>
  </sheetViews>
  <sheetFormatPr defaultRowHeight="13.5"/>
  <cols>
    <col min="1" max="1" width="11.33203125" customWidth="1"/>
    <col min="2" max="3" width="11.33203125" style="21" customWidth="1"/>
    <col min="4" max="4" width="14.109375" customWidth="1"/>
    <col min="5" max="5" width="16.21875" customWidth="1"/>
    <col min="6" max="6" width="18.77734375" customWidth="1"/>
  </cols>
  <sheetData>
    <row r="1" spans="1:6" ht="35.25" customHeight="1">
      <c r="A1" s="139" t="s">
        <v>139</v>
      </c>
      <c r="B1" s="140"/>
      <c r="C1" s="140"/>
      <c r="D1" s="140"/>
      <c r="E1" s="140"/>
      <c r="F1" s="140"/>
    </row>
    <row r="2" spans="1:6" ht="45" customHeight="1">
      <c r="A2" s="84" t="s">
        <v>0</v>
      </c>
      <c r="B2" s="83" t="s">
        <v>116</v>
      </c>
      <c r="C2" s="111" t="s">
        <v>132</v>
      </c>
      <c r="D2" s="111" t="s">
        <v>142</v>
      </c>
      <c r="E2" s="83" t="s">
        <v>96</v>
      </c>
      <c r="F2" s="83" t="s">
        <v>43</v>
      </c>
    </row>
    <row r="3" spans="1:6" ht="32.25" customHeight="1">
      <c r="A3" s="6">
        <v>1</v>
      </c>
      <c r="B3" s="30"/>
      <c r="C3" s="30"/>
      <c r="D3" s="25"/>
      <c r="E3" s="26"/>
      <c r="F3" s="37">
        <f>ROUNDDOWN(D3*E3,1)</f>
        <v>0</v>
      </c>
    </row>
    <row r="4" spans="1:6" ht="32.25" customHeight="1">
      <c r="A4" s="6">
        <v>2</v>
      </c>
      <c r="B4" s="30"/>
      <c r="C4" s="30"/>
      <c r="D4" s="25"/>
      <c r="E4" s="26"/>
      <c r="F4" s="37">
        <f t="shared" ref="F4:F14" si="0">ROUNDDOWN(D4*E4,1)</f>
        <v>0</v>
      </c>
    </row>
    <row r="5" spans="1:6" ht="32.25" customHeight="1">
      <c r="A5" s="6">
        <v>3</v>
      </c>
      <c r="B5" s="30"/>
      <c r="C5" s="30"/>
      <c r="D5" s="25"/>
      <c r="E5" s="26"/>
      <c r="F5" s="37">
        <f t="shared" si="0"/>
        <v>0</v>
      </c>
    </row>
    <row r="6" spans="1:6" ht="32.25" customHeight="1">
      <c r="A6" s="6"/>
      <c r="B6" s="30"/>
      <c r="C6" s="30"/>
      <c r="D6" s="25"/>
      <c r="E6" s="26"/>
      <c r="F6" s="37">
        <f t="shared" si="0"/>
        <v>0</v>
      </c>
    </row>
    <row r="7" spans="1:6" ht="32.25" customHeight="1">
      <c r="A7" s="6"/>
      <c r="B7" s="30"/>
      <c r="C7" s="30"/>
      <c r="D7" s="25"/>
      <c r="E7" s="26"/>
      <c r="F7" s="37">
        <f t="shared" si="0"/>
        <v>0</v>
      </c>
    </row>
    <row r="8" spans="1:6" ht="32.25" customHeight="1">
      <c r="A8" s="6"/>
      <c r="B8" s="30"/>
      <c r="C8" s="30"/>
      <c r="D8" s="25"/>
      <c r="E8" s="26"/>
      <c r="F8" s="37">
        <f t="shared" si="0"/>
        <v>0</v>
      </c>
    </row>
    <row r="9" spans="1:6" ht="32.25" customHeight="1">
      <c r="A9" s="6"/>
      <c r="B9" s="30"/>
      <c r="C9" s="30"/>
      <c r="D9" s="25"/>
      <c r="E9" s="26"/>
      <c r="F9" s="37">
        <f t="shared" si="0"/>
        <v>0</v>
      </c>
    </row>
    <row r="10" spans="1:6" ht="32.25" customHeight="1">
      <c r="A10" s="6"/>
      <c r="B10" s="30"/>
      <c r="C10" s="30"/>
      <c r="D10" s="25"/>
      <c r="E10" s="26"/>
      <c r="F10" s="37">
        <f t="shared" si="0"/>
        <v>0</v>
      </c>
    </row>
    <row r="11" spans="1:6" ht="32.25" customHeight="1">
      <c r="A11" s="6"/>
      <c r="B11" s="30"/>
      <c r="C11" s="30"/>
      <c r="D11" s="25"/>
      <c r="E11" s="26"/>
      <c r="F11" s="37">
        <f t="shared" si="0"/>
        <v>0</v>
      </c>
    </row>
    <row r="12" spans="1:6" ht="32.25" customHeight="1">
      <c r="A12" s="6"/>
      <c r="B12" s="30"/>
      <c r="C12" s="30"/>
      <c r="D12" s="25"/>
      <c r="E12" s="26"/>
      <c r="F12" s="37">
        <f t="shared" si="0"/>
        <v>0</v>
      </c>
    </row>
    <row r="13" spans="1:6" ht="32.25" customHeight="1">
      <c r="A13" s="6"/>
      <c r="B13" s="30"/>
      <c r="C13" s="30"/>
      <c r="D13" s="25"/>
      <c r="E13" s="26"/>
      <c r="F13" s="37">
        <f t="shared" si="0"/>
        <v>0</v>
      </c>
    </row>
    <row r="14" spans="1:6" ht="32.25" customHeight="1">
      <c r="A14" s="6"/>
      <c r="B14" s="30"/>
      <c r="C14" s="30"/>
      <c r="D14" s="25"/>
      <c r="E14" s="26"/>
      <c r="F14" s="37">
        <f t="shared" si="0"/>
        <v>0</v>
      </c>
    </row>
    <row r="15" spans="1:6" ht="32.25" customHeight="1">
      <c r="A15" s="149" t="s">
        <v>140</v>
      </c>
      <c r="B15" s="150"/>
      <c r="C15" s="141" t="s">
        <v>143</v>
      </c>
      <c r="D15" s="142"/>
      <c r="E15" s="141" t="s">
        <v>141</v>
      </c>
      <c r="F15" s="142"/>
    </row>
    <row r="16" spans="1:6" ht="32.25" customHeight="1">
      <c r="A16" s="149"/>
      <c r="B16" s="150"/>
      <c r="C16" s="144"/>
      <c r="D16" s="145"/>
      <c r="E16" s="146"/>
      <c r="F16" s="148"/>
    </row>
    <row r="17" spans="1:12" ht="32.25" customHeight="1">
      <c r="A17" s="149"/>
      <c r="B17" s="150"/>
      <c r="C17" s="144"/>
      <c r="D17" s="145"/>
      <c r="E17" s="146"/>
      <c r="F17" s="148"/>
    </row>
    <row r="18" spans="1:12" ht="33" customHeight="1">
      <c r="A18" s="150"/>
      <c r="B18" s="150"/>
      <c r="C18" s="144"/>
      <c r="D18" s="145"/>
      <c r="E18" s="146"/>
      <c r="F18" s="148"/>
    </row>
    <row r="19" spans="1:12" ht="33" customHeight="1">
      <c r="A19" s="150"/>
      <c r="B19" s="150"/>
      <c r="C19" s="144"/>
      <c r="D19" s="145"/>
      <c r="E19" s="146"/>
      <c r="F19" s="148"/>
    </row>
    <row r="21" spans="1:12" ht="18" customHeight="1">
      <c r="A21" s="151" t="s">
        <v>138</v>
      </c>
      <c r="B21" s="151"/>
      <c r="C21" s="151"/>
      <c r="D21" s="151"/>
      <c r="E21" s="151"/>
      <c r="F21" s="151"/>
      <c r="G21" s="151"/>
    </row>
    <row r="22" spans="1:12" ht="18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8" customHeight="1">
      <c r="A23" s="152" t="s">
        <v>145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4.25">
      <c r="A24" s="116" t="s">
        <v>146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70" zoomScaleNormal="70" workbookViewId="0">
      <selection activeCell="O12" sqref="O12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97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ht="19.5" customHeight="1">
      <c r="A2" s="35" t="s">
        <v>48</v>
      </c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9" t="s">
        <v>28</v>
      </c>
      <c r="B4" s="159" t="s">
        <v>17</v>
      </c>
      <c r="C4" s="159" t="s">
        <v>29</v>
      </c>
      <c r="D4" s="102" t="s">
        <v>118</v>
      </c>
      <c r="E4" s="160" t="s">
        <v>119</v>
      </c>
      <c r="F4" s="159" t="s">
        <v>30</v>
      </c>
      <c r="G4" s="160" t="s">
        <v>121</v>
      </c>
      <c r="H4" s="159" t="s">
        <v>31</v>
      </c>
      <c r="I4" s="159" t="s">
        <v>32</v>
      </c>
      <c r="J4" s="149" t="s">
        <v>33</v>
      </c>
    </row>
    <row r="5" spans="1:11" ht="15.75" customHeight="1">
      <c r="A5" s="149"/>
      <c r="B5" s="159"/>
      <c r="C5" s="159"/>
      <c r="D5" s="40" t="s">
        <v>122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ROUNDDOWN(D6*G6*0.000001,1)</f>
        <v>0</v>
      </c>
      <c r="I6" s="164"/>
      <c r="J6" s="167" t="e">
        <f>ROUNDDOWN(C35*I6,2)</f>
        <v>#DIV/0!</v>
      </c>
      <c r="K6" s="41" t="s">
        <v>50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 t="shared" ref="H7:H29" si="1">ROUNDDOWN(D7*G7*0.000001,1)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si="1"/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0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0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0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0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0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0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0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0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0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0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0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0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0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0" ht="19.5" customHeight="1">
      <c r="A30" s="149"/>
      <c r="B30" s="162"/>
      <c r="C30" s="5" t="s">
        <v>34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</row>
    <row r="31" spans="1:10" ht="19.5" customHeight="1">
      <c r="A31" s="149"/>
      <c r="B31" s="162"/>
      <c r="C31" s="5" t="s">
        <v>35</v>
      </c>
      <c r="D31" s="3"/>
      <c r="E31" s="2"/>
      <c r="F31" s="4"/>
      <c r="G31" s="4"/>
      <c r="H31" s="7"/>
      <c r="I31" s="158"/>
      <c r="J31" s="167"/>
    </row>
    <row r="32" spans="1:10" ht="28.5" customHeight="1">
      <c r="A32" s="149" t="s">
        <v>36</v>
      </c>
      <c r="B32" s="8" t="s">
        <v>17</v>
      </c>
      <c r="C32" s="8" t="s">
        <v>29</v>
      </c>
      <c r="D32" s="104" t="s">
        <v>118</v>
      </c>
      <c r="E32" s="103" t="s">
        <v>119</v>
      </c>
      <c r="F32" s="8" t="s">
        <v>30</v>
      </c>
      <c r="G32" s="103" t="s">
        <v>120</v>
      </c>
      <c r="H32" s="8" t="s">
        <v>31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</f>
        <v>0</v>
      </c>
      <c r="I33" s="158"/>
      <c r="J33" s="167"/>
    </row>
    <row r="34" spans="1:10" ht="24.75" customHeight="1">
      <c r="A34" s="154" t="s">
        <v>37</v>
      </c>
      <c r="B34" s="155"/>
      <c r="C34" s="168" t="e">
        <f>IF(D33&gt;0,(D30+D33)/2,D30)</f>
        <v>#DIV/0!</v>
      </c>
      <c r="D34" s="169"/>
      <c r="E34" s="169"/>
      <c r="F34" s="170" t="s">
        <v>38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39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40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A36:J36"/>
    <mergeCell ref="I6:I29"/>
    <mergeCell ref="I30:I31"/>
    <mergeCell ref="C6:C9"/>
    <mergeCell ref="C10:C13"/>
    <mergeCell ref="C14:C17"/>
    <mergeCell ref="C18:C21"/>
    <mergeCell ref="B6:B31"/>
    <mergeCell ref="C22:C25"/>
    <mergeCell ref="J6:J35"/>
    <mergeCell ref="C34:E34"/>
    <mergeCell ref="F34:G34"/>
    <mergeCell ref="H34:I34"/>
    <mergeCell ref="A35:B35"/>
    <mergeCell ref="C35:I35"/>
    <mergeCell ref="A1:J1"/>
    <mergeCell ref="A32:A33"/>
    <mergeCell ref="A34:B34"/>
    <mergeCell ref="C26:C29"/>
    <mergeCell ref="A4:A31"/>
    <mergeCell ref="B4:B5"/>
    <mergeCell ref="C4:C5"/>
    <mergeCell ref="E4:E5"/>
    <mergeCell ref="I4:I5"/>
    <mergeCell ref="J4:J5"/>
    <mergeCell ref="F4:F5"/>
    <mergeCell ref="G4:G5"/>
    <mergeCell ref="H4:H5"/>
    <mergeCell ref="I32:I33"/>
  </mergeCells>
  <phoneticPr fontId="3" type="noConversion"/>
  <printOptions horizontalCentered="1"/>
  <pageMargins left="0.55118110236220474" right="0.55118110236220474" top="0.98425196850393704" bottom="0.59055118110236227" header="0.51181102362204722" footer="0.31496062992125984"/>
  <pageSetup paperSize="9" scale="9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zoomScale="70" zoomScaleNormal="70" workbookViewId="0">
      <selection activeCell="E4" sqref="E4"/>
    </sheetView>
  </sheetViews>
  <sheetFormatPr defaultRowHeight="13.5"/>
  <cols>
    <col min="1" max="1" width="11.33203125" customWidth="1"/>
    <col min="2" max="3" width="11.33203125" style="21" customWidth="1"/>
    <col min="4" max="4" width="13.109375" customWidth="1"/>
    <col min="5" max="5" width="19.77734375" customWidth="1"/>
    <col min="6" max="6" width="18.77734375" customWidth="1"/>
  </cols>
  <sheetData>
    <row r="1" spans="1:6" ht="39.75" customHeight="1">
      <c r="A1" s="139" t="s">
        <v>144</v>
      </c>
      <c r="B1" s="140"/>
      <c r="C1" s="140"/>
      <c r="D1" s="140"/>
      <c r="E1" s="140"/>
      <c r="F1" s="140"/>
    </row>
    <row r="2" spans="1:6" ht="39" customHeight="1">
      <c r="A2" s="82" t="s">
        <v>0</v>
      </c>
      <c r="B2" s="81" t="s">
        <v>12</v>
      </c>
      <c r="C2" s="81" t="s">
        <v>147</v>
      </c>
      <c r="D2" s="101" t="s">
        <v>137</v>
      </c>
      <c r="E2" s="81" t="s">
        <v>96</v>
      </c>
      <c r="F2" s="81" t="s">
        <v>43</v>
      </c>
    </row>
    <row r="3" spans="1:6" ht="32.25" customHeight="1">
      <c r="A3" s="6">
        <v>1</v>
      </c>
      <c r="B3" s="30"/>
      <c r="C3" s="30"/>
      <c r="D3" s="25"/>
      <c r="E3" s="26"/>
      <c r="F3" s="37">
        <f>ROUNDDOWN(D3*E3,1)</f>
        <v>0</v>
      </c>
    </row>
    <row r="4" spans="1:6" ht="32.25" customHeight="1">
      <c r="A4" s="6">
        <v>2</v>
      </c>
      <c r="B4" s="30"/>
      <c r="C4" s="30"/>
      <c r="D4" s="25"/>
      <c r="E4" s="26"/>
      <c r="F4" s="37">
        <f t="shared" ref="F4:F14" si="0">ROUNDDOWN(D4*E4,1)</f>
        <v>0</v>
      </c>
    </row>
    <row r="5" spans="1:6" ht="32.25" customHeight="1">
      <c r="A5" s="6">
        <v>3</v>
      </c>
      <c r="B5" s="30"/>
      <c r="C5" s="30"/>
      <c r="D5" s="25"/>
      <c r="E5" s="26"/>
      <c r="F5" s="37">
        <f t="shared" si="0"/>
        <v>0</v>
      </c>
    </row>
    <row r="6" spans="1:6" ht="32.25" customHeight="1">
      <c r="A6" s="6">
        <v>4</v>
      </c>
      <c r="B6" s="30"/>
      <c r="C6" s="30"/>
      <c r="D6" s="25"/>
      <c r="E6" s="26"/>
      <c r="F6" s="37">
        <f t="shared" si="0"/>
        <v>0</v>
      </c>
    </row>
    <row r="7" spans="1:6" ht="32.25" customHeight="1">
      <c r="A7" s="6">
        <v>5</v>
      </c>
      <c r="B7" s="30"/>
      <c r="C7" s="30"/>
      <c r="D7" s="25"/>
      <c r="E7" s="26"/>
      <c r="F7" s="37">
        <f t="shared" si="0"/>
        <v>0</v>
      </c>
    </row>
    <row r="8" spans="1:6" ht="32.25" customHeight="1">
      <c r="A8" s="6">
        <v>6</v>
      </c>
      <c r="B8" s="30"/>
      <c r="C8" s="30"/>
      <c r="D8" s="25"/>
      <c r="E8" s="26"/>
      <c r="F8" s="37">
        <f t="shared" si="0"/>
        <v>0</v>
      </c>
    </row>
    <row r="9" spans="1:6" ht="32.25" customHeight="1">
      <c r="A9" s="6">
        <v>7</v>
      </c>
      <c r="B9" s="30"/>
      <c r="C9" s="30"/>
      <c r="D9" s="25"/>
      <c r="E9" s="26"/>
      <c r="F9" s="37">
        <f t="shared" si="0"/>
        <v>0</v>
      </c>
    </row>
    <row r="10" spans="1:6" ht="32.25" customHeight="1">
      <c r="A10" s="6">
        <v>8</v>
      </c>
      <c r="B10" s="30"/>
      <c r="C10" s="30"/>
      <c r="D10" s="25"/>
      <c r="E10" s="26"/>
      <c r="F10" s="37">
        <f t="shared" si="0"/>
        <v>0</v>
      </c>
    </row>
    <row r="11" spans="1:6" ht="32.25" customHeight="1">
      <c r="A11" s="6">
        <v>9</v>
      </c>
      <c r="B11" s="30"/>
      <c r="C11" s="30"/>
      <c r="D11" s="25"/>
      <c r="E11" s="26"/>
      <c r="F11" s="37">
        <f t="shared" si="0"/>
        <v>0</v>
      </c>
    </row>
    <row r="12" spans="1:6" ht="32.25" customHeight="1">
      <c r="A12" s="6">
        <v>10</v>
      </c>
      <c r="B12" s="30"/>
      <c r="C12" s="30"/>
      <c r="D12" s="25"/>
      <c r="E12" s="26"/>
      <c r="F12" s="37">
        <f t="shared" si="0"/>
        <v>0</v>
      </c>
    </row>
    <row r="13" spans="1:6" ht="32.25" customHeight="1">
      <c r="A13" s="6">
        <v>11</v>
      </c>
      <c r="B13" s="30"/>
      <c r="C13" s="30"/>
      <c r="D13" s="25"/>
      <c r="E13" s="26"/>
      <c r="F13" s="37">
        <f t="shared" si="0"/>
        <v>0</v>
      </c>
    </row>
    <row r="14" spans="1:6" ht="32.25" customHeight="1">
      <c r="A14" s="6">
        <v>12</v>
      </c>
      <c r="B14" s="30"/>
      <c r="C14" s="30"/>
      <c r="D14" s="25"/>
      <c r="E14" s="26"/>
      <c r="F14" s="37">
        <f t="shared" si="0"/>
        <v>0</v>
      </c>
    </row>
    <row r="15" spans="1:6" ht="32.25" customHeight="1">
      <c r="A15" s="149" t="s">
        <v>140</v>
      </c>
      <c r="B15" s="150"/>
      <c r="C15" s="141" t="s">
        <v>143</v>
      </c>
      <c r="D15" s="142"/>
      <c r="E15" s="141" t="s">
        <v>141</v>
      </c>
      <c r="F15" s="142"/>
    </row>
    <row r="16" spans="1:6" ht="32.25" customHeight="1">
      <c r="A16" s="149"/>
      <c r="B16" s="150"/>
      <c r="C16" s="144"/>
      <c r="D16" s="145"/>
      <c r="E16" s="146"/>
      <c r="F16" s="148"/>
    </row>
    <row r="17" spans="1:12" ht="32.25" customHeight="1">
      <c r="A17" s="149"/>
      <c r="B17" s="150"/>
      <c r="C17" s="144"/>
      <c r="D17" s="145"/>
      <c r="E17" s="146"/>
      <c r="F17" s="148"/>
    </row>
    <row r="18" spans="1:12" ht="33" customHeight="1">
      <c r="A18" s="150"/>
      <c r="B18" s="150"/>
      <c r="C18" s="144"/>
      <c r="D18" s="145"/>
      <c r="E18" s="146"/>
      <c r="F18" s="148"/>
    </row>
    <row r="19" spans="1:12" ht="33" customHeight="1">
      <c r="A19" s="150"/>
      <c r="B19" s="150"/>
      <c r="C19" s="144"/>
      <c r="D19" s="145"/>
      <c r="E19" s="146"/>
      <c r="F19" s="148"/>
    </row>
    <row r="21" spans="1:12" ht="17.25" customHeight="1">
      <c r="A21" s="151" t="s">
        <v>138</v>
      </c>
      <c r="B21" s="151"/>
      <c r="C21" s="151"/>
      <c r="D21" s="151"/>
      <c r="E21" s="151"/>
      <c r="F21" s="151"/>
      <c r="G21" s="151"/>
    </row>
    <row r="22" spans="1:12" ht="17.25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7.25" customHeight="1">
      <c r="A23" s="152" t="s">
        <v>145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5" customHeight="1">
      <c r="A24" s="116" t="s">
        <v>146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70" zoomScaleNormal="70" workbookViewId="0">
      <selection activeCell="M28" sqref="M28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98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s="34" customFormat="1" ht="16.5" customHeight="1">
      <c r="A2" s="35" t="s">
        <v>95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7.5" customHeight="1">
      <c r="A3" s="75"/>
      <c r="B3" s="75"/>
      <c r="C3" s="75"/>
      <c r="D3" s="75"/>
      <c r="E3" s="75"/>
      <c r="F3" s="75"/>
      <c r="G3" s="75"/>
      <c r="H3" s="75"/>
      <c r="I3" s="75"/>
      <c r="J3" s="75"/>
    </row>
    <row r="4" spans="1:11" ht="18.75" customHeight="1">
      <c r="A4" s="149" t="s">
        <v>9</v>
      </c>
      <c r="B4" s="159" t="s">
        <v>0</v>
      </c>
      <c r="C4" s="159" t="s">
        <v>1</v>
      </c>
      <c r="D4" s="102" t="s">
        <v>118</v>
      </c>
      <c r="E4" s="160" t="s">
        <v>119</v>
      </c>
      <c r="F4" s="159" t="s">
        <v>6</v>
      </c>
      <c r="G4" s="160" t="s">
        <v>120</v>
      </c>
      <c r="H4" s="159" t="s">
        <v>45</v>
      </c>
      <c r="I4" s="159" t="s">
        <v>11</v>
      </c>
      <c r="J4" s="149" t="s">
        <v>15</v>
      </c>
    </row>
    <row r="5" spans="1:11" ht="15.75" customHeight="1">
      <c r="A5" s="149"/>
      <c r="B5" s="159"/>
      <c r="C5" s="159"/>
      <c r="D5" s="40" t="s">
        <v>49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ROUNDDOWN(D6*G6*0.000001*46/22.4,1)</f>
        <v>0</v>
      </c>
      <c r="I6" s="164"/>
      <c r="J6" s="167" t="e">
        <f>ROUNDDOWN(C35*I6,2)</f>
        <v>#DIV/0!</v>
      </c>
      <c r="K6" s="41" t="s">
        <v>50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 t="shared" ref="H7:H29" si="1">ROUNDDOWN(D7*G7*0.000001*46/22.4,1)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si="1"/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0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0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0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0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0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0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0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0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0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0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0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0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0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0" ht="19.5" customHeight="1">
      <c r="A30" s="149"/>
      <c r="B30" s="162"/>
      <c r="C30" s="5" t="s">
        <v>2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</row>
    <row r="31" spans="1:10" ht="19.5" customHeight="1">
      <c r="A31" s="149"/>
      <c r="B31" s="162"/>
      <c r="C31" s="5" t="s">
        <v>3</v>
      </c>
      <c r="D31" s="3"/>
      <c r="E31" s="2"/>
      <c r="F31" s="4"/>
      <c r="G31" s="4"/>
      <c r="H31" s="7"/>
      <c r="I31" s="158"/>
      <c r="J31" s="167"/>
    </row>
    <row r="32" spans="1:10" ht="28.5" customHeight="1">
      <c r="A32" s="149" t="s">
        <v>10</v>
      </c>
      <c r="B32" s="76" t="s">
        <v>0</v>
      </c>
      <c r="C32" s="76" t="s">
        <v>1</v>
      </c>
      <c r="D32" s="104" t="s">
        <v>118</v>
      </c>
      <c r="E32" s="103" t="s">
        <v>119</v>
      </c>
      <c r="F32" s="76" t="s">
        <v>6</v>
      </c>
      <c r="G32" s="103" t="s">
        <v>120</v>
      </c>
      <c r="H32" s="76" t="s">
        <v>7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D33*G33*0.000001*46/22.4</f>
        <v>0</v>
      </c>
      <c r="I33" s="158"/>
      <c r="J33" s="167"/>
    </row>
    <row r="34" spans="1:10" ht="24.75" customHeight="1">
      <c r="A34" s="154" t="s">
        <v>25</v>
      </c>
      <c r="B34" s="155"/>
      <c r="C34" s="168" t="e">
        <f>IF(D33&gt;0,(D30+D33)/2,D30)</f>
        <v>#DIV/0!</v>
      </c>
      <c r="D34" s="169"/>
      <c r="E34" s="169"/>
      <c r="F34" s="170" t="s">
        <v>26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13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24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C18:C21"/>
    <mergeCell ref="C22:C25"/>
    <mergeCell ref="C26:C29"/>
    <mergeCell ref="I30:I31"/>
    <mergeCell ref="A36:J36"/>
    <mergeCell ref="A32:A33"/>
    <mergeCell ref="A34:B34"/>
    <mergeCell ref="C34:E34"/>
    <mergeCell ref="F34:G34"/>
    <mergeCell ref="H34:I34"/>
    <mergeCell ref="A35:B35"/>
    <mergeCell ref="C35:I35"/>
    <mergeCell ref="I32:I33"/>
    <mergeCell ref="A1:J1"/>
    <mergeCell ref="A4:A31"/>
    <mergeCell ref="B4:B5"/>
    <mergeCell ref="C4:C5"/>
    <mergeCell ref="E4:E5"/>
    <mergeCell ref="F4:F5"/>
    <mergeCell ref="G4:G5"/>
    <mergeCell ref="H4:H5"/>
    <mergeCell ref="I4:I5"/>
    <mergeCell ref="J4:J5"/>
    <mergeCell ref="B6:B31"/>
    <mergeCell ref="C6:C9"/>
    <mergeCell ref="I6:I29"/>
    <mergeCell ref="J6:J35"/>
    <mergeCell ref="C10:C13"/>
    <mergeCell ref="C14:C17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4"/>
  <sheetViews>
    <sheetView showGridLines="0" view="pageBreakPreview" zoomScale="70" zoomScaleNormal="100" zoomScaleSheetLayoutView="70" workbookViewId="0">
      <selection activeCell="M14" sqref="M14"/>
    </sheetView>
  </sheetViews>
  <sheetFormatPr defaultRowHeight="13.5"/>
  <cols>
    <col min="1" max="1" width="13.6640625" customWidth="1"/>
    <col min="2" max="2" width="11.77734375" customWidth="1"/>
    <col min="3" max="3" width="20" customWidth="1"/>
    <col min="4" max="4" width="12.44140625" customWidth="1"/>
    <col min="5" max="5" width="14.33203125" customWidth="1"/>
    <col min="6" max="6" width="16" customWidth="1"/>
    <col min="7" max="7" width="12.5546875" customWidth="1"/>
  </cols>
  <sheetData>
    <row r="1" spans="1:6" ht="22.5">
      <c r="A1" s="180" t="s">
        <v>76</v>
      </c>
      <c r="B1" s="180"/>
      <c r="C1" s="180"/>
      <c r="D1" s="180"/>
      <c r="E1" s="180"/>
      <c r="F1" s="180"/>
    </row>
    <row r="2" spans="1:6" ht="16.5">
      <c r="A2" s="66" t="s">
        <v>77</v>
      </c>
    </row>
    <row r="3" spans="1:6" ht="16.5">
      <c r="A3" s="66" t="s">
        <v>77</v>
      </c>
    </row>
    <row r="4" spans="1:6" ht="30.75" customHeight="1">
      <c r="A4" s="179" t="s">
        <v>78</v>
      </c>
      <c r="B4" s="179"/>
      <c r="C4" s="179"/>
      <c r="D4" s="179"/>
      <c r="E4" s="179"/>
      <c r="F4" s="179"/>
    </row>
    <row r="5" spans="1:6" ht="30.75" customHeight="1">
      <c r="A5" s="179" t="s">
        <v>79</v>
      </c>
      <c r="B5" s="179"/>
      <c r="C5" s="179"/>
      <c r="D5" s="179"/>
      <c r="E5" s="179"/>
      <c r="F5" s="179"/>
    </row>
    <row r="6" spans="1:6" ht="30.75" customHeight="1">
      <c r="A6" s="177" t="s">
        <v>149</v>
      </c>
      <c r="B6" s="177"/>
      <c r="C6" s="177"/>
      <c r="D6" s="177"/>
      <c r="E6" s="177"/>
      <c r="F6" s="177"/>
    </row>
    <row r="7" spans="1:6" ht="20.25" customHeight="1">
      <c r="A7" s="67" t="s">
        <v>80</v>
      </c>
      <c r="B7" s="181" t="s">
        <v>82</v>
      </c>
      <c r="C7" s="67" t="s">
        <v>83</v>
      </c>
      <c r="D7" s="181" t="s">
        <v>148</v>
      </c>
      <c r="E7" s="181" t="s">
        <v>84</v>
      </c>
      <c r="F7" s="181" t="s">
        <v>85</v>
      </c>
    </row>
    <row r="8" spans="1:6" ht="20.25" customHeight="1">
      <c r="A8" s="68" t="s">
        <v>81</v>
      </c>
      <c r="B8" s="182"/>
      <c r="C8" s="68" t="s">
        <v>150</v>
      </c>
      <c r="D8" s="182"/>
      <c r="E8" s="182"/>
      <c r="F8" s="182"/>
    </row>
    <row r="9" spans="1:6" ht="30.75" customHeight="1">
      <c r="A9" s="69" t="s">
        <v>86</v>
      </c>
      <c r="B9" s="70" t="s">
        <v>77</v>
      </c>
      <c r="C9" s="70" t="s">
        <v>77</v>
      </c>
      <c r="D9" s="70"/>
      <c r="E9" s="70" t="s">
        <v>77</v>
      </c>
      <c r="F9" s="70" t="s">
        <v>77</v>
      </c>
    </row>
    <row r="10" spans="1:6" ht="30.75" customHeight="1">
      <c r="A10" s="117" t="s">
        <v>154</v>
      </c>
      <c r="B10" s="117">
        <v>120</v>
      </c>
      <c r="C10" s="117" t="s">
        <v>151</v>
      </c>
      <c r="D10" s="117" t="s">
        <v>152</v>
      </c>
      <c r="E10" s="117" t="s">
        <v>156</v>
      </c>
      <c r="F10" s="117" t="s">
        <v>155</v>
      </c>
    </row>
    <row r="11" spans="1:6" ht="30.75" customHeight="1">
      <c r="A11" s="70"/>
      <c r="B11" s="70"/>
      <c r="C11" s="70" t="s">
        <v>77</v>
      </c>
      <c r="D11" s="70"/>
      <c r="E11" s="70" t="s">
        <v>77</v>
      </c>
      <c r="F11" s="70" t="s">
        <v>77</v>
      </c>
    </row>
    <row r="12" spans="1:6" ht="30.75" customHeight="1">
      <c r="A12" s="70" t="s">
        <v>77</v>
      </c>
      <c r="B12" s="70" t="s">
        <v>77</v>
      </c>
      <c r="C12" s="70" t="s">
        <v>77</v>
      </c>
      <c r="D12" s="70"/>
      <c r="E12" s="70" t="s">
        <v>77</v>
      </c>
      <c r="F12" s="70" t="s">
        <v>77</v>
      </c>
    </row>
    <row r="13" spans="1:6" ht="30.75" customHeight="1">
      <c r="A13" s="70" t="s">
        <v>77</v>
      </c>
      <c r="B13" s="70" t="s">
        <v>77</v>
      </c>
      <c r="C13" s="70" t="s">
        <v>77</v>
      </c>
      <c r="D13" s="70"/>
      <c r="E13" s="70" t="s">
        <v>77</v>
      </c>
      <c r="F13" s="70" t="s">
        <v>77</v>
      </c>
    </row>
    <row r="14" spans="1:6" ht="30.75" customHeight="1">
      <c r="A14" s="70" t="s">
        <v>77</v>
      </c>
      <c r="B14" s="70" t="s">
        <v>77</v>
      </c>
      <c r="C14" s="70" t="s">
        <v>77</v>
      </c>
      <c r="D14" s="70"/>
      <c r="E14" s="70" t="s">
        <v>77</v>
      </c>
      <c r="F14" s="70" t="s">
        <v>77</v>
      </c>
    </row>
    <row r="15" spans="1:6" ht="30.75" customHeight="1">
      <c r="A15" s="70" t="s">
        <v>77</v>
      </c>
      <c r="B15" s="70" t="s">
        <v>77</v>
      </c>
      <c r="C15" s="70" t="s">
        <v>77</v>
      </c>
      <c r="D15" s="70"/>
      <c r="E15" s="70" t="s">
        <v>77</v>
      </c>
      <c r="F15" s="70" t="s">
        <v>77</v>
      </c>
    </row>
    <row r="16" spans="1:6" ht="30.75" customHeight="1">
      <c r="A16" s="70" t="s">
        <v>77</v>
      </c>
      <c r="B16" s="70" t="s">
        <v>77</v>
      </c>
      <c r="C16" s="70" t="s">
        <v>77</v>
      </c>
      <c r="D16" s="70"/>
      <c r="E16" s="70" t="s">
        <v>77</v>
      </c>
      <c r="F16" s="70" t="s">
        <v>77</v>
      </c>
    </row>
    <row r="17" spans="1:6" ht="51" customHeight="1">
      <c r="A17" s="178" t="s">
        <v>153</v>
      </c>
      <c r="B17" s="178"/>
      <c r="C17" s="178"/>
      <c r="D17" s="178"/>
      <c r="E17" s="178"/>
      <c r="F17" s="178"/>
    </row>
    <row r="18" spans="1:6" ht="16.5">
      <c r="A18" s="66" t="s">
        <v>77</v>
      </c>
    </row>
    <row r="19" spans="1:6" ht="16.5">
      <c r="A19" s="66" t="s">
        <v>77</v>
      </c>
    </row>
    <row r="20" spans="1:6" ht="32.25" customHeight="1">
      <c r="A20" s="173" t="s">
        <v>124</v>
      </c>
      <c r="B20" s="173"/>
      <c r="C20" s="173"/>
      <c r="D20" s="173"/>
      <c r="E20" s="173"/>
      <c r="F20" s="173"/>
    </row>
    <row r="21" spans="1:6" ht="32.25" customHeight="1">
      <c r="A21" s="174" t="s">
        <v>88</v>
      </c>
      <c r="B21" s="174"/>
      <c r="C21" s="174"/>
      <c r="D21" s="174"/>
      <c r="E21" s="174"/>
      <c r="F21" s="174"/>
    </row>
    <row r="22" spans="1:6" ht="32.25" customHeight="1">
      <c r="A22" s="175" t="s">
        <v>89</v>
      </c>
      <c r="B22" s="175"/>
      <c r="C22" s="175"/>
      <c r="D22" s="175"/>
      <c r="E22" s="175"/>
      <c r="F22" s="175"/>
    </row>
    <row r="23" spans="1:6" ht="25.5" customHeight="1">
      <c r="A23" s="176" t="s">
        <v>87</v>
      </c>
      <c r="B23" s="176"/>
      <c r="C23" s="176"/>
      <c r="D23" s="176"/>
      <c r="E23" s="176"/>
      <c r="F23" s="176"/>
    </row>
    <row r="24" spans="1:6">
      <c r="A24" s="71" t="s">
        <v>77</v>
      </c>
    </row>
  </sheetData>
  <mergeCells count="13">
    <mergeCell ref="A5:F5"/>
    <mergeCell ref="A4:F4"/>
    <mergeCell ref="A1:F1"/>
    <mergeCell ref="B7:B8"/>
    <mergeCell ref="E7:E8"/>
    <mergeCell ref="F7:F8"/>
    <mergeCell ref="D7:D8"/>
    <mergeCell ref="A20:F20"/>
    <mergeCell ref="A21:F21"/>
    <mergeCell ref="A22:F22"/>
    <mergeCell ref="A23:F23"/>
    <mergeCell ref="A6:F6"/>
    <mergeCell ref="A17:F17"/>
  </mergeCells>
  <phoneticPr fontId="3" type="noConversion"/>
  <pageMargins left="0.7" right="0.7" top="0.75" bottom="0.75" header="0.3" footer="0.3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L41"/>
  <sheetViews>
    <sheetView showGridLines="0" zoomScale="70" zoomScaleNormal="70" workbookViewId="0">
      <selection activeCell="R33" sqref="R33"/>
    </sheetView>
  </sheetViews>
  <sheetFormatPr defaultRowHeight="13.5"/>
  <cols>
    <col min="1" max="1" width="7.5546875" style="64" customWidth="1"/>
    <col min="2" max="2" width="7.5546875" style="62" customWidth="1"/>
    <col min="3" max="3" width="7.5546875" style="64" customWidth="1"/>
    <col min="4" max="4" width="7.5546875" style="62" customWidth="1"/>
    <col min="5" max="5" width="7.5546875" style="64" customWidth="1"/>
    <col min="6" max="6" width="7.5546875" style="62" customWidth="1"/>
    <col min="7" max="7" width="7.5546875" style="64" customWidth="1"/>
    <col min="8" max="8" width="7.5546875" style="62" customWidth="1"/>
    <col min="9" max="9" width="7.5546875" style="64" customWidth="1"/>
    <col min="10" max="10" width="7.5546875" style="62" customWidth="1"/>
    <col min="11" max="11" width="7.5546875" style="64" customWidth="1"/>
    <col min="12" max="12" width="7.5546875" style="62" customWidth="1"/>
    <col min="13" max="16384" width="8.88671875" style="61"/>
  </cols>
  <sheetData>
    <row r="1" spans="1:12" ht="22.5">
      <c r="A1" s="186" t="s">
        <v>68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21.75" customHeight="1">
      <c r="A2" s="193" t="s">
        <v>72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ht="21.75" customHeight="1">
      <c r="A3" s="193" t="s">
        <v>157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</row>
    <row r="4" spans="1:12" ht="21.75" customHeight="1" thickBot="1">
      <c r="A4" s="109" t="s">
        <v>102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2" ht="27">
      <c r="A5" s="119" t="s">
        <v>69</v>
      </c>
      <c r="B5" s="120" t="s">
        <v>73</v>
      </c>
      <c r="C5" s="121" t="s">
        <v>69</v>
      </c>
      <c r="D5" s="120" t="s">
        <v>73</v>
      </c>
      <c r="E5" s="121" t="s">
        <v>69</v>
      </c>
      <c r="F5" s="120" t="s">
        <v>73</v>
      </c>
      <c r="G5" s="121" t="s">
        <v>69</v>
      </c>
      <c r="H5" s="120" t="s">
        <v>73</v>
      </c>
      <c r="I5" s="121" t="s">
        <v>69</v>
      </c>
      <c r="J5" s="120" t="s">
        <v>73</v>
      </c>
      <c r="K5" s="121" t="s">
        <v>69</v>
      </c>
      <c r="L5" s="122" t="s">
        <v>73</v>
      </c>
    </row>
    <row r="6" spans="1:12" ht="18" customHeight="1">
      <c r="A6" s="123">
        <v>45658</v>
      </c>
      <c r="B6" s="63" t="s">
        <v>75</v>
      </c>
      <c r="C6" s="65">
        <v>45689</v>
      </c>
      <c r="D6" s="63"/>
      <c r="E6" s="65">
        <v>45717</v>
      </c>
      <c r="F6" s="63"/>
      <c r="G6" s="65">
        <v>45748</v>
      </c>
      <c r="H6" s="63"/>
      <c r="I6" s="65">
        <v>45778</v>
      </c>
      <c r="J6" s="63"/>
      <c r="K6" s="65">
        <v>45809</v>
      </c>
      <c r="L6" s="124"/>
    </row>
    <row r="7" spans="1:12" ht="18" customHeight="1">
      <c r="A7" s="123">
        <v>45659</v>
      </c>
      <c r="B7" s="63">
        <v>24</v>
      </c>
      <c r="C7" s="65">
        <v>45690</v>
      </c>
      <c r="D7" s="63"/>
      <c r="E7" s="65">
        <v>45718</v>
      </c>
      <c r="F7" s="63"/>
      <c r="G7" s="65">
        <v>45749</v>
      </c>
      <c r="H7" s="63"/>
      <c r="I7" s="65">
        <v>45779</v>
      </c>
      <c r="J7" s="63"/>
      <c r="K7" s="65">
        <v>45810</v>
      </c>
      <c r="L7" s="124"/>
    </row>
    <row r="8" spans="1:12" ht="18" customHeight="1">
      <c r="A8" s="123">
        <v>45660</v>
      </c>
      <c r="B8" s="63">
        <v>24</v>
      </c>
      <c r="C8" s="65">
        <v>45691</v>
      </c>
      <c r="D8" s="63"/>
      <c r="E8" s="65">
        <v>45719</v>
      </c>
      <c r="F8" s="63"/>
      <c r="G8" s="65">
        <v>45750</v>
      </c>
      <c r="H8" s="63"/>
      <c r="I8" s="65">
        <v>45780</v>
      </c>
      <c r="J8" s="63"/>
      <c r="K8" s="65">
        <v>45811</v>
      </c>
      <c r="L8" s="124"/>
    </row>
    <row r="9" spans="1:12" ht="18" customHeight="1">
      <c r="A9" s="123">
        <v>45661</v>
      </c>
      <c r="B9" s="63"/>
      <c r="C9" s="65">
        <v>45692</v>
      </c>
      <c r="D9" s="63"/>
      <c r="E9" s="65">
        <v>45720</v>
      </c>
      <c r="F9" s="63"/>
      <c r="G9" s="65">
        <v>45751</v>
      </c>
      <c r="H9" s="63"/>
      <c r="I9" s="65">
        <v>45781</v>
      </c>
      <c r="J9" s="63"/>
      <c r="K9" s="65">
        <v>45812</v>
      </c>
      <c r="L9" s="124"/>
    </row>
    <row r="10" spans="1:12" ht="18" customHeight="1">
      <c r="A10" s="123">
        <v>45662</v>
      </c>
      <c r="B10" s="63"/>
      <c r="C10" s="65">
        <v>45693</v>
      </c>
      <c r="D10" s="63"/>
      <c r="E10" s="65">
        <v>45721</v>
      </c>
      <c r="F10" s="63"/>
      <c r="G10" s="65">
        <v>45752</v>
      </c>
      <c r="H10" s="63"/>
      <c r="I10" s="65">
        <v>45782</v>
      </c>
      <c r="J10" s="63"/>
      <c r="K10" s="65">
        <v>45813</v>
      </c>
      <c r="L10" s="124"/>
    </row>
    <row r="11" spans="1:12" ht="18" customHeight="1">
      <c r="A11" s="123">
        <v>45663</v>
      </c>
      <c r="B11" s="63"/>
      <c r="C11" s="65">
        <v>45694</v>
      </c>
      <c r="D11" s="63"/>
      <c r="E11" s="65">
        <v>45722</v>
      </c>
      <c r="F11" s="63"/>
      <c r="G11" s="65">
        <v>45753</v>
      </c>
      <c r="H11" s="63"/>
      <c r="I11" s="65">
        <v>45783</v>
      </c>
      <c r="J11" s="63"/>
      <c r="K11" s="65">
        <v>45814</v>
      </c>
      <c r="L11" s="124"/>
    </row>
    <row r="12" spans="1:12" ht="18" customHeight="1">
      <c r="A12" s="123">
        <v>45664</v>
      </c>
      <c r="B12" s="63"/>
      <c r="C12" s="65">
        <v>45695</v>
      </c>
      <c r="D12" s="63"/>
      <c r="E12" s="65">
        <v>45723</v>
      </c>
      <c r="F12" s="63"/>
      <c r="G12" s="65">
        <v>45754</v>
      </c>
      <c r="H12" s="63"/>
      <c r="I12" s="65">
        <v>45784</v>
      </c>
      <c r="J12" s="63"/>
      <c r="K12" s="65">
        <v>45815</v>
      </c>
      <c r="L12" s="124"/>
    </row>
    <row r="13" spans="1:12" ht="18" customHeight="1">
      <c r="A13" s="123">
        <v>45665</v>
      </c>
      <c r="B13" s="63"/>
      <c r="C13" s="65">
        <v>45696</v>
      </c>
      <c r="D13" s="63"/>
      <c r="E13" s="65">
        <v>45724</v>
      </c>
      <c r="F13" s="63"/>
      <c r="G13" s="65">
        <v>45755</v>
      </c>
      <c r="H13" s="63"/>
      <c r="I13" s="65">
        <v>45785</v>
      </c>
      <c r="J13" s="63"/>
      <c r="K13" s="65">
        <v>45816</v>
      </c>
      <c r="L13" s="124"/>
    </row>
    <row r="14" spans="1:12" ht="18" customHeight="1">
      <c r="A14" s="123">
        <v>45666</v>
      </c>
      <c r="B14" s="63"/>
      <c r="C14" s="65">
        <v>45697</v>
      </c>
      <c r="D14" s="63"/>
      <c r="E14" s="65">
        <v>45725</v>
      </c>
      <c r="F14" s="63"/>
      <c r="G14" s="65">
        <v>45756</v>
      </c>
      <c r="H14" s="63"/>
      <c r="I14" s="65">
        <v>45786</v>
      </c>
      <c r="J14" s="63"/>
      <c r="K14" s="65">
        <v>45817</v>
      </c>
      <c r="L14" s="124"/>
    </row>
    <row r="15" spans="1:12" ht="18" customHeight="1">
      <c r="A15" s="123">
        <v>45667</v>
      </c>
      <c r="B15" s="63"/>
      <c r="C15" s="65">
        <v>45698</v>
      </c>
      <c r="D15" s="63"/>
      <c r="E15" s="65">
        <v>45726</v>
      </c>
      <c r="F15" s="63"/>
      <c r="G15" s="65">
        <v>45757</v>
      </c>
      <c r="H15" s="63"/>
      <c r="I15" s="65">
        <v>45787</v>
      </c>
      <c r="J15" s="63"/>
      <c r="K15" s="65">
        <v>45818</v>
      </c>
      <c r="L15" s="124"/>
    </row>
    <row r="16" spans="1:12" ht="18" customHeight="1">
      <c r="A16" s="123">
        <v>45668</v>
      </c>
      <c r="B16" s="63"/>
      <c r="C16" s="65">
        <v>45699</v>
      </c>
      <c r="D16" s="63"/>
      <c r="E16" s="65">
        <v>45727</v>
      </c>
      <c r="F16" s="63"/>
      <c r="G16" s="65">
        <v>45758</v>
      </c>
      <c r="H16" s="63"/>
      <c r="I16" s="65">
        <v>45788</v>
      </c>
      <c r="J16" s="63"/>
      <c r="K16" s="65">
        <v>45819</v>
      </c>
      <c r="L16" s="124"/>
    </row>
    <row r="17" spans="1:12" ht="18" customHeight="1">
      <c r="A17" s="123">
        <v>45669</v>
      </c>
      <c r="B17" s="63"/>
      <c r="C17" s="65">
        <v>45700</v>
      </c>
      <c r="D17" s="63"/>
      <c r="E17" s="65">
        <v>45728</v>
      </c>
      <c r="F17" s="63"/>
      <c r="G17" s="65">
        <v>45759</v>
      </c>
      <c r="H17" s="63"/>
      <c r="I17" s="65">
        <v>45789</v>
      </c>
      <c r="J17" s="63"/>
      <c r="K17" s="65">
        <v>45820</v>
      </c>
      <c r="L17" s="124"/>
    </row>
    <row r="18" spans="1:12" ht="18" customHeight="1">
      <c r="A18" s="123">
        <v>45670</v>
      </c>
      <c r="B18" s="63"/>
      <c r="C18" s="65">
        <v>45701</v>
      </c>
      <c r="D18" s="63"/>
      <c r="E18" s="65">
        <v>45729</v>
      </c>
      <c r="F18" s="63"/>
      <c r="G18" s="65">
        <v>45760</v>
      </c>
      <c r="H18" s="63"/>
      <c r="I18" s="65">
        <v>45790</v>
      </c>
      <c r="J18" s="63"/>
      <c r="K18" s="65">
        <v>45821</v>
      </c>
      <c r="L18" s="124"/>
    </row>
    <row r="19" spans="1:12" ht="18" customHeight="1">
      <c r="A19" s="123">
        <v>45671</v>
      </c>
      <c r="B19" s="63"/>
      <c r="C19" s="65">
        <v>45702</v>
      </c>
      <c r="D19" s="63"/>
      <c r="E19" s="65">
        <v>45730</v>
      </c>
      <c r="F19" s="63"/>
      <c r="G19" s="65">
        <v>45761</v>
      </c>
      <c r="H19" s="63"/>
      <c r="I19" s="65">
        <v>45791</v>
      </c>
      <c r="J19" s="63"/>
      <c r="K19" s="65">
        <v>45822</v>
      </c>
      <c r="L19" s="124"/>
    </row>
    <row r="20" spans="1:12" ht="18" customHeight="1">
      <c r="A20" s="123">
        <v>45672</v>
      </c>
      <c r="B20" s="63"/>
      <c r="C20" s="65">
        <v>45703</v>
      </c>
      <c r="D20" s="63"/>
      <c r="E20" s="65">
        <v>45731</v>
      </c>
      <c r="F20" s="63"/>
      <c r="G20" s="65">
        <v>45762</v>
      </c>
      <c r="H20" s="63"/>
      <c r="I20" s="65">
        <v>45792</v>
      </c>
      <c r="J20" s="63"/>
      <c r="K20" s="65">
        <v>45823</v>
      </c>
      <c r="L20" s="124"/>
    </row>
    <row r="21" spans="1:12" ht="18" customHeight="1">
      <c r="A21" s="123">
        <v>45673</v>
      </c>
      <c r="B21" s="63"/>
      <c r="C21" s="65">
        <v>45704</v>
      </c>
      <c r="D21" s="63"/>
      <c r="E21" s="65">
        <v>45732</v>
      </c>
      <c r="F21" s="63"/>
      <c r="G21" s="65">
        <v>45763</v>
      </c>
      <c r="H21" s="63"/>
      <c r="I21" s="65">
        <v>45793</v>
      </c>
      <c r="J21" s="63"/>
      <c r="K21" s="65">
        <v>45824</v>
      </c>
      <c r="L21" s="124"/>
    </row>
    <row r="22" spans="1:12" ht="18" customHeight="1">
      <c r="A22" s="123">
        <v>45674</v>
      </c>
      <c r="B22" s="63"/>
      <c r="C22" s="65">
        <v>45705</v>
      </c>
      <c r="D22" s="63"/>
      <c r="E22" s="65">
        <v>45733</v>
      </c>
      <c r="F22" s="63"/>
      <c r="G22" s="65">
        <v>45764</v>
      </c>
      <c r="H22" s="63"/>
      <c r="I22" s="65">
        <v>45794</v>
      </c>
      <c r="J22" s="63"/>
      <c r="K22" s="65">
        <v>45825</v>
      </c>
      <c r="L22" s="124"/>
    </row>
    <row r="23" spans="1:12" ht="18" customHeight="1">
      <c r="A23" s="123">
        <v>45675</v>
      </c>
      <c r="B23" s="63"/>
      <c r="C23" s="65">
        <v>45706</v>
      </c>
      <c r="D23" s="63"/>
      <c r="E23" s="65">
        <v>45734</v>
      </c>
      <c r="F23" s="63"/>
      <c r="G23" s="65">
        <v>45765</v>
      </c>
      <c r="H23" s="63"/>
      <c r="I23" s="65">
        <v>45795</v>
      </c>
      <c r="J23" s="63"/>
      <c r="K23" s="65">
        <v>45826</v>
      </c>
      <c r="L23" s="124"/>
    </row>
    <row r="24" spans="1:12" ht="18" customHeight="1">
      <c r="A24" s="123">
        <v>45676</v>
      </c>
      <c r="B24" s="63"/>
      <c r="C24" s="65">
        <v>45707</v>
      </c>
      <c r="D24" s="63"/>
      <c r="E24" s="65">
        <v>45735</v>
      </c>
      <c r="F24" s="63"/>
      <c r="G24" s="65">
        <v>45766</v>
      </c>
      <c r="H24" s="63"/>
      <c r="I24" s="65">
        <v>45796</v>
      </c>
      <c r="J24" s="63"/>
      <c r="K24" s="65">
        <v>45827</v>
      </c>
      <c r="L24" s="124"/>
    </row>
    <row r="25" spans="1:12" ht="18" customHeight="1">
      <c r="A25" s="123">
        <v>45677</v>
      </c>
      <c r="B25" s="63"/>
      <c r="C25" s="65">
        <v>45708</v>
      </c>
      <c r="D25" s="63"/>
      <c r="E25" s="65">
        <v>45736</v>
      </c>
      <c r="F25" s="63"/>
      <c r="G25" s="65">
        <v>45767</v>
      </c>
      <c r="H25" s="63"/>
      <c r="I25" s="65">
        <v>45797</v>
      </c>
      <c r="J25" s="63"/>
      <c r="K25" s="65">
        <v>45828</v>
      </c>
      <c r="L25" s="124"/>
    </row>
    <row r="26" spans="1:12" ht="18" customHeight="1">
      <c r="A26" s="123">
        <v>45678</v>
      </c>
      <c r="B26" s="63"/>
      <c r="C26" s="65">
        <v>45709</v>
      </c>
      <c r="D26" s="63"/>
      <c r="E26" s="65">
        <v>45737</v>
      </c>
      <c r="F26" s="63"/>
      <c r="G26" s="65">
        <v>45768</v>
      </c>
      <c r="H26" s="63"/>
      <c r="I26" s="65">
        <v>45798</v>
      </c>
      <c r="J26" s="63"/>
      <c r="K26" s="65">
        <v>45829</v>
      </c>
      <c r="L26" s="124"/>
    </row>
    <row r="27" spans="1:12" ht="18" customHeight="1">
      <c r="A27" s="123">
        <v>45679</v>
      </c>
      <c r="B27" s="63"/>
      <c r="C27" s="65">
        <v>45710</v>
      </c>
      <c r="D27" s="63"/>
      <c r="E27" s="65">
        <v>45738</v>
      </c>
      <c r="F27" s="63"/>
      <c r="G27" s="65">
        <v>45769</v>
      </c>
      <c r="H27" s="63"/>
      <c r="I27" s="65">
        <v>45799</v>
      </c>
      <c r="J27" s="63"/>
      <c r="K27" s="65">
        <v>45830</v>
      </c>
      <c r="L27" s="124"/>
    </row>
    <row r="28" spans="1:12" ht="18" customHeight="1">
      <c r="A28" s="123">
        <v>45680</v>
      </c>
      <c r="B28" s="63"/>
      <c r="C28" s="65">
        <v>45711</v>
      </c>
      <c r="D28" s="63"/>
      <c r="E28" s="65">
        <v>45739</v>
      </c>
      <c r="F28" s="63"/>
      <c r="G28" s="65">
        <v>45770</v>
      </c>
      <c r="H28" s="63"/>
      <c r="I28" s="65">
        <v>45800</v>
      </c>
      <c r="J28" s="63"/>
      <c r="K28" s="65">
        <v>45831</v>
      </c>
      <c r="L28" s="124"/>
    </row>
    <row r="29" spans="1:12" ht="18" customHeight="1">
      <c r="A29" s="123">
        <v>45681</v>
      </c>
      <c r="B29" s="63"/>
      <c r="C29" s="65">
        <v>45712</v>
      </c>
      <c r="D29" s="63"/>
      <c r="E29" s="65">
        <v>45740</v>
      </c>
      <c r="F29" s="63"/>
      <c r="G29" s="65">
        <v>45771</v>
      </c>
      <c r="H29" s="63"/>
      <c r="I29" s="65">
        <v>45801</v>
      </c>
      <c r="J29" s="63"/>
      <c r="K29" s="65">
        <v>45832</v>
      </c>
      <c r="L29" s="124"/>
    </row>
    <row r="30" spans="1:12" ht="18" customHeight="1">
      <c r="A30" s="123">
        <v>45682</v>
      </c>
      <c r="B30" s="63"/>
      <c r="C30" s="65">
        <v>45713</v>
      </c>
      <c r="D30" s="63"/>
      <c r="E30" s="65">
        <v>45741</v>
      </c>
      <c r="F30" s="63"/>
      <c r="G30" s="65">
        <v>45772</v>
      </c>
      <c r="H30" s="63"/>
      <c r="I30" s="65">
        <v>45802</v>
      </c>
      <c r="J30" s="63"/>
      <c r="K30" s="65">
        <v>45833</v>
      </c>
      <c r="L30" s="124"/>
    </row>
    <row r="31" spans="1:12" ht="18" customHeight="1">
      <c r="A31" s="123">
        <v>45683</v>
      </c>
      <c r="B31" s="63"/>
      <c r="C31" s="65">
        <v>45714</v>
      </c>
      <c r="D31" s="63"/>
      <c r="E31" s="65">
        <v>45742</v>
      </c>
      <c r="F31" s="63"/>
      <c r="G31" s="65">
        <v>45773</v>
      </c>
      <c r="H31" s="63"/>
      <c r="I31" s="65">
        <v>45803</v>
      </c>
      <c r="J31" s="63"/>
      <c r="K31" s="65">
        <v>45834</v>
      </c>
      <c r="L31" s="124"/>
    </row>
    <row r="32" spans="1:12" ht="18" customHeight="1">
      <c r="A32" s="123">
        <v>45684</v>
      </c>
      <c r="B32" s="63"/>
      <c r="C32" s="65">
        <v>45715</v>
      </c>
      <c r="D32" s="63"/>
      <c r="E32" s="65">
        <v>45743</v>
      </c>
      <c r="F32" s="63"/>
      <c r="G32" s="65">
        <v>45774</v>
      </c>
      <c r="H32" s="63"/>
      <c r="I32" s="65">
        <v>45804</v>
      </c>
      <c r="J32" s="63"/>
      <c r="K32" s="65">
        <v>45835</v>
      </c>
      <c r="L32" s="124"/>
    </row>
    <row r="33" spans="1:12" ht="18" customHeight="1">
      <c r="A33" s="123">
        <v>45685</v>
      </c>
      <c r="B33" s="63"/>
      <c r="C33" s="65">
        <v>45716</v>
      </c>
      <c r="D33" s="63"/>
      <c r="E33" s="65">
        <v>45744</v>
      </c>
      <c r="F33" s="63"/>
      <c r="G33" s="65">
        <v>45775</v>
      </c>
      <c r="H33" s="63"/>
      <c r="I33" s="65">
        <v>45805</v>
      </c>
      <c r="J33" s="63"/>
      <c r="K33" s="65">
        <v>45836</v>
      </c>
      <c r="L33" s="124"/>
    </row>
    <row r="34" spans="1:12" ht="18" customHeight="1">
      <c r="A34" s="123">
        <v>45686</v>
      </c>
      <c r="B34" s="63"/>
      <c r="C34" s="65"/>
      <c r="D34" s="63"/>
      <c r="E34" s="65">
        <v>45745</v>
      </c>
      <c r="F34" s="63"/>
      <c r="G34" s="65">
        <v>45776</v>
      </c>
      <c r="H34" s="63"/>
      <c r="I34" s="65">
        <v>45806</v>
      </c>
      <c r="J34" s="63"/>
      <c r="K34" s="65">
        <v>45837</v>
      </c>
      <c r="L34" s="124"/>
    </row>
    <row r="35" spans="1:12" ht="18" customHeight="1">
      <c r="A35" s="123">
        <v>45687</v>
      </c>
      <c r="B35" s="63"/>
      <c r="C35" s="65"/>
      <c r="D35" s="63"/>
      <c r="E35" s="65">
        <v>45746</v>
      </c>
      <c r="F35" s="63"/>
      <c r="G35" s="65">
        <v>45777</v>
      </c>
      <c r="H35" s="63"/>
      <c r="I35" s="65">
        <v>45807</v>
      </c>
      <c r="J35" s="63"/>
      <c r="K35" s="65">
        <v>45838</v>
      </c>
      <c r="L35" s="124"/>
    </row>
    <row r="36" spans="1:12" ht="18" customHeight="1">
      <c r="A36" s="123">
        <v>45688</v>
      </c>
      <c r="B36" s="63"/>
      <c r="C36" s="65"/>
      <c r="D36" s="63"/>
      <c r="E36" s="65">
        <v>45747</v>
      </c>
      <c r="F36" s="63"/>
      <c r="G36" s="65"/>
      <c r="H36" s="63"/>
      <c r="I36" s="65">
        <v>45808</v>
      </c>
      <c r="J36" s="63"/>
      <c r="K36" s="65"/>
      <c r="L36" s="125"/>
    </row>
    <row r="37" spans="1:12" ht="21" customHeight="1" thickBot="1">
      <c r="A37" s="126"/>
      <c r="B37" s="187" t="s">
        <v>70</v>
      </c>
      <c r="C37" s="188"/>
      <c r="D37" s="189">
        <f>COUNTA(B6:B36,D6:D36,F6:F36,H6:H36,J6:J36,L6:L36)</f>
        <v>3</v>
      </c>
      <c r="E37" s="190"/>
      <c r="F37" s="187" t="s">
        <v>71</v>
      </c>
      <c r="G37" s="188"/>
      <c r="H37" s="191">
        <f>AVERAGE(B6:B36,D6:D36,F6:F36,H6:H36,J6:J36,L6:L36)</f>
        <v>24</v>
      </c>
      <c r="I37" s="192"/>
      <c r="J37" s="127"/>
      <c r="K37" s="128"/>
      <c r="L37" s="129"/>
    </row>
    <row r="38" spans="1:12" ht="27.75" customHeight="1">
      <c r="A38" s="184" t="s">
        <v>125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</row>
    <row r="39" spans="1:12" ht="27.75" customHeight="1">
      <c r="A39" s="183" t="s">
        <v>158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</row>
    <row r="40" spans="1:12" ht="9" customHeight="1"/>
    <row r="41" spans="1:12">
      <c r="A41" s="61"/>
    </row>
  </sheetData>
  <mergeCells count="9">
    <mergeCell ref="A39:L39"/>
    <mergeCell ref="A38:L38"/>
    <mergeCell ref="A1:L1"/>
    <mergeCell ref="B37:C37"/>
    <mergeCell ref="D37:E37"/>
    <mergeCell ref="F37:G37"/>
    <mergeCell ref="H37:I37"/>
    <mergeCell ref="A3:L3"/>
    <mergeCell ref="A2:L2"/>
  </mergeCells>
  <phoneticPr fontId="3" type="noConversion"/>
  <pageMargins left="0.35433070866141736" right="0.35433070866141736" top="0.98425196850393704" bottom="0.59055118110236227" header="0.51181102362204722" footer="0.51181102362204722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L30"/>
  <sheetViews>
    <sheetView showGridLines="0" zoomScaleNormal="100" zoomScaleSheetLayoutView="100" workbookViewId="0">
      <selection activeCell="A4" sqref="A4:XFD7"/>
    </sheetView>
  </sheetViews>
  <sheetFormatPr defaultColWidth="6.21875" defaultRowHeight="12"/>
  <cols>
    <col min="1" max="1" width="4.77734375" style="42" customWidth="1"/>
    <col min="2" max="2" width="8.21875" style="42" customWidth="1"/>
    <col min="3" max="4" width="13.33203125" style="42" customWidth="1"/>
    <col min="5" max="5" width="9" style="42" customWidth="1"/>
    <col min="6" max="11" width="6.33203125" style="42" customWidth="1"/>
    <col min="12" max="16384" width="6.21875" style="42"/>
  </cols>
  <sheetData>
    <row r="1" spans="1:12" ht="28.5" customHeight="1">
      <c r="A1" s="194" t="s">
        <v>93</v>
      </c>
      <c r="B1" s="195"/>
      <c r="C1" s="195"/>
      <c r="D1" s="195"/>
      <c r="E1" s="195"/>
      <c r="F1" s="195"/>
      <c r="G1" s="195"/>
      <c r="H1" s="195"/>
      <c r="I1" s="195"/>
      <c r="J1" s="195"/>
      <c r="K1" s="196"/>
    </row>
    <row r="2" spans="1:12">
      <c r="A2" s="197"/>
      <c r="B2" s="198"/>
      <c r="C2" s="198"/>
      <c r="D2" s="198"/>
      <c r="E2" s="198"/>
      <c r="F2" s="198"/>
      <c r="G2" s="198"/>
      <c r="H2" s="198"/>
      <c r="I2" s="198"/>
      <c r="J2" s="198"/>
      <c r="K2" s="199"/>
    </row>
    <row r="3" spans="1:12" ht="24.95" customHeight="1">
      <c r="A3" s="206" t="s">
        <v>51</v>
      </c>
      <c r="B3" s="202"/>
      <c r="C3" s="202"/>
      <c r="D3" s="202"/>
      <c r="E3" s="202" t="s">
        <v>52</v>
      </c>
      <c r="F3" s="202"/>
      <c r="G3" s="202"/>
      <c r="H3" s="202"/>
      <c r="I3" s="202"/>
      <c r="J3" s="202"/>
      <c r="K3" s="203"/>
      <c r="L3" s="43" t="s">
        <v>53</v>
      </c>
    </row>
    <row r="4" spans="1:12" ht="24.95" customHeight="1">
      <c r="A4" s="204" t="s">
        <v>54</v>
      </c>
      <c r="B4" s="201"/>
      <c r="C4" s="201"/>
      <c r="D4" s="201"/>
      <c r="E4" s="207" t="s">
        <v>54</v>
      </c>
      <c r="F4" s="208"/>
      <c r="G4" s="208"/>
      <c r="H4" s="208"/>
      <c r="I4" s="208"/>
      <c r="J4" s="208"/>
      <c r="K4" s="211"/>
      <c r="L4" s="74" t="s">
        <v>160</v>
      </c>
    </row>
    <row r="5" spans="1:12" ht="24.95" customHeight="1">
      <c r="A5" s="204" t="s">
        <v>55</v>
      </c>
      <c r="B5" s="201"/>
      <c r="C5" s="201"/>
      <c r="D5" s="201"/>
      <c r="E5" s="207" t="s">
        <v>55</v>
      </c>
      <c r="F5" s="208"/>
      <c r="G5" s="208"/>
      <c r="H5" s="208"/>
      <c r="I5" s="208"/>
      <c r="J5" s="208"/>
      <c r="K5" s="211"/>
      <c r="L5" s="43"/>
    </row>
    <row r="6" spans="1:12" ht="24.95" customHeight="1">
      <c r="A6" s="204" t="s">
        <v>56</v>
      </c>
      <c r="B6" s="201"/>
      <c r="C6" s="201"/>
      <c r="D6" s="201"/>
      <c r="E6" s="207" t="s">
        <v>56</v>
      </c>
      <c r="F6" s="208"/>
      <c r="G6" s="208"/>
      <c r="H6" s="208"/>
      <c r="I6" s="208"/>
      <c r="J6" s="208"/>
      <c r="K6" s="211"/>
    </row>
    <row r="7" spans="1:12" ht="24.95" customHeight="1">
      <c r="A7" s="205" t="s">
        <v>57</v>
      </c>
      <c r="B7" s="200"/>
      <c r="C7" s="200"/>
      <c r="D7" s="200"/>
      <c r="E7" s="209" t="s">
        <v>58</v>
      </c>
      <c r="F7" s="210"/>
      <c r="G7" s="210"/>
      <c r="H7" s="210"/>
      <c r="I7" s="210"/>
      <c r="J7" s="210"/>
      <c r="K7" s="212"/>
    </row>
    <row r="8" spans="1:12" ht="17.25" customHeight="1"/>
    <row r="9" spans="1:12" ht="24.75" customHeight="1">
      <c r="A9" s="220" t="s">
        <v>59</v>
      </c>
      <c r="B9" s="215" t="s">
        <v>108</v>
      </c>
      <c r="C9" s="215" t="s">
        <v>60</v>
      </c>
      <c r="D9" s="215" t="s">
        <v>61</v>
      </c>
      <c r="E9" s="217" t="s">
        <v>62</v>
      </c>
      <c r="F9" s="222" t="s">
        <v>110</v>
      </c>
      <c r="G9" s="223"/>
      <c r="H9" s="217" t="s">
        <v>109</v>
      </c>
      <c r="I9" s="217"/>
      <c r="J9" s="215" t="s">
        <v>111</v>
      </c>
      <c r="K9" s="218"/>
    </row>
    <row r="10" spans="1:12" ht="24.75" customHeight="1">
      <c r="A10" s="221"/>
      <c r="B10" s="216"/>
      <c r="C10" s="216"/>
      <c r="D10" s="216"/>
      <c r="E10" s="219"/>
      <c r="F10" s="88" t="s">
        <v>112</v>
      </c>
      <c r="G10" s="88" t="s">
        <v>113</v>
      </c>
      <c r="H10" s="44" t="s">
        <v>63</v>
      </c>
      <c r="I10" s="44" t="s">
        <v>64</v>
      </c>
      <c r="J10" s="44" t="s">
        <v>63</v>
      </c>
      <c r="K10" s="45" t="s">
        <v>64</v>
      </c>
    </row>
    <row r="11" spans="1:12" s="49" customFormat="1" ht="24.95" customHeight="1">
      <c r="A11" s="46"/>
      <c r="B11" s="100" t="s">
        <v>65</v>
      </c>
      <c r="C11" s="47"/>
      <c r="D11" s="47"/>
      <c r="E11" s="47"/>
      <c r="F11" s="47"/>
      <c r="G11" s="47"/>
      <c r="H11" s="47"/>
      <c r="I11" s="47"/>
      <c r="J11" s="47"/>
      <c r="K11" s="48"/>
    </row>
    <row r="12" spans="1:12" s="49" customFormat="1" ht="24.95" customHeight="1">
      <c r="A12" s="50">
        <v>1</v>
      </c>
      <c r="B12" s="108">
        <v>45108</v>
      </c>
      <c r="C12" s="51" t="s">
        <v>92</v>
      </c>
      <c r="D12" s="51" t="s">
        <v>90</v>
      </c>
      <c r="E12" s="51">
        <v>60</v>
      </c>
      <c r="F12" s="51">
        <v>30</v>
      </c>
      <c r="G12" s="51">
        <v>7</v>
      </c>
      <c r="H12" s="51">
        <v>30</v>
      </c>
      <c r="I12" s="51">
        <v>5</v>
      </c>
      <c r="J12" s="51">
        <v>70</v>
      </c>
      <c r="K12" s="52">
        <v>15</v>
      </c>
    </row>
    <row r="13" spans="1:12" s="49" customFormat="1" ht="24.95" customHeight="1">
      <c r="A13" s="50">
        <v>2</v>
      </c>
      <c r="B13" s="108">
        <v>45125</v>
      </c>
      <c r="C13" s="53" t="s">
        <v>66</v>
      </c>
      <c r="D13" s="51" t="s">
        <v>91</v>
      </c>
      <c r="E13" s="51">
        <v>120</v>
      </c>
      <c r="F13" s="51">
        <v>50</v>
      </c>
      <c r="G13" s="51" t="s">
        <v>114</v>
      </c>
      <c r="H13" s="51">
        <v>50</v>
      </c>
      <c r="I13" s="51">
        <v>12</v>
      </c>
      <c r="J13" s="51">
        <v>50</v>
      </c>
      <c r="K13" s="52">
        <v>10</v>
      </c>
    </row>
    <row r="14" spans="1:12" ht="24.95" customHeight="1">
      <c r="A14" s="54"/>
      <c r="B14" s="55"/>
      <c r="C14" s="55"/>
      <c r="D14" s="55"/>
      <c r="E14" s="55"/>
      <c r="F14" s="55"/>
      <c r="G14" s="55"/>
      <c r="H14" s="55"/>
      <c r="I14" s="55"/>
      <c r="J14" s="55"/>
      <c r="K14" s="56"/>
    </row>
    <row r="15" spans="1:12" ht="24.95" customHeigh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6"/>
    </row>
    <row r="16" spans="1:12" ht="24.95" customHeigh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6"/>
    </row>
    <row r="17" spans="1:11" ht="24.95" customHeight="1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6"/>
    </row>
    <row r="18" spans="1:11" ht="24.95" customHeight="1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6"/>
    </row>
    <row r="19" spans="1:11" ht="24.95" customHeight="1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6"/>
    </row>
    <row r="20" spans="1:11" ht="24.95" customHeight="1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6"/>
    </row>
    <row r="21" spans="1:11" ht="24.95" customHeight="1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6"/>
    </row>
    <row r="22" spans="1:11" ht="24.95" customHeight="1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6"/>
    </row>
    <row r="23" spans="1:11" ht="24.95" customHeight="1">
      <c r="A23" s="54"/>
      <c r="B23" s="55"/>
      <c r="C23" s="55"/>
      <c r="D23" s="55"/>
      <c r="E23" s="55"/>
      <c r="F23" s="55"/>
      <c r="G23" s="55"/>
      <c r="H23" s="55"/>
      <c r="I23" s="55"/>
      <c r="J23" s="55"/>
      <c r="K23" s="56"/>
    </row>
    <row r="24" spans="1:11" ht="24.95" customHeight="1">
      <c r="A24" s="57"/>
      <c r="B24" s="58"/>
      <c r="C24" s="58"/>
      <c r="D24" s="58"/>
      <c r="E24" s="58"/>
      <c r="F24" s="58"/>
      <c r="G24" s="58"/>
      <c r="H24" s="58"/>
      <c r="I24" s="58"/>
      <c r="J24" s="58"/>
      <c r="K24" s="59"/>
    </row>
    <row r="26" spans="1:11" ht="18.75">
      <c r="A26" s="214" t="s">
        <v>67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</row>
    <row r="27" spans="1:11" ht="12" customHeight="1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</row>
    <row r="28" spans="1:11" ht="18.75">
      <c r="A28" s="214" t="s">
        <v>125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</row>
    <row r="29" spans="1:11" ht="14.25">
      <c r="B29" s="60"/>
    </row>
    <row r="30" spans="1:11" ht="22.5">
      <c r="A30" s="213" t="s">
        <v>123</v>
      </c>
      <c r="B30" s="213"/>
      <c r="C30" s="213"/>
      <c r="D30" s="213"/>
      <c r="E30" s="213"/>
      <c r="F30" s="213"/>
      <c r="G30" s="213"/>
      <c r="H30" s="213"/>
      <c r="I30" s="213"/>
      <c r="J30" s="213"/>
      <c r="K30" s="213"/>
    </row>
  </sheetData>
  <mergeCells count="30">
    <mergeCell ref="G5:K5"/>
    <mergeCell ref="G6:K6"/>
    <mergeCell ref="G7:K7"/>
    <mergeCell ref="A30:K30"/>
    <mergeCell ref="A28:K28"/>
    <mergeCell ref="A26:K26"/>
    <mergeCell ref="C9:C10"/>
    <mergeCell ref="H9:I9"/>
    <mergeCell ref="J9:K9"/>
    <mergeCell ref="D9:D10"/>
    <mergeCell ref="E9:E10"/>
    <mergeCell ref="A9:A10"/>
    <mergeCell ref="B9:B10"/>
    <mergeCell ref="F9:G9"/>
    <mergeCell ref="A1:K2"/>
    <mergeCell ref="C7:D7"/>
    <mergeCell ref="C6:D6"/>
    <mergeCell ref="C5:D5"/>
    <mergeCell ref="C4:D4"/>
    <mergeCell ref="E3:K3"/>
    <mergeCell ref="A4:B4"/>
    <mergeCell ref="A7:B7"/>
    <mergeCell ref="A3:D3"/>
    <mergeCell ref="A6:B6"/>
    <mergeCell ref="A5:B5"/>
    <mergeCell ref="E4:F4"/>
    <mergeCell ref="E5:F5"/>
    <mergeCell ref="E6:F6"/>
    <mergeCell ref="E7:F7"/>
    <mergeCell ref="G4:K4"/>
  </mergeCells>
  <phoneticPr fontId="3" type="noConversion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2.산출내역서(1면)</vt:lpstr>
      <vt:lpstr>2-1 황산화물1</vt:lpstr>
      <vt:lpstr>2-2 황산화물2</vt:lpstr>
      <vt:lpstr>2-3 먼지 1</vt:lpstr>
      <vt:lpstr>2-4먼지 2</vt:lpstr>
      <vt:lpstr>2-5 질소산화물 1</vt:lpstr>
      <vt:lpstr>2-6 질소산화물 2</vt:lpstr>
      <vt:lpstr>3.연료사용확인서</vt:lpstr>
      <vt:lpstr>4.조업일수확인서</vt:lpstr>
      <vt:lpstr>5.자가측정내역확인서</vt:lpstr>
      <vt:lpstr>'2.산출내역서(1면)'!Print_Area</vt:lpstr>
      <vt:lpstr>'2-2 황산화물2'!Print_Area</vt:lpstr>
      <vt:lpstr>'2-4먼지 2'!Print_Area</vt:lpstr>
      <vt:lpstr>'2-6 질소산화물 2'!Print_Area</vt:lpstr>
      <vt:lpstr>'5.자가측정내역확인서'!Print_Area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이황임</dc:creator>
  <cp:lastModifiedBy>PC</cp:lastModifiedBy>
  <cp:lastPrinted>2021-01-22T08:52:11Z</cp:lastPrinted>
  <dcterms:created xsi:type="dcterms:W3CDTF">2003-10-20T01:59:58Z</dcterms:created>
  <dcterms:modified xsi:type="dcterms:W3CDTF">2025-07-03T06:35:43Z</dcterms:modified>
</cp:coreProperties>
</file>