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어장생태자원회복\2021년\2021 어장생태모음\G2B이용(조사용역)\"/>
    </mc:Choice>
  </mc:AlternateContent>
  <bookViews>
    <workbookView xWindow="0" yWindow="0" windowWidth="19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 l="1"/>
  <c r="G7" i="1" l="1"/>
  <c r="G8" i="1"/>
  <c r="G5" i="1"/>
  <c r="O9" i="1" l="1"/>
  <c r="O8" i="1"/>
  <c r="G4" i="1" l="1"/>
  <c r="G6" i="1"/>
  <c r="G12" i="1" l="1"/>
  <c r="G13" i="1" s="1"/>
  <c r="G14" i="1" s="1"/>
</calcChain>
</file>

<file path=xl/sharedStrings.xml><?xml version="1.0" encoding="utf-8"?>
<sst xmlns="http://schemas.openxmlformats.org/spreadsheetml/2006/main" count="43" uniqueCount="39">
  <si>
    <t>단위</t>
  </si>
  <si>
    <t>수량</t>
  </si>
  <si>
    <t>단 가</t>
  </si>
  <si>
    <t>비 고</t>
  </si>
  <si>
    <t>용역비 산출내역</t>
    <phoneticPr fontId="1" type="noConversion"/>
  </si>
  <si>
    <t>금   액</t>
    <phoneticPr fontId="1" type="noConversion"/>
  </si>
  <si>
    <t>부가가치세</t>
    <phoneticPr fontId="1" type="noConversion"/>
  </si>
  <si>
    <t>일반관리비</t>
    <phoneticPr fontId="1" type="noConversion"/>
  </si>
  <si>
    <t>명</t>
    <phoneticPr fontId="1" type="noConversion"/>
  </si>
  <si>
    <t>수중장비손료</t>
    <phoneticPr fontId="1" type="noConversion"/>
  </si>
  <si>
    <t>이윤</t>
    <phoneticPr fontId="1" type="noConversion"/>
  </si>
  <si>
    <t>소계</t>
    <phoneticPr fontId="1" type="noConversion"/>
  </si>
  <si>
    <t>합계</t>
    <phoneticPr fontId="1" type="noConversion"/>
  </si>
  <si>
    <t>내 역</t>
    <phoneticPr fontId="1" type="noConversion"/>
  </si>
  <si>
    <t>회</t>
    <phoneticPr fontId="1" type="noConversion"/>
  </si>
  <si>
    <t>척</t>
    <phoneticPr fontId="1" type="noConversion"/>
  </si>
  <si>
    <t>인건비</t>
    <phoneticPr fontId="1" type="noConversion"/>
  </si>
  <si>
    <t>선박임대료</t>
    <phoneticPr fontId="1" type="noConversion"/>
  </si>
  <si>
    <t>백단위이하절사</t>
    <phoneticPr fontId="1" type="noConversion"/>
  </si>
  <si>
    <t>책임연구원</t>
    <phoneticPr fontId="1" type="noConversion"/>
  </si>
  <si>
    <t>연구원</t>
    <phoneticPr fontId="1" type="noConversion"/>
  </si>
  <si>
    <t>용역참여율</t>
    <phoneticPr fontId="1" type="noConversion"/>
  </si>
  <si>
    <t>월임금</t>
    <phoneticPr fontId="1" type="noConversion"/>
  </si>
  <si>
    <t>적용인건비</t>
    <phoneticPr fontId="1" type="noConversion"/>
  </si>
  <si>
    <t>등급</t>
    <phoneticPr fontId="1" type="noConversion"/>
  </si>
  <si>
    <t>용역참여인원</t>
    <phoneticPr fontId="1" type="noConversion"/>
  </si>
  <si>
    <t>1개월</t>
    <phoneticPr fontId="1" type="noConversion"/>
  </si>
  <si>
    <t>노무비</t>
    <phoneticPr fontId="1" type="noConversion"/>
  </si>
  <si>
    <t>경비</t>
    <phoneticPr fontId="1" type="noConversion"/>
  </si>
  <si>
    <t>잠수부</t>
    <phoneticPr fontId="1" type="noConversion"/>
  </si>
  <si>
    <t>명</t>
    <phoneticPr fontId="1" type="noConversion"/>
  </si>
  <si>
    <t>잠수장비사용료</t>
    <phoneticPr fontId="1" type="noConversion"/>
  </si>
  <si>
    <t>거례실례가적</t>
    <phoneticPr fontId="1" type="noConversion"/>
  </si>
  <si>
    <t>인건비 산출내역
책임연구1, 연구1명</t>
    <phoneticPr fontId="1" type="noConversion"/>
  </si>
  <si>
    <t>21년상반기
정부노임단가</t>
    <phoneticPr fontId="1" type="noConversion"/>
  </si>
  <si>
    <t>국립수산과학원
잠수용역단가</t>
    <phoneticPr fontId="1" type="noConversion"/>
  </si>
  <si>
    <t xml:space="preserve">용역인건비 산출내역(2021년 행정안전부 학술연구용역 인건비 기준단가) </t>
    <phoneticPr fontId="1" type="noConversion"/>
  </si>
  <si>
    <t>직접인건비+
직접경비+일반관리비의 4%</t>
    <phoneticPr fontId="1" type="noConversion"/>
  </si>
  <si>
    <t>직접인건비+
직접경비의 2%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</si>
</sst>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_-;\-* #,##0_-;_-* &quot;-&quot;??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5" fillId="0" borderId="0" xfId="1" applyFont="1">
      <alignment vertical="center"/>
    </xf>
    <xf numFmtId="41" fontId="0" fillId="0" borderId="0" xfId="1" applyFo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1" fontId="5" fillId="0" borderId="0" xfId="0" applyNumberFormat="1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1" fontId="5" fillId="2" borderId="7" xfId="1" applyFont="1" applyFill="1" applyBorder="1" applyAlignment="1">
      <alignment horizontal="center" vertical="center"/>
    </xf>
    <xf numFmtId="176" fontId="5" fillId="2" borderId="5" xfId="1" applyNumberFormat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view="pageBreakPreview" zoomScale="85" zoomScaleSheetLayoutView="85" workbookViewId="0">
      <selection activeCell="J6" sqref="J6:O6"/>
    </sheetView>
  </sheetViews>
  <sheetFormatPr defaultRowHeight="16.5" x14ac:dyDescent="0.3"/>
  <cols>
    <col min="1" max="1" width="9" style="7"/>
    <col min="2" max="2" width="18.375" customWidth="1"/>
    <col min="3" max="3" width="7.25" customWidth="1"/>
    <col min="4" max="5" width="6.5" customWidth="1"/>
    <col min="6" max="6" width="12.75" customWidth="1"/>
    <col min="7" max="7" width="14.375" customWidth="1"/>
    <col min="8" max="8" width="21.75" customWidth="1"/>
    <col min="9" max="9" width="2.625" customWidth="1"/>
    <col min="10" max="10" width="12.125" bestFit="1" customWidth="1"/>
    <col min="11" max="11" width="12.875" style="9" bestFit="1" customWidth="1"/>
    <col min="12" max="12" width="18.75" customWidth="1"/>
    <col min="13" max="13" width="19.125" bestFit="1" customWidth="1"/>
    <col min="14" max="14" width="14.5" bestFit="1" customWidth="1"/>
    <col min="15" max="15" width="12.875" bestFit="1" customWidth="1"/>
  </cols>
  <sheetData>
    <row r="1" spans="1:15" ht="63.75" customHeight="1" x14ac:dyDescent="0.3">
      <c r="B1" s="20" t="s">
        <v>4</v>
      </c>
      <c r="C1" s="21"/>
      <c r="D1" s="21"/>
      <c r="E1" s="21"/>
      <c r="F1" s="21"/>
      <c r="G1" s="21"/>
      <c r="H1" s="21"/>
    </row>
    <row r="2" spans="1:15" x14ac:dyDescent="0.3">
      <c r="B2" s="19"/>
      <c r="C2" s="19"/>
      <c r="D2" s="19"/>
      <c r="E2" s="19"/>
      <c r="F2" s="19"/>
      <c r="G2" s="19"/>
      <c r="H2" s="19"/>
    </row>
    <row r="3" spans="1:15" s="1" customFormat="1" ht="43.5" customHeight="1" x14ac:dyDescent="0.3">
      <c r="A3" s="22" t="s">
        <v>13</v>
      </c>
      <c r="B3" s="23"/>
      <c r="C3" s="3" t="s">
        <v>1</v>
      </c>
      <c r="D3" s="3" t="s">
        <v>0</v>
      </c>
      <c r="E3" s="3" t="s">
        <v>14</v>
      </c>
      <c r="F3" s="3" t="s">
        <v>2</v>
      </c>
      <c r="G3" s="3" t="s">
        <v>5</v>
      </c>
      <c r="H3" s="3" t="s">
        <v>3</v>
      </c>
      <c r="K3" s="8"/>
      <c r="L3" s="14"/>
    </row>
    <row r="4" spans="1:15" s="1" customFormat="1" ht="36.75" customHeight="1" x14ac:dyDescent="0.3">
      <c r="A4" s="30" t="s">
        <v>27</v>
      </c>
      <c r="B4" s="3" t="s">
        <v>16</v>
      </c>
      <c r="C4" s="3">
        <v>2</v>
      </c>
      <c r="D4" s="3" t="s">
        <v>8</v>
      </c>
      <c r="E4" s="3"/>
      <c r="F4" s="2"/>
      <c r="G4" s="2">
        <f>SUM(O8:O10)</f>
        <v>5734776</v>
      </c>
      <c r="H4" s="13" t="s">
        <v>33</v>
      </c>
      <c r="K4" s="8"/>
      <c r="L4" s="14"/>
    </row>
    <row r="5" spans="1:15" s="1" customFormat="1" ht="36.75" customHeight="1" x14ac:dyDescent="0.3">
      <c r="A5" s="31"/>
      <c r="B5" s="3" t="s">
        <v>29</v>
      </c>
      <c r="C5" s="3">
        <v>2</v>
      </c>
      <c r="D5" s="3" t="s">
        <v>30</v>
      </c>
      <c r="E5" s="3">
        <v>24</v>
      </c>
      <c r="F5" s="2">
        <v>285645</v>
      </c>
      <c r="G5" s="2">
        <f>C5*E5*F5</f>
        <v>13710960</v>
      </c>
      <c r="H5" s="13" t="s">
        <v>34</v>
      </c>
      <c r="K5" s="8"/>
    </row>
    <row r="6" spans="1:15" s="1" customFormat="1" ht="36.75" customHeight="1" x14ac:dyDescent="0.3">
      <c r="A6" s="30" t="s">
        <v>28</v>
      </c>
      <c r="B6" s="3" t="s">
        <v>31</v>
      </c>
      <c r="C6" s="3">
        <v>2</v>
      </c>
      <c r="D6" s="3" t="s">
        <v>14</v>
      </c>
      <c r="E6" s="3">
        <v>24</v>
      </c>
      <c r="F6" s="2">
        <v>105000</v>
      </c>
      <c r="G6" s="5">
        <f t="shared" ref="G6" si="0">C6*E6*F6</f>
        <v>5040000</v>
      </c>
      <c r="H6" s="13" t="s">
        <v>35</v>
      </c>
      <c r="J6" s="26" t="s">
        <v>36</v>
      </c>
      <c r="K6" s="26"/>
      <c r="L6" s="26"/>
      <c r="M6" s="26"/>
      <c r="N6" s="26"/>
      <c r="O6" s="26"/>
    </row>
    <row r="7" spans="1:15" s="1" customFormat="1" ht="36" customHeight="1" x14ac:dyDescent="0.3">
      <c r="A7" s="32"/>
      <c r="B7" s="3" t="s">
        <v>9</v>
      </c>
      <c r="C7" s="3">
        <v>2</v>
      </c>
      <c r="D7" s="3" t="s">
        <v>14</v>
      </c>
      <c r="E7" s="3">
        <v>24</v>
      </c>
      <c r="F7" s="2">
        <v>130000</v>
      </c>
      <c r="G7" s="5">
        <f t="shared" ref="G7" si="1">C7*E7*F7</f>
        <v>6240000</v>
      </c>
      <c r="H7" s="13" t="s">
        <v>35</v>
      </c>
      <c r="J7" s="10" t="s">
        <v>24</v>
      </c>
      <c r="K7" s="11" t="s">
        <v>22</v>
      </c>
      <c r="L7" s="24" t="s">
        <v>21</v>
      </c>
      <c r="M7" s="25"/>
      <c r="N7" s="15" t="s">
        <v>25</v>
      </c>
      <c r="O7" s="10" t="s">
        <v>23</v>
      </c>
    </row>
    <row r="8" spans="1:15" s="1" customFormat="1" ht="42.75" customHeight="1" x14ac:dyDescent="0.3">
      <c r="A8" s="32"/>
      <c r="B8" s="34" t="s">
        <v>17</v>
      </c>
      <c r="C8" s="36">
        <v>1</v>
      </c>
      <c r="D8" s="36" t="s">
        <v>15</v>
      </c>
      <c r="E8" s="36">
        <v>24</v>
      </c>
      <c r="F8" s="38">
        <v>500000</v>
      </c>
      <c r="G8" s="40">
        <f>E8*F8</f>
        <v>12000000</v>
      </c>
      <c r="H8" s="42" t="s">
        <v>32</v>
      </c>
      <c r="J8" s="10" t="s">
        <v>19</v>
      </c>
      <c r="K8" s="11">
        <v>3245879</v>
      </c>
      <c r="L8" s="24" t="s">
        <v>26</v>
      </c>
      <c r="M8" s="25"/>
      <c r="N8" s="10">
        <v>1</v>
      </c>
      <c r="O8" s="12">
        <f>K8*N8</f>
        <v>3245879</v>
      </c>
    </row>
    <row r="9" spans="1:15" s="1" customFormat="1" ht="39" customHeight="1" x14ac:dyDescent="0.3">
      <c r="A9" s="31"/>
      <c r="B9" s="35"/>
      <c r="C9" s="37"/>
      <c r="D9" s="37"/>
      <c r="E9" s="37"/>
      <c r="F9" s="39"/>
      <c r="G9" s="41"/>
      <c r="H9" s="43"/>
      <c r="J9" s="10" t="s">
        <v>20</v>
      </c>
      <c r="K9" s="11">
        <v>2488897</v>
      </c>
      <c r="L9" s="24" t="s">
        <v>26</v>
      </c>
      <c r="M9" s="25"/>
      <c r="N9" s="10">
        <v>1</v>
      </c>
      <c r="O9" s="12">
        <f>K9*N9</f>
        <v>2488897</v>
      </c>
    </row>
    <row r="10" spans="1:15" s="1" customFormat="1" ht="36.75" customHeight="1" x14ac:dyDescent="0.3">
      <c r="A10" s="28" t="s">
        <v>7</v>
      </c>
      <c r="B10" s="29"/>
      <c r="C10" s="3"/>
      <c r="D10" s="3"/>
      <c r="E10" s="3"/>
      <c r="F10" s="2"/>
      <c r="G10" s="2">
        <f>SUM(G4:G9)*0.02</f>
        <v>854514.72</v>
      </c>
      <c r="H10" s="4" t="s">
        <v>38</v>
      </c>
      <c r="J10" s="16"/>
      <c r="K10" s="17"/>
      <c r="L10" s="27"/>
      <c r="M10" s="27"/>
      <c r="N10" s="16"/>
      <c r="O10" s="18"/>
    </row>
    <row r="11" spans="1:15" s="1" customFormat="1" ht="36.75" customHeight="1" x14ac:dyDescent="0.3">
      <c r="A11" s="28" t="s">
        <v>10</v>
      </c>
      <c r="B11" s="29"/>
      <c r="C11" s="3"/>
      <c r="D11" s="3"/>
      <c r="E11" s="3"/>
      <c r="F11" s="2"/>
      <c r="G11" s="2">
        <f>SUM(G4:G10)*0.04</f>
        <v>1743210.0288</v>
      </c>
      <c r="H11" s="6" t="s">
        <v>37</v>
      </c>
      <c r="J11" s="16"/>
      <c r="K11" s="17"/>
      <c r="L11" s="27"/>
      <c r="M11" s="27"/>
      <c r="N11" s="16"/>
      <c r="O11" s="18"/>
    </row>
    <row r="12" spans="1:15" s="1" customFormat="1" ht="36.75" customHeight="1" x14ac:dyDescent="0.3">
      <c r="A12" s="28" t="s">
        <v>11</v>
      </c>
      <c r="B12" s="29"/>
      <c r="C12" s="3"/>
      <c r="D12" s="3"/>
      <c r="E12" s="3"/>
      <c r="F12" s="2"/>
      <c r="G12" s="2">
        <f>SUM(G4:G11)</f>
        <v>45323460.748800002</v>
      </c>
      <c r="H12" s="3"/>
      <c r="J12" s="33"/>
      <c r="K12" s="33"/>
      <c r="L12" s="33"/>
      <c r="M12" s="33"/>
      <c r="N12" s="33"/>
      <c r="O12" s="33"/>
    </row>
    <row r="13" spans="1:15" s="1" customFormat="1" ht="36.75" customHeight="1" x14ac:dyDescent="0.3">
      <c r="A13" s="28" t="s">
        <v>6</v>
      </c>
      <c r="B13" s="29"/>
      <c r="C13" s="3"/>
      <c r="D13" s="3"/>
      <c r="E13" s="3"/>
      <c r="F13" s="2"/>
      <c r="G13" s="2">
        <f>G12*0.1</f>
        <v>4532346.0748800002</v>
      </c>
      <c r="H13" s="3"/>
      <c r="K13" s="8"/>
    </row>
    <row r="14" spans="1:15" ht="33.75" customHeight="1" x14ac:dyDescent="0.3">
      <c r="A14" s="28" t="s">
        <v>12</v>
      </c>
      <c r="B14" s="29"/>
      <c r="C14" s="3"/>
      <c r="D14" s="3"/>
      <c r="E14" s="3"/>
      <c r="F14" s="2"/>
      <c r="G14" s="2">
        <f>ROUNDDOWN(SUM(G12:G13),-3)</f>
        <v>49855000</v>
      </c>
      <c r="H14" s="3" t="s">
        <v>18</v>
      </c>
    </row>
    <row r="15" spans="1:15" ht="33.75" customHeight="1" x14ac:dyDescent="0.3"/>
  </sheetData>
  <mergeCells count="24">
    <mergeCell ref="A12:B12"/>
    <mergeCell ref="L11:M11"/>
    <mergeCell ref="L9:M9"/>
    <mergeCell ref="L10:M10"/>
    <mergeCell ref="A13:B13"/>
    <mergeCell ref="A14:B14"/>
    <mergeCell ref="A10:B10"/>
    <mergeCell ref="A11:B11"/>
    <mergeCell ref="A6:A9"/>
    <mergeCell ref="J12:O12"/>
    <mergeCell ref="B8:B9"/>
    <mergeCell ref="C8:C9"/>
    <mergeCell ref="D8:D9"/>
    <mergeCell ref="E8:E9"/>
    <mergeCell ref="F8:F9"/>
    <mergeCell ref="G8:G9"/>
    <mergeCell ref="H8:H9"/>
    <mergeCell ref="L8:M8"/>
    <mergeCell ref="B2:H2"/>
    <mergeCell ref="B1:H1"/>
    <mergeCell ref="A3:B3"/>
    <mergeCell ref="L7:M7"/>
    <mergeCell ref="J6:O6"/>
    <mergeCell ref="A4:A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2019-05-09T02:14:07Z</cp:lastPrinted>
  <dcterms:created xsi:type="dcterms:W3CDTF">2014-07-01T07:25:14Z</dcterms:created>
  <dcterms:modified xsi:type="dcterms:W3CDTF">2021-05-03T10:14:18Z</dcterms:modified>
</cp:coreProperties>
</file>