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실시관수온관측\2021\연구용역\"/>
    </mc:Choice>
  </mc:AlternateContent>
  <bookViews>
    <workbookView xWindow="0" yWindow="0" windowWidth="19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O8" i="1" l="1"/>
  <c r="O9" i="1"/>
  <c r="O7" i="1"/>
  <c r="G4" i="1" l="1"/>
  <c r="G6" i="1" l="1"/>
  <c r="G7" i="1" s="1"/>
  <c r="G8" i="1" s="1"/>
  <c r="G9" i="1" s="1"/>
</calcChain>
</file>

<file path=xl/sharedStrings.xml><?xml version="1.0" encoding="utf-8"?>
<sst xmlns="http://schemas.openxmlformats.org/spreadsheetml/2006/main" count="28" uniqueCount="28">
  <si>
    <t>단위</t>
  </si>
  <si>
    <t>수량</t>
  </si>
  <si>
    <t>단 가</t>
  </si>
  <si>
    <t>비 고</t>
  </si>
  <si>
    <t>용역비 산출내역</t>
    <phoneticPr fontId="1" type="noConversion"/>
  </si>
  <si>
    <t>금   액</t>
    <phoneticPr fontId="1" type="noConversion"/>
  </si>
  <si>
    <t>내 역</t>
    <phoneticPr fontId="1" type="noConversion"/>
  </si>
  <si>
    <t>회</t>
    <phoneticPr fontId="1" type="noConversion"/>
  </si>
  <si>
    <t>책임연구원</t>
    <phoneticPr fontId="1" type="noConversion"/>
  </si>
  <si>
    <t>연구원</t>
    <phoneticPr fontId="1" type="noConversion"/>
  </si>
  <si>
    <t>등급</t>
    <phoneticPr fontId="1" type="noConversion"/>
  </si>
  <si>
    <t>용역참여인원</t>
    <phoneticPr fontId="1" type="noConversion"/>
  </si>
  <si>
    <t>노무비</t>
    <phoneticPr fontId="1" type="noConversion"/>
  </si>
  <si>
    <t>인건비</t>
    <phoneticPr fontId="1" type="noConversion"/>
  </si>
  <si>
    <t>인</t>
    <phoneticPr fontId="1" type="noConversion"/>
  </si>
  <si>
    <t>일반관리비</t>
    <phoneticPr fontId="1" type="noConversion"/>
  </si>
  <si>
    <t>이윤</t>
    <phoneticPr fontId="1" type="noConversion"/>
  </si>
  <si>
    <t>소계</t>
    <phoneticPr fontId="1" type="noConversion"/>
  </si>
  <si>
    <t>부가가치세</t>
    <phoneticPr fontId="1" type="noConversion"/>
  </si>
  <si>
    <t>합계</t>
    <phoneticPr fontId="1" type="noConversion"/>
  </si>
  <si>
    <t>백단위이하절사</t>
    <phoneticPr fontId="1" type="noConversion"/>
  </si>
  <si>
    <t>기준단가(원)</t>
    <phoneticPr fontId="1" type="noConversion"/>
  </si>
  <si>
    <t xml:space="preserve">개월수 </t>
    <phoneticPr fontId="1" type="noConversion"/>
  </si>
  <si>
    <t>합계금액</t>
    <phoneticPr fontId="1" type="noConversion"/>
  </si>
  <si>
    <t>참여율(%)</t>
    <phoneticPr fontId="1" type="noConversion"/>
  </si>
  <si>
    <t>연구보조원</t>
    <phoneticPr fontId="1" type="noConversion"/>
  </si>
  <si>
    <t xml:space="preserve">용역인건비 산출내역(2021년 행정안전부 학술연구용역 인건비 기준단가) </t>
    <phoneticPr fontId="1" type="noConversion"/>
  </si>
  <si>
    <t>2021년 행안부 학술연구용역 
인건비 기준단가 산출내역
(책임연구원1, 연구원3, 연구보조원3)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</si>
</sst>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view="pageBreakPreview" zoomScaleSheetLayoutView="100" workbookViewId="0">
      <selection activeCell="F10" sqref="F10"/>
    </sheetView>
  </sheetViews>
  <sheetFormatPr defaultRowHeight="16.5" x14ac:dyDescent="0.3"/>
  <cols>
    <col min="1" max="1" width="9" style="4"/>
    <col min="2" max="2" width="18.375" customWidth="1"/>
    <col min="3" max="3" width="7.25" customWidth="1"/>
    <col min="4" max="5" width="6.5" customWidth="1"/>
    <col min="6" max="6" width="12.75" customWidth="1"/>
    <col min="7" max="7" width="14.375" customWidth="1"/>
    <col min="8" max="8" width="23" customWidth="1"/>
    <col min="9" max="9" width="2.625" customWidth="1"/>
    <col min="10" max="10" width="11.25" customWidth="1"/>
    <col min="11" max="11" width="14.25" style="6" bestFit="1" customWidth="1"/>
    <col min="12" max="12" width="17" customWidth="1"/>
    <col min="13" max="13" width="19.125" bestFit="1" customWidth="1"/>
    <col min="14" max="14" width="19.125" customWidth="1"/>
    <col min="15" max="15" width="13.625" bestFit="1" customWidth="1"/>
  </cols>
  <sheetData>
    <row r="1" spans="1:18" ht="63.75" customHeight="1" x14ac:dyDescent="0.3">
      <c r="B1" s="14" t="s">
        <v>4</v>
      </c>
      <c r="C1" s="15"/>
      <c r="D1" s="15"/>
      <c r="E1" s="15"/>
      <c r="F1" s="15"/>
      <c r="G1" s="15"/>
      <c r="H1" s="15"/>
    </row>
    <row r="2" spans="1:18" x14ac:dyDescent="0.3">
      <c r="B2" s="21"/>
      <c r="C2" s="21"/>
      <c r="D2" s="21"/>
      <c r="E2" s="21"/>
      <c r="F2" s="21"/>
      <c r="G2" s="21"/>
      <c r="H2" s="21"/>
    </row>
    <row r="3" spans="1:18" s="1" customFormat="1" ht="43.5" customHeight="1" x14ac:dyDescent="0.3">
      <c r="A3" s="16" t="s">
        <v>6</v>
      </c>
      <c r="B3" s="17"/>
      <c r="C3" s="3" t="s">
        <v>1</v>
      </c>
      <c r="D3" s="3" t="s">
        <v>0</v>
      </c>
      <c r="E3" s="3" t="s">
        <v>7</v>
      </c>
      <c r="F3" s="3" t="s">
        <v>2</v>
      </c>
      <c r="G3" s="3" t="s">
        <v>5</v>
      </c>
      <c r="H3" s="3" t="s">
        <v>3</v>
      </c>
      <c r="K3" s="5"/>
    </row>
    <row r="4" spans="1:18" s="1" customFormat="1" ht="36.75" customHeight="1" x14ac:dyDescent="0.3">
      <c r="A4" s="13" t="s">
        <v>12</v>
      </c>
      <c r="B4" s="3" t="s">
        <v>13</v>
      </c>
      <c r="C4" s="3">
        <v>8</v>
      </c>
      <c r="D4" s="3" t="s">
        <v>14</v>
      </c>
      <c r="E4" s="3"/>
      <c r="F4" s="2"/>
      <c r="G4" s="5">
        <f>SUM(O7:O9)</f>
        <v>16703407.4</v>
      </c>
      <c r="H4" s="10" t="s">
        <v>27</v>
      </c>
      <c r="K4" s="5"/>
      <c r="M4"/>
      <c r="N4" s="6"/>
      <c r="O4"/>
      <c r="P4"/>
      <c r="Q4"/>
      <c r="R4"/>
    </row>
    <row r="5" spans="1:18" s="1" customFormat="1" ht="36.75" customHeight="1" x14ac:dyDescent="0.3">
      <c r="A5" s="19" t="s">
        <v>15</v>
      </c>
      <c r="B5" s="20"/>
      <c r="C5" s="3"/>
      <c r="D5" s="3"/>
      <c r="E5" s="3"/>
      <c r="F5" s="2"/>
      <c r="G5" s="2">
        <f>SUM(G4:G4)*0.03</f>
        <v>501102.22200000001</v>
      </c>
      <c r="H5" s="11">
        <v>0.03</v>
      </c>
      <c r="J5" s="18" t="s">
        <v>26</v>
      </c>
      <c r="K5" s="18"/>
      <c r="L5" s="18"/>
      <c r="M5" s="18"/>
      <c r="N5" s="18"/>
      <c r="O5" s="18"/>
    </row>
    <row r="6" spans="1:18" s="1" customFormat="1" ht="36.75" customHeight="1" x14ac:dyDescent="0.3">
      <c r="A6" s="19" t="s">
        <v>16</v>
      </c>
      <c r="B6" s="20"/>
      <c r="C6" s="3"/>
      <c r="D6" s="3"/>
      <c r="E6" s="3"/>
      <c r="F6" s="2"/>
      <c r="G6" s="2">
        <f>SUM(G4:G5)*0.05</f>
        <v>860225.48110000009</v>
      </c>
      <c r="H6" s="11">
        <v>0.05</v>
      </c>
      <c r="J6" s="7" t="s">
        <v>10</v>
      </c>
      <c r="K6" s="8" t="s">
        <v>21</v>
      </c>
      <c r="L6" s="7" t="s">
        <v>11</v>
      </c>
      <c r="M6" s="7" t="s">
        <v>24</v>
      </c>
      <c r="N6" s="12" t="s">
        <v>22</v>
      </c>
      <c r="O6" s="7" t="s">
        <v>23</v>
      </c>
    </row>
    <row r="7" spans="1:18" s="1" customFormat="1" ht="36.75" customHeight="1" x14ac:dyDescent="0.3">
      <c r="A7" s="19" t="s">
        <v>17</v>
      </c>
      <c r="B7" s="20"/>
      <c r="C7" s="3"/>
      <c r="D7" s="3"/>
      <c r="E7" s="3"/>
      <c r="F7" s="2"/>
      <c r="G7" s="2">
        <f>SUM(G4:G6)</f>
        <v>18064735.103100002</v>
      </c>
      <c r="H7" s="3"/>
      <c r="J7" s="7" t="s">
        <v>8</v>
      </c>
      <c r="K7" s="8">
        <v>3245879</v>
      </c>
      <c r="L7" s="7">
        <v>1</v>
      </c>
      <c r="M7" s="7">
        <v>50</v>
      </c>
      <c r="N7" s="7">
        <v>5</v>
      </c>
      <c r="O7" s="9">
        <f>K7*L7*M7*0.01*N7</f>
        <v>8114697.5</v>
      </c>
    </row>
    <row r="8" spans="1:18" s="1" customFormat="1" ht="36.75" customHeight="1" x14ac:dyDescent="0.3">
      <c r="A8" s="19" t="s">
        <v>18</v>
      </c>
      <c r="B8" s="20"/>
      <c r="C8" s="3"/>
      <c r="D8" s="3"/>
      <c r="E8" s="3"/>
      <c r="F8" s="2"/>
      <c r="G8" s="2">
        <f>G7*0.1</f>
        <v>1806473.5103100003</v>
      </c>
      <c r="H8" s="3"/>
      <c r="J8" s="7" t="s">
        <v>9</v>
      </c>
      <c r="K8" s="8">
        <v>2488897</v>
      </c>
      <c r="L8" s="7">
        <v>3</v>
      </c>
      <c r="M8" s="7">
        <v>35</v>
      </c>
      <c r="N8" s="7">
        <v>3</v>
      </c>
      <c r="O8" s="9">
        <f t="shared" ref="O8:O9" si="0">K8*L8*M8*0.01*N8</f>
        <v>7840025.5500000007</v>
      </c>
    </row>
    <row r="9" spans="1:18" ht="33.75" customHeight="1" x14ac:dyDescent="0.3">
      <c r="A9" s="19" t="s">
        <v>19</v>
      </c>
      <c r="B9" s="20"/>
      <c r="C9" s="3"/>
      <c r="D9" s="3"/>
      <c r="E9" s="3"/>
      <c r="F9" s="2"/>
      <c r="G9" s="2">
        <f>ROUNDDOWN(SUM(G7:G8),-3)</f>
        <v>19871000</v>
      </c>
      <c r="H9" s="3" t="s">
        <v>20</v>
      </c>
      <c r="J9" s="7" t="s">
        <v>25</v>
      </c>
      <c r="K9" s="8">
        <v>1663743</v>
      </c>
      <c r="L9" s="7">
        <v>3</v>
      </c>
      <c r="M9" s="7">
        <v>15</v>
      </c>
      <c r="N9" s="7">
        <v>1</v>
      </c>
      <c r="O9" s="9">
        <f t="shared" si="0"/>
        <v>748684.35</v>
      </c>
    </row>
    <row r="10" spans="1:18" ht="33.75" customHeight="1" x14ac:dyDescent="0.3"/>
  </sheetData>
  <mergeCells count="9">
    <mergeCell ref="B1:H1"/>
    <mergeCell ref="A3:B3"/>
    <mergeCell ref="J5:O5"/>
    <mergeCell ref="A8:B8"/>
    <mergeCell ref="A9:B9"/>
    <mergeCell ref="A5:B5"/>
    <mergeCell ref="A6:B6"/>
    <mergeCell ref="A7:B7"/>
    <mergeCell ref="B2:H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2021-05-28T02:07:30Z</cp:lastPrinted>
  <dcterms:created xsi:type="dcterms:W3CDTF">2014-07-01T07:25:14Z</dcterms:created>
  <dcterms:modified xsi:type="dcterms:W3CDTF">2021-06-09T05:19:43Z</dcterms:modified>
</cp:coreProperties>
</file>