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4-55회\제55회_경북통계연보(최종)\"/>
    </mc:Choice>
  </mc:AlternateContent>
  <bookViews>
    <workbookView xWindow="2625" yWindow="-150" windowWidth="14700" windowHeight="9420" tabRatio="751" firstSheet="4" activeTab="6"/>
  </bookViews>
  <sheets>
    <sheet name="0.간지" sheetId="1" r:id="rId1"/>
    <sheet name="0-1.이면" sheetId="2" r:id="rId2"/>
    <sheet name="1.발전현황" sheetId="3" r:id="rId3"/>
    <sheet name="2.용도별전력사용량" sheetId="4" r:id="rId4"/>
    <sheet name="3.제조업중분류별전력사용량" sheetId="5" r:id="rId5"/>
    <sheet name="4.가스공급량" sheetId="6" r:id="rId6"/>
    <sheet name="5.도시가스이용현황" sheetId="7" r:id="rId7"/>
    <sheet name="6.도시가스보급률" sheetId="18" r:id="rId8"/>
    <sheet name="7.고압가스제조저장판매소" sheetId="8" r:id="rId9"/>
    <sheet name="8.상수도" sheetId="9" r:id="rId10"/>
    <sheet name="9.상수도관" sheetId="10" r:id="rId11"/>
    <sheet name="10. 급수사용량" sheetId="11" r:id="rId12"/>
    <sheet name="11.급수사용료부과" sheetId="12" r:id="rId13"/>
    <sheet name="12.하수도인구및보급률" sheetId="13" state="hidden" r:id="rId14"/>
    <sheet name="13.하수사용료부과" sheetId="19" state="hidden" r:id="rId15"/>
    <sheet name="12.하수도인구및보급률 " sheetId="20" r:id="rId16"/>
    <sheet name="13.하수사용료부과 " sheetId="21" r:id="rId17"/>
    <sheet name="14.하수관거" sheetId="15" r:id="rId18"/>
    <sheet name="15.온천수생산" sheetId="16" r:id="rId19"/>
    <sheet name="Sheet1" sheetId="22" r:id="rId20"/>
  </sheets>
  <externalReferences>
    <externalReference r:id="rId21"/>
    <externalReference r:id="rId22"/>
  </externalReferences>
  <definedNames>
    <definedName name="Document_array" localSheetId="2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'0-1.이면'!$A$1:$I$31</definedName>
    <definedName name="_xlnm.Print_Area" localSheetId="2">'1.발전현황'!$A$1:$E$40</definedName>
    <definedName name="_xlnm.Print_Area" localSheetId="11">'10. 급수사용량'!$A$1:$J$41</definedName>
    <definedName name="_xlnm.Print_Area" localSheetId="12">'11.급수사용료부과'!$A$1:$J$41</definedName>
    <definedName name="_xlnm.Print_Area" localSheetId="13">'12.하수도인구및보급률'!$A$1:$T$40</definedName>
    <definedName name="_xlnm.Print_Area" localSheetId="15">'12.하수도인구및보급률 '!$A$1:$I$39</definedName>
    <definedName name="_xlnm.Print_Area" localSheetId="14">'13.하수사용료부과'!$A$1:$T$40</definedName>
    <definedName name="_xlnm.Print_Area" localSheetId="16">'13.하수사용료부과 '!$A$1:$N$40</definedName>
    <definedName name="_xlnm.Print_Area" localSheetId="17">'14.하수관거'!$A$1:$AA$40</definedName>
    <definedName name="_xlnm.Print_Area" localSheetId="18">'15.온천수생산'!$A$1:$G$119</definedName>
    <definedName name="_xlnm.Print_Area" localSheetId="3">'2.용도별전력사용량'!$A$1:$R$29</definedName>
    <definedName name="_xlnm.Print_Area" localSheetId="4">'3.제조업중분류별전력사용량'!$A$1:$AB$29</definedName>
    <definedName name="_xlnm.Print_Area" localSheetId="5">'4.가스공급량'!$A$1:$G$30</definedName>
    <definedName name="_xlnm.Print_Area" localSheetId="6">'5.도시가스이용현황'!$A$1:$J$30</definedName>
    <definedName name="_xlnm.Print_Area" localSheetId="7">'6.도시가스보급률'!$A$1:$D$28</definedName>
    <definedName name="_xlnm.Print_Area" localSheetId="8">'7.고압가스제조저장판매소'!$A$1:$J$42</definedName>
    <definedName name="_xlnm.Print_Area" localSheetId="9">'8.상수도'!$A$1:$J$42</definedName>
    <definedName name="_xlnm.Print_Area" localSheetId="10">'9.상수도관'!$A$1:$W$41</definedName>
    <definedName name="분류" localSheetId="15">[1]원본!$D$1:$D$445</definedName>
    <definedName name="분류" localSheetId="16">[1]원본!$D$1:$D$445</definedName>
    <definedName name="분류">[2]원본!$D$1:$D$445</definedName>
    <definedName name="판매량" localSheetId="15">[1]원본!$F$1:$F$445</definedName>
    <definedName name="판매량" localSheetId="16">[1]원본!$F$1:$F$445</definedName>
    <definedName name="판매량">[2]원본!$F$1:$F$445</definedName>
    <definedName name="합체" localSheetId="15">[1]원본!$C$1:$C$445</definedName>
    <definedName name="합체" localSheetId="16">[1]원본!$C$1:$C$445</definedName>
    <definedName name="합체">[2]원본!$C$1:$C$445</definedName>
  </definedNames>
  <calcPr calcId="152511"/>
</workbook>
</file>

<file path=xl/calcChain.xml><?xml version="1.0" encoding="utf-8"?>
<calcChain xmlns="http://schemas.openxmlformats.org/spreadsheetml/2006/main">
  <c r="D14" i="7" l="1"/>
  <c r="B38" i="12" l="1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16" i="12"/>
  <c r="B38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16" i="11"/>
  <c r="C14" i="16"/>
  <c r="F14" i="16"/>
  <c r="E36" i="20"/>
  <c r="I36" i="20" s="1"/>
  <c r="E15" i="20"/>
  <c r="I15" i="20" s="1"/>
  <c r="E16" i="20"/>
  <c r="I16" i="20" s="1"/>
  <c r="E17" i="20"/>
  <c r="I17" i="20" s="1"/>
  <c r="E18" i="20"/>
  <c r="I18" i="20" s="1"/>
  <c r="E19" i="20"/>
  <c r="I19" i="20" s="1"/>
  <c r="E20" i="20"/>
  <c r="I20" i="20" s="1"/>
  <c r="E21" i="20"/>
  <c r="I21" i="20" s="1"/>
  <c r="E22" i="20"/>
  <c r="I22" i="20" s="1"/>
  <c r="E23" i="20"/>
  <c r="I23" i="20" s="1"/>
  <c r="E24" i="20"/>
  <c r="I24" i="20" s="1"/>
  <c r="E25" i="20"/>
  <c r="I25" i="20" s="1"/>
  <c r="E26" i="20"/>
  <c r="I26" i="20" s="1"/>
  <c r="E27" i="20"/>
  <c r="I27" i="20" s="1"/>
  <c r="E28" i="20"/>
  <c r="I28" i="20" s="1"/>
  <c r="E29" i="20"/>
  <c r="I29" i="20" s="1"/>
  <c r="E30" i="20"/>
  <c r="I30" i="20" s="1"/>
  <c r="E31" i="20"/>
  <c r="I31" i="20" s="1"/>
  <c r="E32" i="20"/>
  <c r="I32" i="20" s="1"/>
  <c r="E33" i="20"/>
  <c r="I33" i="20" s="1"/>
  <c r="E34" i="20"/>
  <c r="I34" i="20" s="1"/>
  <c r="E35" i="20"/>
  <c r="I35" i="20" s="1"/>
  <c r="E14" i="20"/>
  <c r="I14" i="20" s="1"/>
  <c r="C12" i="20"/>
  <c r="D12" i="20"/>
  <c r="Q38" i="10" l="1"/>
  <c r="Q17" i="10"/>
  <c r="Q18" i="10"/>
  <c r="Q19" i="10"/>
  <c r="Q20" i="10"/>
  <c r="Q21" i="10"/>
  <c r="Q22" i="10"/>
  <c r="Q23" i="10"/>
  <c r="Q24" i="10"/>
  <c r="Q25" i="10"/>
  <c r="Q26" i="10"/>
  <c r="Q27" i="10"/>
  <c r="Q28" i="10"/>
  <c r="Q29" i="10"/>
  <c r="Q30" i="10"/>
  <c r="Q31" i="10"/>
  <c r="Q32" i="10"/>
  <c r="Q33" i="10"/>
  <c r="Q34" i="10"/>
  <c r="Q35" i="10"/>
  <c r="Q36" i="10"/>
  <c r="Q37" i="10"/>
  <c r="Q16" i="10"/>
  <c r="K38" i="10"/>
  <c r="K17" i="10"/>
  <c r="K18" i="10"/>
  <c r="K19" i="10"/>
  <c r="K20" i="10"/>
  <c r="K21" i="10"/>
  <c r="K22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K36" i="10"/>
  <c r="K37" i="10"/>
  <c r="K16" i="10"/>
  <c r="G38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16" i="10"/>
  <c r="B16" i="7"/>
  <c r="G18" i="8"/>
  <c r="C18" i="8" s="1"/>
  <c r="G19" i="8"/>
  <c r="C19" i="8" s="1"/>
  <c r="G20" i="8"/>
  <c r="G21" i="8"/>
  <c r="G22" i="8"/>
  <c r="C22" i="8" s="1"/>
  <c r="G23" i="8"/>
  <c r="C23" i="8" s="1"/>
  <c r="G24" i="8"/>
  <c r="C24" i="8" s="1"/>
  <c r="G25" i="8"/>
  <c r="C25" i="8" s="1"/>
  <c r="G26" i="8"/>
  <c r="C26" i="8" s="1"/>
  <c r="G27" i="8"/>
  <c r="G28" i="8"/>
  <c r="C28" i="8" s="1"/>
  <c r="G29" i="8"/>
  <c r="C29" i="8" s="1"/>
  <c r="G30" i="8"/>
  <c r="C30" i="8" s="1"/>
  <c r="G31" i="8"/>
  <c r="C31" i="8" s="1"/>
  <c r="G32" i="8"/>
  <c r="C32" i="8" s="1"/>
  <c r="G33" i="8"/>
  <c r="C33" i="8" s="1"/>
  <c r="G34" i="8"/>
  <c r="C34" i="8" s="1"/>
  <c r="G35" i="8"/>
  <c r="C35" i="8" s="1"/>
  <c r="G36" i="8"/>
  <c r="G37" i="8"/>
  <c r="C37" i="8" s="1"/>
  <c r="G38" i="8"/>
  <c r="C38" i="8" s="1"/>
  <c r="G39" i="8"/>
  <c r="C39" i="8" s="1"/>
  <c r="G17" i="8"/>
  <c r="C17" i="8" s="1"/>
  <c r="F15" i="8"/>
  <c r="E15" i="8"/>
  <c r="D15" i="8"/>
  <c r="C20" i="8"/>
  <c r="C21" i="8"/>
  <c r="C27" i="8"/>
  <c r="C36" i="8"/>
  <c r="J15" i="8"/>
  <c r="I15" i="8"/>
  <c r="H15" i="8"/>
  <c r="G15" i="8" l="1"/>
  <c r="C15" i="8"/>
  <c r="B27" i="7"/>
  <c r="D14" i="18"/>
  <c r="C14" i="18"/>
  <c r="B18" i="5"/>
  <c r="B19" i="5"/>
  <c r="B20" i="5"/>
  <c r="B21" i="5"/>
  <c r="B22" i="5"/>
  <c r="B23" i="5"/>
  <c r="B24" i="5"/>
  <c r="B25" i="5"/>
  <c r="B26" i="5"/>
  <c r="B27" i="5"/>
  <c r="B28" i="5"/>
  <c r="B17" i="5"/>
  <c r="I15" i="9"/>
  <c r="B17" i="18"/>
  <c r="B16" i="18"/>
  <c r="C14" i="7"/>
  <c r="H14" i="7"/>
  <c r="I14" i="7"/>
  <c r="J14" i="7"/>
  <c r="G14" i="7"/>
  <c r="F14" i="7"/>
  <c r="E14" i="7"/>
  <c r="B15" i="6"/>
  <c r="Q15" i="5"/>
  <c r="R15" i="5"/>
  <c r="S15" i="5"/>
  <c r="T15" i="5"/>
  <c r="U15" i="5"/>
  <c r="V15" i="5"/>
  <c r="W15" i="5"/>
  <c r="X15" i="5"/>
  <c r="Y15" i="5"/>
  <c r="Z15" i="5"/>
  <c r="AA15" i="5"/>
  <c r="P15" i="5"/>
  <c r="C15" i="5"/>
  <c r="D15" i="5"/>
  <c r="E15" i="5"/>
  <c r="F15" i="5"/>
  <c r="G15" i="5"/>
  <c r="H15" i="5"/>
  <c r="I15" i="5"/>
  <c r="J15" i="5"/>
  <c r="K15" i="5"/>
  <c r="L15" i="5"/>
  <c r="M15" i="5"/>
  <c r="Z14" i="15"/>
  <c r="C16" i="10"/>
  <c r="B16" i="10" s="1"/>
  <c r="C17" i="10"/>
  <c r="C18" i="10"/>
  <c r="B18" i="10" s="1"/>
  <c r="C19" i="10"/>
  <c r="B19" i="10" s="1"/>
  <c r="C20" i="10"/>
  <c r="B20" i="10" s="1"/>
  <c r="C21" i="10"/>
  <c r="B21" i="10" s="1"/>
  <c r="C22" i="10"/>
  <c r="B22" i="10" s="1"/>
  <c r="C23" i="10"/>
  <c r="B23" i="10" s="1"/>
  <c r="C24" i="10"/>
  <c r="B24" i="10" s="1"/>
  <c r="C25" i="10"/>
  <c r="B25" i="10" s="1"/>
  <c r="C26" i="10"/>
  <c r="B26" i="10" s="1"/>
  <c r="C27" i="10"/>
  <c r="B27" i="10" s="1"/>
  <c r="C28" i="10"/>
  <c r="B28" i="10" s="1"/>
  <c r="C29" i="10"/>
  <c r="B29" i="10" s="1"/>
  <c r="C30" i="10"/>
  <c r="B30" i="10" s="1"/>
  <c r="C31" i="10"/>
  <c r="B31" i="10" s="1"/>
  <c r="C32" i="10"/>
  <c r="B32" i="10" s="1"/>
  <c r="C33" i="10"/>
  <c r="B33" i="10" s="1"/>
  <c r="C34" i="10"/>
  <c r="B34" i="10" s="1"/>
  <c r="C35" i="10"/>
  <c r="B35" i="10" s="1"/>
  <c r="C36" i="10"/>
  <c r="B36" i="10" s="1"/>
  <c r="C37" i="10"/>
  <c r="B37" i="10" s="1"/>
  <c r="C38" i="10"/>
  <c r="B38" i="10" s="1"/>
  <c r="B25" i="7"/>
  <c r="B26" i="7"/>
  <c r="B17" i="7"/>
  <c r="B18" i="7"/>
  <c r="B19" i="7"/>
  <c r="B20" i="7"/>
  <c r="B21" i="7"/>
  <c r="B22" i="7"/>
  <c r="B23" i="7"/>
  <c r="B24" i="7"/>
  <c r="E14" i="3"/>
  <c r="D14" i="3"/>
  <c r="C14" i="3"/>
  <c r="B14" i="3"/>
  <c r="B28" i="4"/>
  <c r="I28" i="4" s="1"/>
  <c r="B27" i="4"/>
  <c r="G27" i="4" s="1"/>
  <c r="B26" i="4"/>
  <c r="E26" i="4" s="1"/>
  <c r="B25" i="4"/>
  <c r="K25" i="4" s="1"/>
  <c r="B24" i="4"/>
  <c r="C24" i="4" s="1"/>
  <c r="B23" i="4"/>
  <c r="G23" i="4" s="1"/>
  <c r="B22" i="4"/>
  <c r="E22" i="4" s="1"/>
  <c r="B21" i="4"/>
  <c r="K21" i="4" s="1"/>
  <c r="B20" i="4"/>
  <c r="I20" i="4" s="1"/>
  <c r="B19" i="4"/>
  <c r="C19" i="4" s="1"/>
  <c r="B18" i="4"/>
  <c r="E18" i="4" s="1"/>
  <c r="B17" i="4"/>
  <c r="C17" i="4" s="1"/>
  <c r="P15" i="4"/>
  <c r="N15" i="4"/>
  <c r="L15" i="4"/>
  <c r="J15" i="4"/>
  <c r="H15" i="4"/>
  <c r="F15" i="4"/>
  <c r="D15" i="4"/>
  <c r="C13" i="21"/>
  <c r="D13" i="21"/>
  <c r="E13" i="21"/>
  <c r="F13" i="21"/>
  <c r="G13" i="21"/>
  <c r="H13" i="21"/>
  <c r="I13" i="21"/>
  <c r="K13" i="21"/>
  <c r="B13" i="21"/>
  <c r="B12" i="20"/>
  <c r="F12" i="20"/>
  <c r="G12" i="20"/>
  <c r="H12" i="20"/>
  <c r="H14" i="12"/>
  <c r="I14" i="12"/>
  <c r="J14" i="12"/>
  <c r="G14" i="12"/>
  <c r="C14" i="12"/>
  <c r="D14" i="12"/>
  <c r="E14" i="12"/>
  <c r="B14" i="12"/>
  <c r="H14" i="11"/>
  <c r="I14" i="11"/>
  <c r="J14" i="11"/>
  <c r="G14" i="11"/>
  <c r="C14" i="11"/>
  <c r="D14" i="11"/>
  <c r="E14" i="11"/>
  <c r="D14" i="10"/>
  <c r="E14" i="10"/>
  <c r="F14" i="10"/>
  <c r="H14" i="10"/>
  <c r="I14" i="10"/>
  <c r="J14" i="10"/>
  <c r="L14" i="10"/>
  <c r="M14" i="10"/>
  <c r="N14" i="10"/>
  <c r="R14" i="10"/>
  <c r="S14" i="10"/>
  <c r="T14" i="10"/>
  <c r="U14" i="10"/>
  <c r="V14" i="10"/>
  <c r="W14" i="10"/>
  <c r="Q14" i="10"/>
  <c r="K14" i="10"/>
  <c r="G14" i="10"/>
  <c r="G15" i="9"/>
  <c r="F15" i="9"/>
  <c r="D15" i="9"/>
  <c r="C15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17" i="9"/>
  <c r="K14" i="15"/>
  <c r="L14" i="15"/>
  <c r="M14" i="15"/>
  <c r="N14" i="15"/>
  <c r="O14" i="15"/>
  <c r="P14" i="15"/>
  <c r="S14" i="15"/>
  <c r="T14" i="15"/>
  <c r="U14" i="15"/>
  <c r="V14" i="15"/>
  <c r="W14" i="15"/>
  <c r="X14" i="15"/>
  <c r="Y14" i="15"/>
  <c r="AA14" i="15"/>
  <c r="J14" i="15"/>
  <c r="F14" i="15"/>
  <c r="G14" i="15"/>
  <c r="H14" i="15"/>
  <c r="I14" i="15"/>
  <c r="E14" i="15"/>
  <c r="C14" i="15"/>
  <c r="B14" i="15"/>
  <c r="S16" i="19"/>
  <c r="L14" i="19"/>
  <c r="I14" i="19"/>
  <c r="H14" i="19"/>
  <c r="G14" i="19"/>
  <c r="S38" i="19"/>
  <c r="P38" i="19"/>
  <c r="K38" i="19"/>
  <c r="F38" i="19"/>
  <c r="S37" i="19"/>
  <c r="P37" i="19"/>
  <c r="K37" i="19"/>
  <c r="F37" i="19"/>
  <c r="S36" i="19"/>
  <c r="P36" i="19"/>
  <c r="K36" i="19"/>
  <c r="T36" i="19" s="1"/>
  <c r="F36" i="19"/>
  <c r="S35" i="19"/>
  <c r="P35" i="19"/>
  <c r="K35" i="19"/>
  <c r="F35" i="19"/>
  <c r="T35" i="19" s="1"/>
  <c r="S34" i="19"/>
  <c r="P34" i="19"/>
  <c r="K34" i="19"/>
  <c r="F34" i="19"/>
  <c r="T34" i="19" s="1"/>
  <c r="S33" i="19"/>
  <c r="P33" i="19"/>
  <c r="K33" i="19"/>
  <c r="F33" i="19"/>
  <c r="S32" i="19"/>
  <c r="P32" i="19"/>
  <c r="K32" i="19"/>
  <c r="F32" i="19"/>
  <c r="T32" i="19" s="1"/>
  <c r="S31" i="19"/>
  <c r="P31" i="19"/>
  <c r="K31" i="19"/>
  <c r="F31" i="19"/>
  <c r="S30" i="19"/>
  <c r="P30" i="19"/>
  <c r="K30" i="19"/>
  <c r="T30" i="19"/>
  <c r="F30" i="19"/>
  <c r="S29" i="19"/>
  <c r="P29" i="19"/>
  <c r="K29" i="19"/>
  <c r="F29" i="19"/>
  <c r="S28" i="19"/>
  <c r="P28" i="19"/>
  <c r="K28" i="19"/>
  <c r="F28" i="19"/>
  <c r="S27" i="19"/>
  <c r="P27" i="19"/>
  <c r="K27" i="19"/>
  <c r="T27" i="19" s="1"/>
  <c r="F27" i="19"/>
  <c r="S26" i="19"/>
  <c r="P26" i="19"/>
  <c r="K26" i="19"/>
  <c r="F26" i="19"/>
  <c r="S25" i="19"/>
  <c r="P25" i="19"/>
  <c r="K25" i="19"/>
  <c r="F25" i="19"/>
  <c r="T25" i="19"/>
  <c r="S24" i="19"/>
  <c r="P24" i="19"/>
  <c r="K24" i="19"/>
  <c r="F24" i="19"/>
  <c r="T24" i="19" s="1"/>
  <c r="S23" i="19"/>
  <c r="P23" i="19"/>
  <c r="K23" i="19"/>
  <c r="F23" i="19"/>
  <c r="S22" i="19"/>
  <c r="P22" i="19"/>
  <c r="K22" i="19"/>
  <c r="T22" i="19"/>
  <c r="F22" i="19"/>
  <c r="S21" i="19"/>
  <c r="P21" i="19"/>
  <c r="K21" i="19"/>
  <c r="F21" i="19"/>
  <c r="S20" i="19"/>
  <c r="P20" i="19"/>
  <c r="K20" i="19"/>
  <c r="F20" i="19"/>
  <c r="S19" i="19"/>
  <c r="P19" i="19"/>
  <c r="K19" i="19"/>
  <c r="T19" i="19" s="1"/>
  <c r="F19" i="19"/>
  <c r="S18" i="19"/>
  <c r="P18" i="19"/>
  <c r="K18" i="19"/>
  <c r="F18" i="19"/>
  <c r="S17" i="19"/>
  <c r="P17" i="19"/>
  <c r="K17" i="19"/>
  <c r="T17" i="19" s="1"/>
  <c r="F17" i="19"/>
  <c r="P16" i="19"/>
  <c r="K16" i="19"/>
  <c r="F16" i="19"/>
  <c r="F14" i="19" s="1"/>
  <c r="R14" i="19"/>
  <c r="Q14" i="19"/>
  <c r="O14" i="19"/>
  <c r="N14" i="19"/>
  <c r="M14" i="19"/>
  <c r="E14" i="19"/>
  <c r="D14" i="19"/>
  <c r="S38" i="13"/>
  <c r="P38" i="13"/>
  <c r="K38" i="13"/>
  <c r="F38" i="13"/>
  <c r="S37" i="13"/>
  <c r="P37" i="13"/>
  <c r="K37" i="13"/>
  <c r="F37" i="13"/>
  <c r="S36" i="13"/>
  <c r="P36" i="13"/>
  <c r="K36" i="13"/>
  <c r="F36" i="13"/>
  <c r="S35" i="13"/>
  <c r="P35" i="13"/>
  <c r="K35" i="13"/>
  <c r="F35" i="13"/>
  <c r="S34" i="13"/>
  <c r="P34" i="13"/>
  <c r="K34" i="13"/>
  <c r="F34" i="13"/>
  <c r="S33" i="13"/>
  <c r="P33" i="13"/>
  <c r="K33" i="13"/>
  <c r="F33" i="13"/>
  <c r="T33" i="13" s="1"/>
  <c r="S32" i="13"/>
  <c r="P32" i="13"/>
  <c r="K32" i="13"/>
  <c r="F32" i="13"/>
  <c r="T32" i="13" s="1"/>
  <c r="S31" i="13"/>
  <c r="P31" i="13"/>
  <c r="K31" i="13"/>
  <c r="F31" i="13"/>
  <c r="S30" i="13"/>
  <c r="P30" i="13"/>
  <c r="K30" i="13"/>
  <c r="F30" i="13"/>
  <c r="T30" i="13" s="1"/>
  <c r="S29" i="13"/>
  <c r="P29" i="13"/>
  <c r="K29" i="13"/>
  <c r="F29" i="13"/>
  <c r="S28" i="13"/>
  <c r="P28" i="13"/>
  <c r="K28" i="13"/>
  <c r="F28" i="13"/>
  <c r="T28" i="13" s="1"/>
  <c r="S27" i="13"/>
  <c r="P27" i="13"/>
  <c r="K27" i="13"/>
  <c r="F27" i="13"/>
  <c r="T27" i="13" s="1"/>
  <c r="S26" i="13"/>
  <c r="P26" i="13"/>
  <c r="K26" i="13"/>
  <c r="F26" i="13"/>
  <c r="S25" i="13"/>
  <c r="P25" i="13"/>
  <c r="K25" i="13"/>
  <c r="F25" i="13"/>
  <c r="T25" i="13" s="1"/>
  <c r="S24" i="13"/>
  <c r="P24" i="13"/>
  <c r="K24" i="13"/>
  <c r="F24" i="13"/>
  <c r="T24" i="13" s="1"/>
  <c r="S23" i="13"/>
  <c r="P23" i="13"/>
  <c r="K23" i="13"/>
  <c r="F23" i="13"/>
  <c r="T23" i="13" s="1"/>
  <c r="S22" i="13"/>
  <c r="P22" i="13"/>
  <c r="K22" i="13"/>
  <c r="F22" i="13"/>
  <c r="T22" i="13" s="1"/>
  <c r="S21" i="13"/>
  <c r="P21" i="13"/>
  <c r="K21" i="13"/>
  <c r="F21" i="13"/>
  <c r="T21" i="13" s="1"/>
  <c r="S20" i="13"/>
  <c r="P20" i="13"/>
  <c r="K20" i="13"/>
  <c r="F20" i="13"/>
  <c r="S19" i="13"/>
  <c r="P19" i="13"/>
  <c r="K19" i="13"/>
  <c r="F19" i="13"/>
  <c r="T19" i="13" s="1"/>
  <c r="S18" i="13"/>
  <c r="P18" i="13"/>
  <c r="K18" i="13"/>
  <c r="F18" i="13"/>
  <c r="S17" i="13"/>
  <c r="P17" i="13"/>
  <c r="K17" i="13"/>
  <c r="F17" i="13"/>
  <c r="S16" i="13"/>
  <c r="S14" i="13" s="1"/>
  <c r="P16" i="13"/>
  <c r="P14" i="13" s="1"/>
  <c r="K16" i="13"/>
  <c r="K14" i="13" s="1"/>
  <c r="F16" i="13"/>
  <c r="R14" i="13"/>
  <c r="Q14" i="13"/>
  <c r="O14" i="13"/>
  <c r="N14" i="13"/>
  <c r="M14" i="13"/>
  <c r="L14" i="13"/>
  <c r="I14" i="13"/>
  <c r="H14" i="13"/>
  <c r="G14" i="13"/>
  <c r="E14" i="13"/>
  <c r="D14" i="13"/>
  <c r="B27" i="18"/>
  <c r="B26" i="18"/>
  <c r="B25" i="18"/>
  <c r="B24" i="18"/>
  <c r="B23" i="18"/>
  <c r="B22" i="18"/>
  <c r="B21" i="18"/>
  <c r="B20" i="18"/>
  <c r="B19" i="18"/>
  <c r="B18" i="18"/>
  <c r="G15" i="6"/>
  <c r="F15" i="6"/>
  <c r="E15" i="6"/>
  <c r="D15" i="6"/>
  <c r="C15" i="6"/>
  <c r="T20" i="13"/>
  <c r="T26" i="13"/>
  <c r="T31" i="13"/>
  <c r="T35" i="13"/>
  <c r="T36" i="13"/>
  <c r="T38" i="13"/>
  <c r="B14" i="11"/>
  <c r="B5" i="11" s="1"/>
  <c r="E12" i="20"/>
  <c r="C25" i="4"/>
  <c r="O25" i="4"/>
  <c r="G17" i="4"/>
  <c r="G25" i="4"/>
  <c r="Q22" i="4"/>
  <c r="O17" i="4"/>
  <c r="O21" i="4"/>
  <c r="K28" i="4"/>
  <c r="M25" i="4"/>
  <c r="E25" i="4"/>
  <c r="M21" i="4"/>
  <c r="E21" i="4"/>
  <c r="M17" i="4"/>
  <c r="E17" i="4"/>
  <c r="K26" i="4"/>
  <c r="Q25" i="4"/>
  <c r="I25" i="4"/>
  <c r="Q21" i="4"/>
  <c r="I21" i="4"/>
  <c r="Q17" i="4"/>
  <c r="I17" i="4"/>
  <c r="K17" i="4"/>
  <c r="T34" i="13" l="1"/>
  <c r="T31" i="19"/>
  <c r="T16" i="19"/>
  <c r="T18" i="19"/>
  <c r="T21" i="19"/>
  <c r="K14" i="19"/>
  <c r="T18" i="13"/>
  <c r="P14" i="19"/>
  <c r="T26" i="19"/>
  <c r="T29" i="19"/>
  <c r="T33" i="19"/>
  <c r="T37" i="19"/>
  <c r="T38" i="19"/>
  <c r="E15" i="9"/>
  <c r="T14" i="19"/>
  <c r="C21" i="4"/>
  <c r="G21" i="4"/>
  <c r="Q18" i="4"/>
  <c r="K18" i="4"/>
  <c r="G26" i="4"/>
  <c r="I12" i="20"/>
  <c r="O19" i="4"/>
  <c r="G19" i="4"/>
  <c r="E27" i="4"/>
  <c r="Q27" i="4"/>
  <c r="K23" i="4"/>
  <c r="C27" i="4"/>
  <c r="O27" i="4"/>
  <c r="E19" i="4"/>
  <c r="E24" i="4"/>
  <c r="M27" i="4"/>
  <c r="I19" i="4"/>
  <c r="D14" i="15"/>
  <c r="L13" i="21"/>
  <c r="J13" i="21"/>
  <c r="C14" i="10"/>
  <c r="B17" i="10"/>
  <c r="B14" i="10" s="1"/>
  <c r="H15" i="9"/>
  <c r="B14" i="18"/>
  <c r="B15" i="5"/>
  <c r="Q24" i="4"/>
  <c r="O23" i="4"/>
  <c r="O20" i="4"/>
  <c r="M23" i="4"/>
  <c r="K20" i="4"/>
  <c r="Q23" i="4"/>
  <c r="I27" i="4"/>
  <c r="C23" i="4"/>
  <c r="E28" i="4"/>
  <c r="G24" i="4"/>
  <c r="M28" i="4"/>
  <c r="C28" i="4"/>
  <c r="Q20" i="4"/>
  <c r="M19" i="4"/>
  <c r="E23" i="4"/>
  <c r="O28" i="4"/>
  <c r="Q19" i="4"/>
  <c r="I23" i="4"/>
  <c r="K19" i="4"/>
  <c r="K27" i="4"/>
  <c r="G18" i="4"/>
  <c r="O22" i="4"/>
  <c r="I26" i="4"/>
  <c r="I22" i="4"/>
  <c r="B15" i="4"/>
  <c r="G15" i="4" s="1"/>
  <c r="I24" i="4"/>
  <c r="Q28" i="4"/>
  <c r="G28" i="4"/>
  <c r="G22" i="4"/>
  <c r="K24" i="4"/>
  <c r="O26" i="4"/>
  <c r="E20" i="4"/>
  <c r="C22" i="4"/>
  <c r="C18" i="4"/>
  <c r="M18" i="4"/>
  <c r="M22" i="4"/>
  <c r="M26" i="4"/>
  <c r="G20" i="4"/>
  <c r="K22" i="4"/>
  <c r="O24" i="4"/>
  <c r="C26" i="4"/>
  <c r="O18" i="4"/>
  <c r="Q26" i="4"/>
  <c r="M20" i="4"/>
  <c r="M24" i="4"/>
  <c r="I18" i="4"/>
  <c r="C20" i="4"/>
  <c r="T16" i="13"/>
  <c r="T17" i="13"/>
  <c r="T29" i="13"/>
  <c r="T37" i="13"/>
  <c r="T23" i="19"/>
  <c r="S14" i="19"/>
  <c r="T20" i="19"/>
  <c r="T28" i="19"/>
  <c r="F14" i="13"/>
  <c r="T14" i="13" s="1"/>
  <c r="O15" i="4"/>
  <c r="B14" i="7"/>
  <c r="M13" i="21" l="1"/>
  <c r="Q15" i="4"/>
  <c r="C15" i="4"/>
  <c r="E15" i="4"/>
  <c r="K15" i="4"/>
  <c r="I15" i="4"/>
  <c r="M15" i="4"/>
</calcChain>
</file>

<file path=xl/sharedStrings.xml><?xml version="1.0" encoding="utf-8"?>
<sst xmlns="http://schemas.openxmlformats.org/spreadsheetml/2006/main" count="1648" uniqueCount="668">
  <si>
    <t xml:space="preserve">단위 : 개소, ℃, ㎥   </t>
    <phoneticPr fontId="41" type="noConversion"/>
  </si>
  <si>
    <t>연별 및 온천별
Year &amp; hot-spring</t>
    <phoneticPr fontId="41" type="noConversion"/>
  </si>
  <si>
    <t>면적(㎡)
Area</t>
    <phoneticPr fontId="41" type="noConversion"/>
  </si>
  <si>
    <t>지정일자
Date of designation</t>
    <phoneticPr fontId="41" type="noConversion"/>
  </si>
  <si>
    <t>공수(개소)
Number of holes</t>
    <phoneticPr fontId="41" type="noConversion"/>
  </si>
  <si>
    <t>온도(℃)
Temperature</t>
    <phoneticPr fontId="41" type="noConversion"/>
  </si>
  <si>
    <t>수질
Water quality</t>
    <phoneticPr fontId="41" type="noConversion"/>
  </si>
  <si>
    <t>1. 발전현황</t>
    <phoneticPr fontId="41" type="noConversion"/>
  </si>
  <si>
    <t>2. 용도별 전력사용량</t>
    <phoneticPr fontId="41" type="noConversion"/>
  </si>
  <si>
    <t>3. 제조업 중분류별 전력사용량</t>
    <phoneticPr fontId="41" type="noConversion"/>
  </si>
  <si>
    <t>4. 가스공급량</t>
    <phoneticPr fontId="41" type="noConversion"/>
  </si>
  <si>
    <t>5. 도시가스 이용현황</t>
    <phoneticPr fontId="41" type="noConversion"/>
  </si>
  <si>
    <t>2007</t>
  </si>
  <si>
    <t>2008</t>
  </si>
  <si>
    <t>2009</t>
  </si>
  <si>
    <t>월성원자력1호기</t>
  </si>
  <si>
    <t>월성원자력4호기</t>
  </si>
  <si>
    <t>울진원자력1호기</t>
  </si>
  <si>
    <t>울진원자력2호기</t>
  </si>
  <si>
    <t>울진원자력4호기</t>
  </si>
  <si>
    <t>울진원자력5호기</t>
  </si>
  <si>
    <t>단위 : MWh</t>
  </si>
  <si>
    <t>Unit : MWh</t>
  </si>
  <si>
    <t>광 업
Mining</t>
  </si>
  <si>
    <t>점유율(%)
Percen-tage</t>
  </si>
  <si>
    <t>2010</t>
  </si>
  <si>
    <t xml:space="preserve"> 1 월</t>
  </si>
  <si>
    <t xml:space="preserve"> 2 월</t>
  </si>
  <si>
    <t xml:space="preserve"> 3 월</t>
  </si>
  <si>
    <t xml:space="preserve"> 4 월</t>
  </si>
  <si>
    <t xml:space="preserve"> 5 월</t>
  </si>
  <si>
    <t xml:space="preserve"> 6 월</t>
  </si>
  <si>
    <t xml:space="preserve"> 7 월</t>
  </si>
  <si>
    <t xml:space="preserve"> 8 월</t>
  </si>
  <si>
    <t xml:space="preserve"> 9 월</t>
  </si>
  <si>
    <t>11 월</t>
  </si>
  <si>
    <t>12 월</t>
  </si>
  <si>
    <t>연별 및
월별</t>
    <phoneticPr fontId="41" type="noConversion"/>
  </si>
  <si>
    <t>합계
Total</t>
    <phoneticPr fontId="41" type="noConversion"/>
  </si>
  <si>
    <t>Year &amp;
Month</t>
    <phoneticPr fontId="41" type="noConversion"/>
  </si>
  <si>
    <t>…</t>
  </si>
  <si>
    <t xml:space="preserve">3. Electric Power Consumption by Division of Industry </t>
    <phoneticPr fontId="41" type="noConversion"/>
  </si>
  <si>
    <t>3. 제조업 중분류별 전력사용량(계속)</t>
    <phoneticPr fontId="41" type="noConversion"/>
  </si>
  <si>
    <t xml:space="preserve">3. Electric Power Consumption by Division of Industry(Cont'd) </t>
    <phoneticPr fontId="41" type="noConversion"/>
  </si>
  <si>
    <t>음식료품
Food beverage</t>
    <phoneticPr fontId="41" type="noConversion"/>
  </si>
  <si>
    <t>담배
Tobacco</t>
    <phoneticPr fontId="41" type="noConversion"/>
  </si>
  <si>
    <t>섬유제품
Textiles</t>
    <phoneticPr fontId="41" type="noConversion"/>
  </si>
  <si>
    <t>의복, 
의복액세서리
 및 모피제품
wearing apparel, Clothing Accessories and Fur Articles</t>
    <phoneticPr fontId="41" type="noConversion"/>
  </si>
  <si>
    <t>가죽, 가방, 
및 신발
Tanning and dressing of leather, Footwear</t>
    <phoneticPr fontId="41" type="noConversion"/>
  </si>
  <si>
    <t>목재 및
나무제품
Wood and products of wood and cork</t>
    <phoneticPr fontId="41" type="noConversion"/>
  </si>
  <si>
    <t>펄프, 종이 및
종이제품
Pulp, paper and paper products</t>
    <phoneticPr fontId="41" type="noConversion"/>
  </si>
  <si>
    <t>인쇄 및
기록매체 복제
Printing and Reproduction of Recorded Media</t>
    <phoneticPr fontId="41" type="noConversion"/>
  </si>
  <si>
    <t>코크스, 연탄 및 석유정제품
Coke, hard-coal and lignite fuel briquettes and Refined Petroleum Products</t>
    <phoneticPr fontId="41" type="noConversion"/>
  </si>
  <si>
    <t>화학물질 및
 화학제품hemicals and chemical products except pharmaceuticals, medicinal chemicals</t>
    <phoneticPr fontId="41" type="noConversion"/>
  </si>
  <si>
    <t>고무제품 및 
플라스틱제품Rubber and Plastic Products</t>
    <phoneticPr fontId="41" type="noConversion"/>
  </si>
  <si>
    <t>비금속 광물제품  Other Non-metallic Mineral Products</t>
    <phoneticPr fontId="41" type="noConversion"/>
  </si>
  <si>
    <t>금속가공제품  Fabricated Metal Products</t>
    <phoneticPr fontId="41" type="noConversion"/>
  </si>
  <si>
    <t>판매량
(1,000㎥)
Amount sold</t>
  </si>
  <si>
    <t>가정용  Home use</t>
  </si>
  <si>
    <t>산업용Industry use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</si>
  <si>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</si>
  <si>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</si>
  <si>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</si>
  <si>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</si>
  <si>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</si>
  <si>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</si>
  <si>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</si>
  <si>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</si>
  <si>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</si>
  <si>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</si>
  <si>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</si>
  <si>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</si>
  <si>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</si>
  <si>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</si>
  <si>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</si>
  <si>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</si>
  <si>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</si>
  <si>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</si>
  <si>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</si>
  <si>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</si>
  <si>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</si>
  <si>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</si>
  <si>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</si>
  <si>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</si>
  <si>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</si>
  <si>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</si>
  <si>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</si>
  <si>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</si>
  <si>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</si>
  <si>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</si>
  <si>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</si>
  <si>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</si>
  <si>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</si>
  <si>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</si>
  <si>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</si>
  <si>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</si>
  <si>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</si>
  <si>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</si>
  <si>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</si>
  <si>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</si>
  <si>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</si>
  <si>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</si>
  <si>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</si>
  <si>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</si>
  <si>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</si>
  <si>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</si>
  <si>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단위 : m</t>
  </si>
  <si>
    <t>Unit : m</t>
  </si>
  <si>
    <t>합 계
Total</t>
  </si>
  <si>
    <t>배 수 관 Conduit pipe</t>
  </si>
  <si>
    <t>급수관 Water supply pipe</t>
  </si>
  <si>
    <t>강 관
Steel</t>
  </si>
  <si>
    <t>동 관
Copper</t>
  </si>
  <si>
    <t xml:space="preserve"> </t>
    <phoneticPr fontId="41" type="noConversion"/>
  </si>
  <si>
    <t>단위 : 천원</t>
  </si>
  <si>
    <t>Source : Division of Water Management</t>
    <phoneticPr fontId="41" type="noConversion"/>
  </si>
  <si>
    <t>포항시  Pohang</t>
  </si>
  <si>
    <t>경주시  Gyeongju</t>
  </si>
  <si>
    <t>김천시  Gimcheon</t>
  </si>
  <si>
    <t>안동시  Andong</t>
  </si>
  <si>
    <t>구미시  Gumi</t>
  </si>
  <si>
    <t>영주시  Yeongju</t>
  </si>
  <si>
    <t>영천시  Yeongcheon</t>
  </si>
  <si>
    <t>상주시  Sangju</t>
  </si>
  <si>
    <t>문경시  Mungyeong</t>
  </si>
  <si>
    <t>경산시  Gyeongsan</t>
  </si>
  <si>
    <t>군위군  Gunwi</t>
  </si>
  <si>
    <t>의성군  Uiseong</t>
  </si>
  <si>
    <t>청송군  Cheongsong</t>
  </si>
  <si>
    <t>영양군  Yeongyang</t>
  </si>
  <si>
    <t>영덕군  Yeongdeok</t>
  </si>
  <si>
    <t>청도군  Cheongdo</t>
  </si>
  <si>
    <t>고령군  Goryeong</t>
  </si>
  <si>
    <t>성주군  Seongju</t>
  </si>
  <si>
    <t>칠곡군  Chilgok</t>
  </si>
  <si>
    <t>예천군  Yecheon</t>
  </si>
  <si>
    <t>봉화군  Bonghwa</t>
  </si>
  <si>
    <t>울진군  Uljin</t>
  </si>
  <si>
    <t>울릉군  Ulleung</t>
  </si>
  <si>
    <t>분류식(m) Classifed pipe</t>
  </si>
  <si>
    <t>전기장비 제조업  electrical equipment</t>
    <phoneticPr fontId="41" type="noConversion"/>
  </si>
  <si>
    <t>기타 기계
및 장비
Machinery and outfits, N.E.C</t>
    <phoneticPr fontId="41" type="noConversion"/>
  </si>
  <si>
    <t>자동차 및
트레일러
Motor Vehicles, Trailers and Semitrailers</t>
    <phoneticPr fontId="41" type="noConversion"/>
  </si>
  <si>
    <t>기타
운송장비
Other transport equipment</t>
    <phoneticPr fontId="41" type="noConversion"/>
  </si>
  <si>
    <t>가구 및 기타
제조업
Furniture and  Others</t>
    <phoneticPr fontId="41" type="noConversion"/>
  </si>
  <si>
    <t>재생재료
처리업
Recycling</t>
    <phoneticPr fontId="41" type="noConversion"/>
  </si>
  <si>
    <t>의료용 물질 및
 의약품 Pharmaceuticals, Medicinal Chemicals and Botanical Products</t>
    <phoneticPr fontId="41" type="noConversion"/>
  </si>
  <si>
    <t>의료, 정밀, 
광학기기 및 시계
Medical, Precision and Optical Instruments, Watches and Clocks</t>
    <phoneticPr fontId="41" type="noConversion"/>
  </si>
  <si>
    <t>자원 Features of hot-spring water</t>
    <phoneticPr fontId="41" type="noConversion"/>
  </si>
  <si>
    <t>2011</t>
  </si>
  <si>
    <t>8. 상수도</t>
  </si>
  <si>
    <t>9. 상수도관</t>
  </si>
  <si>
    <t>9. Public Water Pipe</t>
  </si>
  <si>
    <t>9. 상수도관(계속)</t>
  </si>
  <si>
    <t>10. 급수 사용량</t>
  </si>
  <si>
    <t>10. 급수 사용량(계속)</t>
  </si>
  <si>
    <t>10. Consumption of Water Supplied</t>
  </si>
  <si>
    <t>10. Consumption of Water Supplied(Cont'd)</t>
  </si>
  <si>
    <t>11. 급수사용료 부과</t>
  </si>
  <si>
    <t>11. 급수사용료 부과(계속)</t>
  </si>
  <si>
    <t>11. Charges for Water Consumption</t>
  </si>
  <si>
    <t>11. Charges for Water Consumption(Cont'd)</t>
  </si>
  <si>
    <t>12. 하수도 인구 및 보급률</t>
  </si>
  <si>
    <t>12. 하수도 인구 및 보급(계속)</t>
  </si>
  <si>
    <t>12. Sewage Population and Distribution rate</t>
  </si>
  <si>
    <t>12. Sewage Population and Distribution rate(Cont'd)</t>
  </si>
  <si>
    <t>15. 온천수 생산</t>
    <phoneticPr fontId="41" type="noConversion"/>
  </si>
  <si>
    <t>6. 도시가스 보급률</t>
    <phoneticPr fontId="41" type="noConversion"/>
  </si>
  <si>
    <t>7. 고압가스 제조저장판매소</t>
    <phoneticPr fontId="41" type="noConversion"/>
  </si>
  <si>
    <t>8. 상수도</t>
    <phoneticPr fontId="41" type="noConversion"/>
  </si>
  <si>
    <t>9. 상수도관</t>
    <phoneticPr fontId="41" type="noConversion"/>
  </si>
  <si>
    <t>10. 급수사용량</t>
    <phoneticPr fontId="41" type="noConversion"/>
  </si>
  <si>
    <t>11. 급수사용료 부과</t>
    <phoneticPr fontId="41" type="noConversion"/>
  </si>
  <si>
    <t>12. 하수도인구 및 보급률</t>
    <phoneticPr fontId="41" type="noConversion"/>
  </si>
  <si>
    <t>13. 하수사용료 부과</t>
    <phoneticPr fontId="41" type="noConversion"/>
  </si>
  <si>
    <t>14. 하수관거</t>
    <phoneticPr fontId="41" type="noConversion"/>
  </si>
  <si>
    <t>4. 가스 공급량</t>
    <phoneticPr fontId="41" type="noConversion"/>
  </si>
  <si>
    <t>4. Gas Supply</t>
    <phoneticPr fontId="41" type="noConversion"/>
  </si>
  <si>
    <t>단위 : 개소</t>
    <phoneticPr fontId="41" type="noConversion"/>
  </si>
  <si>
    <t>Unit : place</t>
    <phoneticPr fontId="41" type="noConversion"/>
  </si>
  <si>
    <t>연별 및 월별
Year &amp; Month</t>
    <phoneticPr fontId="41" type="noConversion"/>
  </si>
  <si>
    <t>도 시 가 스
Liquefied natural gas(LNG)</t>
    <phoneticPr fontId="41" type="noConversion"/>
  </si>
  <si>
    <t>프 로 판
 Propane gas(LPG)</t>
    <phoneticPr fontId="41" type="noConversion"/>
  </si>
  <si>
    <t>부 탄
Butane gas</t>
    <phoneticPr fontId="41" type="noConversion"/>
  </si>
  <si>
    <t>판매소수
Number of
selling stores</t>
    <phoneticPr fontId="41" type="noConversion"/>
  </si>
  <si>
    <t>판매량(t)
Amount sold</t>
    <phoneticPr fontId="41" type="noConversion"/>
  </si>
  <si>
    <t>판매량(t)
Amount
sold</t>
    <phoneticPr fontId="41" type="noConversion"/>
  </si>
  <si>
    <t>1월   Jan.</t>
    <phoneticPr fontId="41" type="noConversion"/>
  </si>
  <si>
    <t>2월   Feb.</t>
    <phoneticPr fontId="41" type="noConversion"/>
  </si>
  <si>
    <t>3월   Mar.</t>
    <phoneticPr fontId="41" type="noConversion"/>
  </si>
  <si>
    <t>4월   Apr.</t>
    <phoneticPr fontId="41" type="noConversion"/>
  </si>
  <si>
    <t>5월   May.</t>
    <phoneticPr fontId="41" type="noConversion"/>
  </si>
  <si>
    <t>6월   Jun.</t>
    <phoneticPr fontId="41" type="noConversion"/>
  </si>
  <si>
    <t>7월   Jul.</t>
    <phoneticPr fontId="41" type="noConversion"/>
  </si>
  <si>
    <t>8월   Aug.</t>
    <phoneticPr fontId="41" type="noConversion"/>
  </si>
  <si>
    <t>9월   Sep.</t>
    <phoneticPr fontId="41" type="noConversion"/>
  </si>
  <si>
    <t>10월   Oct.</t>
    <phoneticPr fontId="41" type="noConversion"/>
  </si>
  <si>
    <t>11월   Nov.</t>
    <phoneticPr fontId="41" type="noConversion"/>
  </si>
  <si>
    <t>12월   Dec.</t>
    <phoneticPr fontId="41" type="noConversion"/>
  </si>
  <si>
    <t>5. 도시가스 이용현황</t>
    <phoneticPr fontId="41" type="noConversion"/>
  </si>
  <si>
    <t>5. LNG Consumption by Use</t>
    <phoneticPr fontId="41" type="noConversion"/>
  </si>
  <si>
    <t>단위 : 개</t>
    <phoneticPr fontId="41" type="noConversion"/>
  </si>
  <si>
    <t>Unit : each</t>
    <phoneticPr fontId="41" type="noConversion"/>
  </si>
  <si>
    <t>합  계
Total</t>
    <phoneticPr fontId="41" type="noConversion"/>
  </si>
  <si>
    <t>영업용Business use</t>
    <phoneticPr fontId="41" type="noConversion"/>
  </si>
  <si>
    <t>업무용
Office use</t>
    <phoneticPr fontId="41" type="noConversion"/>
  </si>
  <si>
    <t>집단에너지
Community energy</t>
    <phoneticPr fontId="41" type="noConversion"/>
  </si>
  <si>
    <t>수송용
Transport</t>
    <phoneticPr fontId="41" type="noConversion"/>
  </si>
  <si>
    <t>…</t>
    <phoneticPr fontId="41" type="noConversion"/>
  </si>
  <si>
    <t>주 : LNG : Liquefied Natural Gas</t>
    <phoneticPr fontId="41" type="noConversion"/>
  </si>
  <si>
    <t>주 : 2011년 자료부터 서식변경 ("일반용", "기타" 항목 삭제, "영업용", "열병합 발전용", "집단에너지" 항목 추가)</t>
    <phoneticPr fontId="41" type="noConversion"/>
  </si>
  <si>
    <t xml:space="preserve"> 6. LNG Supply Rate by Region</t>
    <phoneticPr fontId="41" type="noConversion"/>
  </si>
  <si>
    <t>단위 : %, 가구</t>
    <phoneticPr fontId="41" type="noConversion"/>
  </si>
  <si>
    <t>Unit : %, household</t>
    <phoneticPr fontId="41" type="noConversion"/>
  </si>
  <si>
    <t>보급률 Supply rate</t>
    <phoneticPr fontId="41" type="noConversion"/>
  </si>
  <si>
    <t>도시가스 수요가구 수(A)
 No. of supplying households</t>
    <phoneticPr fontId="41" type="noConversion"/>
  </si>
  <si>
    <t>공급권역 총 가구수(B)
No. of total households</t>
    <phoneticPr fontId="41" type="noConversion"/>
  </si>
  <si>
    <t>…</t>
    <phoneticPr fontId="22" type="noConversion"/>
  </si>
  <si>
    <t xml:space="preserve">단위 : 개소  </t>
    <phoneticPr fontId="41" type="noConversion"/>
  </si>
  <si>
    <t>Unit : place</t>
    <phoneticPr fontId="41" type="noConversion"/>
  </si>
  <si>
    <t>연별 및 시군별
Year &amp; Si, Gun</t>
    <phoneticPr fontId="41" type="noConversion"/>
  </si>
  <si>
    <t>1. 발전현황</t>
    <phoneticPr fontId="41" type="noConversion"/>
  </si>
  <si>
    <t>1. Electricity Generation</t>
    <phoneticPr fontId="41" type="noConversion"/>
  </si>
  <si>
    <t>연별 및 발전소별
Year and Power Plant</t>
    <phoneticPr fontId="41" type="noConversion"/>
  </si>
  <si>
    <t>발전량 (MWh)
Amount of electricity generation</t>
    <phoneticPr fontId="41" type="noConversion"/>
  </si>
  <si>
    <t>평균전력 (kW)
 Average load</t>
    <phoneticPr fontId="41" type="noConversion"/>
  </si>
  <si>
    <t>최대전력(kW)
Peak load</t>
    <phoneticPr fontId="41" type="noConversion"/>
  </si>
  <si>
    <t>안동수력</t>
    <phoneticPr fontId="22" type="noConversion"/>
  </si>
  <si>
    <t>운문소수력</t>
    <phoneticPr fontId="41" type="noConversion"/>
  </si>
  <si>
    <t>청송양수</t>
    <phoneticPr fontId="22" type="noConversion"/>
  </si>
  <si>
    <t>추산수력(도서)</t>
    <phoneticPr fontId="41" type="noConversion"/>
  </si>
  <si>
    <t>울릉도내연</t>
    <phoneticPr fontId="41" type="noConversion"/>
  </si>
  <si>
    <t>자료 : 한국수력원자력㈜</t>
    <phoneticPr fontId="41" type="noConversion"/>
  </si>
  <si>
    <t>Korea Hydro &amp; Nuciear Power Co. Ltd</t>
    <phoneticPr fontId="22" type="noConversion"/>
  </si>
  <si>
    <t>주 : 2009년 자료부터 상용자가발전사업자 제외</t>
    <phoneticPr fontId="41" type="noConversion"/>
  </si>
  <si>
    <t>단위 : 명</t>
  </si>
  <si>
    <t>연별 및 시군별
Year &amp; Si, Gun</t>
  </si>
  <si>
    <t xml:space="preserve">총인구
Population </t>
  </si>
  <si>
    <t>급수인구
Water-supply population</t>
  </si>
  <si>
    <t>시설용량
(㎥/일)
Water-supply capacity</t>
  </si>
  <si>
    <t>급수량
(㎥/일)
Amount of water supplied</t>
  </si>
  <si>
    <t>1일1인당
급수량(ℓ)
Water supply amount per person a day</t>
  </si>
  <si>
    <t>급수전수
Number of faucets</t>
  </si>
  <si>
    <t>보급률(%)
Water- Supply rate</t>
  </si>
  <si>
    <t>자료 : 물산업과, '10년 보급률에 마을상수도 및 소규모급수시설 급수인구 포함</t>
  </si>
  <si>
    <t>Source : Division of Water Management</t>
  </si>
  <si>
    <t xml:space="preserve">                      시설용량, 급수량, 1일1인당급수량, 급수전은 지방 및 광역상수도 기준</t>
  </si>
  <si>
    <t>연별 및
시군별</t>
  </si>
  <si>
    <t>도 수 관  Transmission pipe</t>
  </si>
  <si>
    <t xml:space="preserve">           송 수 관 </t>
  </si>
  <si>
    <t xml:space="preserve">  Transmission pipe</t>
  </si>
  <si>
    <t>Year &amp;
 Si, Gun</t>
  </si>
  <si>
    <t>주철관
Cast iron</t>
  </si>
  <si>
    <t>기 타
Others</t>
  </si>
  <si>
    <t>아연도강관
Galvanized steel</t>
  </si>
  <si>
    <t>스텐레스관
Stainless steel</t>
  </si>
  <si>
    <t>자료 : 물산업과</t>
  </si>
  <si>
    <t>주 : 2004년 부터 도수관 추가</t>
  </si>
  <si>
    <t xml:space="preserve">Note : Including PVC, PE, Hi-4P </t>
  </si>
  <si>
    <t>주 : 1) 합성수지관 PVC, PE, Hi-4P 포함.</t>
  </si>
  <si>
    <t>단위 : ㎥</t>
  </si>
  <si>
    <t>Unit : ㎥</t>
  </si>
  <si>
    <t>가 정 용
Domestic</t>
  </si>
  <si>
    <t>업무용
Affair</t>
  </si>
  <si>
    <t xml:space="preserve">영업용 
Business </t>
  </si>
  <si>
    <t>욕탕용 1종
Bathhouse Class 1</t>
  </si>
  <si>
    <t>욕탕용 2종
Bathhouse Class 2</t>
  </si>
  <si>
    <t>전용공업용
Industrial</t>
  </si>
  <si>
    <t xml:space="preserve"> </t>
  </si>
  <si>
    <t xml:space="preserve">주 : 2004년부터 서식 변경, 2003년 이전 자료는 업무용은 영업용 1종, </t>
  </si>
  <si>
    <t>Unit : 1,000 won</t>
  </si>
  <si>
    <t xml:space="preserve">영업용
Business </t>
  </si>
  <si>
    <t xml:space="preserve"> Source : Division of Water Management</t>
  </si>
  <si>
    <t xml:space="preserve">      영업용은 영업용 2종, '11년부터 전용공업용은 공업제공 부과액(환경부 통계), '10년 합계 156,218,863천원(구미 공업용수 제외) </t>
  </si>
  <si>
    <t>낙동강</t>
  </si>
  <si>
    <t>동해</t>
  </si>
  <si>
    <t>단위 :  ㎢, m, 개</t>
  </si>
  <si>
    <t>Unit : ㎢, m, each</t>
  </si>
  <si>
    <t>계획
연장
(m)
Plamed
length</t>
  </si>
  <si>
    <t>시설
연장
(m)
Const
ructed
length</t>
  </si>
  <si>
    <t>보급률
(%)
Distri
bution
rate</t>
  </si>
  <si>
    <t>합류식(m) Unclassifed pipe</t>
  </si>
  <si>
    <t>Year &amp;
Si, Gun</t>
  </si>
  <si>
    <t>계획
면적
(㎢)
Planned
area</t>
  </si>
  <si>
    <t>계획
연장
(m)
Planned
length</t>
  </si>
  <si>
    <t>시설
연장
(m)
Const
-ructed
length</t>
  </si>
  <si>
    <t>암거
Culvert</t>
  </si>
  <si>
    <t>개거
Open ditch</t>
  </si>
  <si>
    <t>측구
Gutter</t>
  </si>
  <si>
    <t>오수관거
Sewage Pipe Line</t>
  </si>
  <si>
    <t>우수관거
Rain Water Pipe Line</t>
  </si>
  <si>
    <t>사각형
quadra
-ngle</t>
  </si>
  <si>
    <t>원형
circle</t>
  </si>
  <si>
    <t>계획
연장
(m)
Planned length</t>
  </si>
  <si>
    <t>시설
연장
(m)
Const-
ructed
length</t>
  </si>
  <si>
    <t>사각형
quadrangle</t>
  </si>
  <si>
    <t>사각형
quadra-ngle</t>
  </si>
  <si>
    <t>주 :  2005년 자료부터 수록</t>
  </si>
  <si>
    <t>Ⅷ. Electricity, Gas and Water-Supply / 327</t>
    <phoneticPr fontId="41" type="noConversion"/>
  </si>
  <si>
    <t>328 / Ⅷ. 전기, 가스, 수도</t>
    <phoneticPr fontId="41" type="noConversion"/>
  </si>
  <si>
    <t>단위 : 명, ㎢, ％</t>
    <phoneticPr fontId="41" type="noConversion"/>
  </si>
  <si>
    <t>Unit : Person, ㎢, ％</t>
    <phoneticPr fontId="41" type="noConversion"/>
  </si>
  <si>
    <t xml:space="preserve"> </t>
    <phoneticPr fontId="41" type="noConversion"/>
  </si>
  <si>
    <t>연별 및 시군별
Year &amp; Si, Gun</t>
    <phoneticPr fontId="41" type="noConversion"/>
  </si>
  <si>
    <t>수계
Water System</t>
    <phoneticPr fontId="41" type="noConversion"/>
  </si>
  <si>
    <t>특별대책지역
Special masure area</t>
    <phoneticPr fontId="41" type="noConversion"/>
  </si>
  <si>
    <t>총 인 구
(명)
Total Population</t>
    <phoneticPr fontId="41" type="noConversion"/>
  </si>
  <si>
    <t>총면적
(㎢)
Total Area</t>
    <phoneticPr fontId="41" type="noConversion"/>
  </si>
  <si>
    <t>하수처리구역 내
Inner area of sewage treatment</t>
    <phoneticPr fontId="41" type="noConversion"/>
  </si>
  <si>
    <t>하수처리구역 내
Inner area of sewage treatment</t>
    <phoneticPr fontId="22" type="noConversion"/>
  </si>
  <si>
    <t>하수처리구역 외
Outer area of sewage treatment</t>
    <phoneticPr fontId="41" type="noConversion"/>
  </si>
  <si>
    <t>하수도
보급률(%)
Distribution rate of Sewage</t>
    <phoneticPr fontId="41" type="noConversion"/>
  </si>
  <si>
    <t xml:space="preserve">하수 종말처리인구(명)
Population of benfiting from sewage </t>
    <phoneticPr fontId="41" type="noConversion"/>
  </si>
  <si>
    <r>
      <t xml:space="preserve">폐수 종말처리인구(명)
</t>
    </r>
    <r>
      <rPr>
        <sz val="7"/>
        <rFont val="돋움"/>
        <family val="3"/>
        <charset val="129"/>
      </rPr>
      <t xml:space="preserve">Population of benfiting from Waste water </t>
    </r>
    <phoneticPr fontId="41" type="noConversion"/>
  </si>
  <si>
    <t>면적
(㎢)
 Area</t>
    <phoneticPr fontId="41" type="noConversion"/>
  </si>
  <si>
    <t xml:space="preserve">인구(명)
Population </t>
    <phoneticPr fontId="41" type="noConversion"/>
  </si>
  <si>
    <t>1차 처리Mechanic
(b1)</t>
    <phoneticPr fontId="41" type="noConversion"/>
  </si>
  <si>
    <t>2차 처리
Biological
(b2)</t>
    <phoneticPr fontId="41" type="noConversion"/>
  </si>
  <si>
    <t>3차
Advanced
(b3)</t>
    <phoneticPr fontId="41" type="noConversion"/>
  </si>
  <si>
    <r>
      <t>1차 처리</t>
    </r>
    <r>
      <rPr>
        <sz val="7"/>
        <rFont val="돋움"/>
        <family val="3"/>
        <charset val="129"/>
      </rPr>
      <t>Mechanic</t>
    </r>
    <r>
      <rPr>
        <sz val="8"/>
        <rFont val="돋움"/>
        <family val="3"/>
        <charset val="129"/>
      </rPr>
      <t xml:space="preserve">
(b1)</t>
    </r>
    <phoneticPr fontId="41" type="noConversion"/>
  </si>
  <si>
    <r>
      <t xml:space="preserve">2차 처리
</t>
    </r>
    <r>
      <rPr>
        <sz val="7"/>
        <rFont val="돋움"/>
        <family val="3"/>
        <charset val="129"/>
      </rPr>
      <t xml:space="preserve">Biological </t>
    </r>
    <r>
      <rPr>
        <sz val="8"/>
        <rFont val="돋움"/>
        <family val="3"/>
        <charset val="129"/>
      </rPr>
      <t>(b2)</t>
    </r>
    <phoneticPr fontId="41" type="noConversion"/>
  </si>
  <si>
    <r>
      <t xml:space="preserve">3차
</t>
    </r>
    <r>
      <rPr>
        <sz val="7"/>
        <rFont val="돋움"/>
        <family val="3"/>
        <charset val="129"/>
      </rPr>
      <t>Advanced</t>
    </r>
    <r>
      <rPr>
        <sz val="8"/>
        <rFont val="돋움"/>
        <family val="3"/>
        <charset val="129"/>
      </rPr>
      <t xml:space="preserve">
(b3)</t>
    </r>
    <phoneticPr fontId="41" type="noConversion"/>
  </si>
  <si>
    <t>시가
Urban</t>
    <phoneticPr fontId="41" type="noConversion"/>
  </si>
  <si>
    <t>비시가
Rural</t>
    <phoneticPr fontId="41" type="noConversion"/>
  </si>
  <si>
    <t xml:space="preserve">자료 : 물관리과  </t>
    <phoneticPr fontId="41" type="noConversion"/>
  </si>
  <si>
    <t>Source : Division of Water Management</t>
    <phoneticPr fontId="41" type="noConversion"/>
  </si>
  <si>
    <t>자료 : 물관리과</t>
    <phoneticPr fontId="41" type="noConversion"/>
  </si>
  <si>
    <t>주 :  2005년 자료부터 서식변경</t>
    <phoneticPr fontId="41" type="noConversion"/>
  </si>
  <si>
    <t>기 타
Others</t>
    <phoneticPr fontId="41" type="noConversion"/>
  </si>
  <si>
    <t>산업용</t>
    <phoneticPr fontId="41" type="noConversion"/>
  </si>
  <si>
    <t>욕탕용
Bath
-house</t>
    <phoneticPr fontId="41" type="noConversion"/>
  </si>
  <si>
    <t xml:space="preserve">일반용
General </t>
    <phoneticPr fontId="41" type="noConversion"/>
  </si>
  <si>
    <t>가 정 용
Domestic</t>
    <phoneticPr fontId="41" type="noConversion"/>
  </si>
  <si>
    <t>하수도 처리 비용분석 Cost of Sewage Disposal</t>
    <phoneticPr fontId="41" type="noConversion"/>
  </si>
  <si>
    <t>Unit : 1,000 won</t>
    <phoneticPr fontId="41" type="noConversion"/>
  </si>
  <si>
    <t>단위 : 천원</t>
    <phoneticPr fontId="41" type="noConversion"/>
  </si>
  <si>
    <t>13. 하수사용료 부과</t>
  </si>
  <si>
    <t>열병합
 발전용
Congenera
tion</t>
    <phoneticPr fontId="41" type="noConversion"/>
  </si>
  <si>
    <t>연별 및 시군별
Year &amp; Si, Gun</t>
    <phoneticPr fontId="41" type="noConversion"/>
  </si>
  <si>
    <t xml:space="preserve">        - '10년도 이외에는 지방·광역상수도 보급률임, '10년도 지방·광역 보급률(84.9%), 급수인구( 2,314,675명)</t>
    <phoneticPr fontId="41" type="noConversion"/>
  </si>
  <si>
    <t xml:space="preserve">연별 및 시군별
</t>
    <phoneticPr fontId="41" type="noConversion"/>
  </si>
  <si>
    <t>Year &amp; Si, Gun</t>
    <phoneticPr fontId="41" type="noConversion"/>
  </si>
  <si>
    <t>Pohang</t>
    <phoneticPr fontId="41" type="noConversion"/>
  </si>
  <si>
    <t>Unit : person</t>
    <phoneticPr fontId="41" type="noConversion"/>
  </si>
  <si>
    <t>8. Public Water Services</t>
    <phoneticPr fontId="41" type="noConversion"/>
  </si>
  <si>
    <r>
      <t>합성수지관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Plastic</t>
    </r>
    <rPh sb="5" eb="7">
      <t>1)</t>
    </rPh>
    <phoneticPr fontId="41" type="noConversion"/>
  </si>
  <si>
    <t>12. Sewage Population and Distribution Rate</t>
    <phoneticPr fontId="22" type="noConversion"/>
  </si>
  <si>
    <t>주: 2010년까지 도시가스 판매소 수는 도시가스 수요가구 수를 나타냄.</t>
    <phoneticPr fontId="41" type="noConversion"/>
  </si>
  <si>
    <t>2012</t>
  </si>
  <si>
    <t>포항시</t>
    <phoneticPr fontId="41" type="noConversion"/>
  </si>
  <si>
    <t>Source : Division of Energy Industry</t>
    <phoneticPr fontId="41" type="noConversion"/>
  </si>
  <si>
    <t>2. 용도별 전력 사용량</t>
    <phoneticPr fontId="41" type="noConversion"/>
  </si>
  <si>
    <t>2. Electric Power Consumption by Use</t>
    <phoneticPr fontId="41" type="noConversion"/>
  </si>
  <si>
    <t>연별 및
월별</t>
    <phoneticPr fontId="41" type="noConversion"/>
  </si>
  <si>
    <t>합계
Total</t>
    <phoneticPr fontId="41" type="noConversion"/>
  </si>
  <si>
    <t>가정용
Residential</t>
    <phoneticPr fontId="41" type="noConversion"/>
  </si>
  <si>
    <t>공공용
Public</t>
    <phoneticPr fontId="41" type="noConversion"/>
  </si>
  <si>
    <t>서비스업
Service</t>
    <phoneticPr fontId="41" type="noConversion"/>
  </si>
  <si>
    <t>산업용
Industry</t>
    <phoneticPr fontId="41" type="noConversion"/>
  </si>
  <si>
    <t>Year &amp;
Month</t>
    <phoneticPr fontId="41" type="noConversion"/>
  </si>
  <si>
    <t>점유율(%)
Percen-tage</t>
    <phoneticPr fontId="41" type="noConversion"/>
  </si>
  <si>
    <t>농림수산업
Agriculture,
forestry &amp;
 fishing</t>
    <phoneticPr fontId="41" type="noConversion"/>
  </si>
  <si>
    <t>제조업
Manufacturing</t>
    <phoneticPr fontId="41" type="noConversion"/>
  </si>
  <si>
    <t>Jan.</t>
    <phoneticPr fontId="41" type="noConversion"/>
  </si>
  <si>
    <t>Feb.</t>
    <phoneticPr fontId="41" type="noConversion"/>
  </si>
  <si>
    <t>Mar.</t>
    <phoneticPr fontId="41" type="noConversion"/>
  </si>
  <si>
    <t>Apr.</t>
    <phoneticPr fontId="41" type="noConversion"/>
  </si>
  <si>
    <t>May.</t>
    <phoneticPr fontId="41" type="noConversion"/>
  </si>
  <si>
    <t>Jun.</t>
    <phoneticPr fontId="41" type="noConversion"/>
  </si>
  <si>
    <t>Jul.</t>
    <phoneticPr fontId="41" type="noConversion"/>
  </si>
  <si>
    <t>Aug.</t>
    <phoneticPr fontId="41" type="noConversion"/>
  </si>
  <si>
    <t>Sep.</t>
    <phoneticPr fontId="41" type="noConversion"/>
  </si>
  <si>
    <t>10 월</t>
    <phoneticPr fontId="41" type="noConversion"/>
  </si>
  <si>
    <t>Oct.</t>
    <phoneticPr fontId="41" type="noConversion"/>
  </si>
  <si>
    <t>Nov.</t>
    <phoneticPr fontId="41" type="noConversion"/>
  </si>
  <si>
    <t>Dec.</t>
    <phoneticPr fontId="41" type="noConversion"/>
  </si>
  <si>
    <t>자료 : 한국전력공사 대구경북본부</t>
    <phoneticPr fontId="41" type="noConversion"/>
  </si>
  <si>
    <t>Source : KEPCO Daegu &amp; Gyeongbuk District Head Office</t>
    <phoneticPr fontId="41" type="noConversion"/>
  </si>
  <si>
    <t>영일만</t>
  </si>
  <si>
    <t>단순천</t>
  </si>
  <si>
    <t>오어사</t>
  </si>
  <si>
    <t>신광</t>
  </si>
  <si>
    <t>임곡</t>
  </si>
  <si>
    <t>연산</t>
  </si>
  <si>
    <t>양학</t>
  </si>
  <si>
    <t>식염천</t>
  </si>
  <si>
    <t>용흥</t>
  </si>
  <si>
    <t>성곡</t>
  </si>
  <si>
    <t>병포</t>
  </si>
  <si>
    <t>패밀리</t>
  </si>
  <si>
    <t>포항</t>
  </si>
  <si>
    <t>이동스포렉스</t>
  </si>
  <si>
    <t>문덕</t>
  </si>
  <si>
    <t>건강랜드</t>
  </si>
  <si>
    <t>포스북부</t>
  </si>
  <si>
    <t>중앙</t>
  </si>
  <si>
    <t>인덕</t>
  </si>
  <si>
    <t>칠포</t>
  </si>
  <si>
    <t>경주</t>
  </si>
  <si>
    <t>탄산천</t>
  </si>
  <si>
    <t>보문</t>
  </si>
  <si>
    <t>김천</t>
  </si>
  <si>
    <t>도산</t>
  </si>
  <si>
    <t>안동</t>
  </si>
  <si>
    <t>남광</t>
  </si>
  <si>
    <t>금오산</t>
  </si>
  <si>
    <t>봉곡</t>
  </si>
  <si>
    <t>형곡</t>
  </si>
  <si>
    <t>풍기</t>
  </si>
  <si>
    <t>영주</t>
  </si>
  <si>
    <t>자료 : 도시계획과, 2007년 자료부터 수록</t>
  </si>
  <si>
    <t>연별 및 온천별
Year &amp; hot-spring</t>
  </si>
  <si>
    <t>자원  Features of hot-spring water</t>
  </si>
  <si>
    <t>면적(㎡)
Area</t>
  </si>
  <si>
    <t>지정일자
Date of designation</t>
  </si>
  <si>
    <t>공수(개소)
Number of holes</t>
  </si>
  <si>
    <t>온도(℃)
Temperature</t>
  </si>
  <si>
    <t>수질
Water quality</t>
  </si>
  <si>
    <t>화남</t>
  </si>
  <si>
    <t>금호랜드</t>
  </si>
  <si>
    <t>팔공산</t>
  </si>
  <si>
    <t>청통</t>
  </si>
  <si>
    <t>사일</t>
  </si>
  <si>
    <t>황산염천</t>
  </si>
  <si>
    <t>광천</t>
  </si>
  <si>
    <t>문장대</t>
  </si>
  <si>
    <t>문경</t>
  </si>
  <si>
    <t>stx리조트</t>
  </si>
  <si>
    <t>경산</t>
  </si>
  <si>
    <t>석정</t>
  </si>
  <si>
    <t>금구</t>
  </si>
  <si>
    <t>갓바위</t>
  </si>
  <si>
    <t>옥산</t>
  </si>
  <si>
    <t>천수</t>
  </si>
  <si>
    <t>제2석굴암</t>
  </si>
  <si>
    <t>탑산</t>
  </si>
  <si>
    <t>빙계</t>
  </si>
  <si>
    <t>청송</t>
  </si>
  <si>
    <t>월막</t>
  </si>
  <si>
    <t>일월</t>
  </si>
  <si>
    <t>부경</t>
  </si>
  <si>
    <t>고래불</t>
  </si>
  <si>
    <t>칠보산</t>
  </si>
  <si>
    <t>청도</t>
  </si>
  <si>
    <t>유황천</t>
  </si>
  <si>
    <t>용암</t>
  </si>
  <si>
    <t>각북</t>
  </si>
  <si>
    <t>용봉</t>
  </si>
  <si>
    <t>도개</t>
  </si>
  <si>
    <t>유학</t>
  </si>
  <si>
    <t>북삼</t>
  </si>
  <si>
    <t>왜관</t>
  </si>
  <si>
    <t>예천</t>
  </si>
  <si>
    <t>백암</t>
  </si>
  <si>
    <t>덕구</t>
  </si>
  <si>
    <t>성류</t>
  </si>
  <si>
    <t>월성원자력2호기</t>
    <phoneticPr fontId="41" type="noConversion"/>
  </si>
  <si>
    <t>월성원자력3호기</t>
    <phoneticPr fontId="41" type="noConversion"/>
  </si>
  <si>
    <t>신월성원자력1호기</t>
    <phoneticPr fontId="22" type="noConversion"/>
  </si>
  <si>
    <t>울진원자력3호기</t>
    <phoneticPr fontId="41" type="noConversion"/>
  </si>
  <si>
    <t>울진원자력6호기</t>
    <phoneticPr fontId="22" type="noConversion"/>
  </si>
  <si>
    <t>예천소수력</t>
    <phoneticPr fontId="41" type="noConversion"/>
  </si>
  <si>
    <t>청송양수계</t>
    <phoneticPr fontId="41" type="noConversion"/>
  </si>
  <si>
    <t>예천양수계</t>
    <phoneticPr fontId="41" type="noConversion"/>
  </si>
  <si>
    <t>임하소수력</t>
    <phoneticPr fontId="41" type="noConversion"/>
  </si>
  <si>
    <t>반변(안동)소수력</t>
    <phoneticPr fontId="22" type="noConversion"/>
  </si>
  <si>
    <t>영천소수력</t>
    <phoneticPr fontId="41" type="noConversion"/>
  </si>
  <si>
    <t>안동소수력</t>
    <phoneticPr fontId="22" type="noConversion"/>
  </si>
  <si>
    <t>주 : 2010년 자료부터 서식 변경</t>
  </si>
  <si>
    <t xml:space="preserve">     ("업무용"+"영업용"→"일반용"으로 항목 변경 / ""욕탕용1종"+"욕탕용2종"→"욕탕용"으로 항목 변경)</t>
  </si>
  <si>
    <t>1 월</t>
  </si>
  <si>
    <t>Jan.</t>
  </si>
  <si>
    <t>2 월</t>
  </si>
  <si>
    <t>Feb.</t>
  </si>
  <si>
    <t>3 월</t>
  </si>
  <si>
    <t>Mar.</t>
  </si>
  <si>
    <t>4 월</t>
  </si>
  <si>
    <t>Apr.</t>
  </si>
  <si>
    <t>5 월</t>
  </si>
  <si>
    <t>May.</t>
  </si>
  <si>
    <t>6 월</t>
  </si>
  <si>
    <t>Jun.</t>
  </si>
  <si>
    <t>7 월</t>
  </si>
  <si>
    <t>Jul.</t>
  </si>
  <si>
    <t>8 월</t>
  </si>
  <si>
    <t>Aug.</t>
  </si>
  <si>
    <t>9 월</t>
  </si>
  <si>
    <t>Sep.</t>
  </si>
  <si>
    <t>10 월</t>
  </si>
  <si>
    <t>Oct.</t>
  </si>
  <si>
    <t>Nov.</t>
  </si>
  <si>
    <t>Dec.</t>
  </si>
  <si>
    <t>자료 : 한국전력공사 대구경북본부</t>
  </si>
  <si>
    <t>Source : KEPCO Daegu &amp; Gyeongbuk District Head Office</t>
  </si>
  <si>
    <t>2013</t>
  </si>
  <si>
    <t>2013</t>
    <phoneticPr fontId="41" type="noConversion"/>
  </si>
  <si>
    <t>자료: 에너지산업과, 2007년 자료부터 수록</t>
    <phoneticPr fontId="41" type="noConversion"/>
  </si>
  <si>
    <t>자료: 에너지산업과, 2011년 자료부터 수록</t>
    <phoneticPr fontId="41" type="noConversion"/>
  </si>
  <si>
    <t>자료: 청정에너지산업과</t>
    <phoneticPr fontId="41" type="noConversion"/>
  </si>
  <si>
    <t>자료 : 청정에너지산업과, 2007년 자료부터 수록</t>
    <phoneticPr fontId="41" type="noConversion"/>
  </si>
  <si>
    <t>Ⅷ. Electricity, Gas and Water-Supply / 359</t>
    <phoneticPr fontId="41" type="noConversion"/>
  </si>
  <si>
    <t>전자부품,
 컴퓨터, 영상, 음향 및 통신장비  Electronic Components, Computer, Radio, Television and Communication Equipment and Apparatuses</t>
    <phoneticPr fontId="41" type="noConversion"/>
  </si>
  <si>
    <t>1차 금속  
Basic Metal Products</t>
    <phoneticPr fontId="41" type="noConversion"/>
  </si>
  <si>
    <t>Source : Division of Urban Planning</t>
    <phoneticPr fontId="41" type="noConversion"/>
  </si>
  <si>
    <t>제조
Manufacture</t>
    <phoneticPr fontId="41" type="noConversion"/>
  </si>
  <si>
    <t>저장
Storage</t>
    <phoneticPr fontId="41" type="noConversion"/>
  </si>
  <si>
    <t>…</t>
    <phoneticPr fontId="41" type="noConversion"/>
  </si>
  <si>
    <t>일반충전
General Charge</t>
    <phoneticPr fontId="41" type="noConversion"/>
  </si>
  <si>
    <t>충전 Charge</t>
    <phoneticPr fontId="41" type="noConversion"/>
  </si>
  <si>
    <t>2014</t>
    <phoneticPr fontId="41" type="noConversion"/>
  </si>
  <si>
    <t>7. 고압가스 시설 현황</t>
    <phoneticPr fontId="41" type="noConversion"/>
  </si>
  <si>
    <t>7. The Present Condition of High-pressure Gas Facilities</t>
    <phoneticPr fontId="41" type="noConversion"/>
  </si>
  <si>
    <t>2014</t>
    <phoneticPr fontId="22" type="noConversion"/>
  </si>
  <si>
    <t>2014</t>
    <phoneticPr fontId="41" type="noConversion"/>
  </si>
  <si>
    <t>2014</t>
    <phoneticPr fontId="41" type="noConversion"/>
  </si>
  <si>
    <t>2014</t>
    <phoneticPr fontId="41" type="noConversion"/>
  </si>
  <si>
    <t>2014</t>
    <phoneticPr fontId="22" type="noConversion"/>
  </si>
  <si>
    <t>2014</t>
    <phoneticPr fontId="22" type="noConversion"/>
  </si>
  <si>
    <t>2014</t>
    <phoneticPr fontId="50" type="noConversion"/>
  </si>
  <si>
    <t>2013</t>
    <phoneticPr fontId="41" type="noConversion"/>
  </si>
  <si>
    <t xml:space="preserve">주1 : 2009년 자료부터 서식변경(명칭변경 "냉동건조" → "냉동제조", 단위변경 "1,000㎥" → "개소", 항목추가 "충전") </t>
    <phoneticPr fontId="41" type="noConversion"/>
  </si>
  <si>
    <t>주2 : 2014년 자료부터 명칭변경("고압가스 제조저장 판매소"→"고압가스 시설 현황"), 항목변경</t>
    <phoneticPr fontId="41" type="noConversion"/>
  </si>
  <si>
    <t>합  계
Total</t>
    <phoneticPr fontId="41" type="noConversion"/>
  </si>
  <si>
    <t>비처리인구
(명)
Non-serviced population</t>
    <phoneticPr fontId="41" type="noConversion"/>
  </si>
  <si>
    <t>처리대상인구
(명)
Object population for treatment</t>
    <phoneticPr fontId="41" type="noConversion"/>
  </si>
  <si>
    <t>고도(3차)
Advanced</t>
    <phoneticPr fontId="41" type="noConversion"/>
  </si>
  <si>
    <t>주1 :  2005년 자료부터 서식변경</t>
    <phoneticPr fontId="22" type="noConversion"/>
  </si>
  <si>
    <t>…</t>
    <phoneticPr fontId="22" type="noConversion"/>
  </si>
  <si>
    <t>-</t>
  </si>
  <si>
    <t>'89.08.11</t>
  </si>
  <si>
    <t>'93.08.02</t>
  </si>
  <si>
    <t>'95.02.21</t>
  </si>
  <si>
    <t>'99.07.14</t>
  </si>
  <si>
    <t>'99.09.20</t>
  </si>
  <si>
    <t>'99.10.11</t>
  </si>
  <si>
    <t>'04.01.14</t>
  </si>
  <si>
    <t>'03.05.26</t>
  </si>
  <si>
    <t>'04.04.22</t>
  </si>
  <si>
    <t>'05.02.28</t>
  </si>
  <si>
    <t>'04.12.21</t>
  </si>
  <si>
    <t>'04.12.07</t>
  </si>
  <si>
    <t>'05.08.04</t>
  </si>
  <si>
    <t>'05.07.29</t>
  </si>
  <si>
    <t>'07.08.01</t>
  </si>
  <si>
    <t>09.09.07</t>
  </si>
  <si>
    <t>해수웰빙</t>
  </si>
  <si>
    <t>'13.10.15</t>
  </si>
  <si>
    <t>화진</t>
  </si>
  <si>
    <t>'14.05.09</t>
  </si>
  <si>
    <t>'87.07.13</t>
  </si>
  <si>
    <t>'91.12.14</t>
  </si>
  <si>
    <t>양북</t>
  </si>
  <si>
    <t>'12.02.13</t>
  </si>
  <si>
    <t>양남</t>
  </si>
  <si>
    <t>'11.07.18</t>
  </si>
  <si>
    <t>'94.04.25</t>
  </si>
  <si>
    <t>'91.04.16</t>
  </si>
  <si>
    <t>'05.12.06</t>
  </si>
  <si>
    <t>'08.06.02</t>
  </si>
  <si>
    <t>운흥</t>
  </si>
  <si>
    <t>'11.07.13</t>
  </si>
  <si>
    <t>'01.02.28</t>
  </si>
  <si>
    <t>'03.06.07</t>
  </si>
  <si>
    <t>'05.06.20</t>
  </si>
  <si>
    <t>발리스파</t>
  </si>
  <si>
    <t>'11.06.09</t>
  </si>
  <si>
    <t>'98.12.14</t>
  </si>
  <si>
    <t>'03.03.03</t>
  </si>
  <si>
    <t>'91.12.26</t>
  </si>
  <si>
    <t>'94.12.20</t>
  </si>
  <si>
    <t>'95.06.17</t>
  </si>
  <si>
    <t>'02.02.08</t>
  </si>
  <si>
    <t>'02.04.09</t>
  </si>
  <si>
    <t>'05.07.20</t>
  </si>
  <si>
    <t>'85.02.21</t>
  </si>
  <si>
    <t>'95.12.29</t>
  </si>
  <si>
    <t>'09.07.20</t>
  </si>
  <si>
    <t>'83.04.20</t>
  </si>
  <si>
    <t>'91.10.21</t>
  </si>
  <si>
    <t>'00.05.26</t>
  </si>
  <si>
    <t>'04.01.26</t>
  </si>
  <si>
    <t>'04.01.02</t>
  </si>
  <si>
    <t>'05.09.22</t>
  </si>
  <si>
    <t>'03.08.19</t>
  </si>
  <si>
    <t>'96.01.17</t>
  </si>
  <si>
    <t>'00.05.18</t>
  </si>
  <si>
    <t>'97.03.31</t>
  </si>
  <si>
    <t>'02.08.13</t>
  </si>
  <si>
    <t>'04.01.06</t>
  </si>
  <si>
    <t>'99.02.25</t>
  </si>
  <si>
    <t>'01.06.11</t>
  </si>
  <si>
    <t>'03.03.26</t>
  </si>
  <si>
    <t>'85.06.01</t>
  </si>
  <si>
    <t>'95.02.08</t>
  </si>
  <si>
    <t>'03.09.04</t>
  </si>
  <si>
    <t>'06.06.02</t>
  </si>
  <si>
    <t>'04.06.04</t>
  </si>
  <si>
    <t>'03.11.04</t>
  </si>
  <si>
    <t>'06.02.20</t>
  </si>
  <si>
    <t>'98.12.30</t>
  </si>
  <si>
    <t>'81.10.12</t>
  </si>
  <si>
    <t>'83.12.26</t>
  </si>
  <si>
    <t>'96.05.23</t>
  </si>
  <si>
    <t>죽변</t>
  </si>
  <si>
    <t>'13.12.19</t>
  </si>
  <si>
    <r>
      <t xml:space="preserve">부과액
(백만원) (B)  </t>
    </r>
    <r>
      <rPr>
        <sz val="8"/>
        <rFont val="돋움"/>
        <family val="3"/>
        <charset val="129"/>
      </rPr>
      <t>Amount charged
for usage
(Million won)</t>
    </r>
    <phoneticPr fontId="41" type="noConversion"/>
  </si>
  <si>
    <r>
      <t xml:space="preserve">평균단가
(원/톤) </t>
    </r>
    <r>
      <rPr>
        <sz val="8"/>
        <rFont val="돋움"/>
        <family val="3"/>
        <charset val="129"/>
      </rPr>
      <t>C=(B/A*1000) Average of Amounts
(won/ton)</t>
    </r>
    <phoneticPr fontId="41" type="noConversion"/>
  </si>
  <si>
    <r>
      <t>발전설비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>(kW) 
Generating
facilities</t>
    </r>
    <phoneticPr fontId="41" type="noConversion"/>
  </si>
  <si>
    <r>
      <t xml:space="preserve">처리비용
(백만원)
</t>
    </r>
    <r>
      <rPr>
        <sz val="8"/>
        <rFont val="돋움"/>
        <family val="3"/>
        <charset val="129"/>
      </rPr>
      <t>(D)Expense of Sewage Treatment
(Million won)</t>
    </r>
    <phoneticPr fontId="41" type="noConversion"/>
  </si>
  <si>
    <r>
      <t xml:space="preserve">처리원가
(원/톤) </t>
    </r>
    <r>
      <rPr>
        <sz val="8"/>
        <rFont val="돋움"/>
        <family val="3"/>
        <charset val="129"/>
      </rPr>
      <t>E=(D/A*1000) Cost of Sewage Treatment
(won/ton)</t>
    </r>
    <phoneticPr fontId="41" type="noConversion"/>
  </si>
  <si>
    <r>
      <t xml:space="preserve">현실화율
(%)
 </t>
    </r>
    <r>
      <rPr>
        <sz val="8"/>
        <rFont val="돋움"/>
        <family val="3"/>
        <charset val="129"/>
      </rPr>
      <t>F=(C/E*100)
Actual rate of benefit &amp; cost</t>
    </r>
    <phoneticPr fontId="41" type="noConversion"/>
  </si>
  <si>
    <r>
      <t xml:space="preserve">하수도
보급률(%)
</t>
    </r>
    <r>
      <rPr>
        <sz val="7"/>
        <rFont val="돋움"/>
        <family val="3"/>
        <charset val="129"/>
      </rPr>
      <t>Distribution rate of Sewage</t>
    </r>
    <phoneticPr fontId="41" type="noConversion"/>
  </si>
  <si>
    <t>Ⅷ. Electricity, Gas and Water-Supply / 347</t>
    <phoneticPr fontId="41" type="noConversion"/>
  </si>
  <si>
    <t>348 / Ⅷ. 전기, 가스, 수도</t>
    <phoneticPr fontId="41" type="noConversion"/>
  </si>
  <si>
    <t>Ⅷ. Electricity, Gas and Water-Supply / 349</t>
    <phoneticPr fontId="41" type="noConversion"/>
  </si>
  <si>
    <t>Ⅷ. Electricity, Gas and Water-Supply / 351</t>
    <phoneticPr fontId="41" type="noConversion"/>
  </si>
  <si>
    <t>Ⅷ. Electricity, Gas and Water-Supply / 365</t>
    <phoneticPr fontId="41" type="noConversion"/>
  </si>
  <si>
    <t>판매
Sale
LPG 
Storage</t>
    <phoneticPr fontId="41" type="noConversion"/>
  </si>
  <si>
    <t>CNG충전
CNG 
Charge</t>
    <phoneticPr fontId="41" type="noConversion"/>
  </si>
  <si>
    <t>기타 충전
Other 
Charge</t>
    <phoneticPr fontId="41" type="noConversion"/>
  </si>
  <si>
    <t>생물학적
(2차) 
Biological</t>
    <phoneticPr fontId="41" type="noConversion"/>
  </si>
  <si>
    <t>물리적
(1차)
Mechanic</t>
    <phoneticPr fontId="41" type="noConversion"/>
  </si>
  <si>
    <t>13. Charges for Use of Sewage Facilities(Cont'd)</t>
    <phoneticPr fontId="22" type="noConversion"/>
  </si>
  <si>
    <t>Year &amp; Si, Gun</t>
    <phoneticPr fontId="41" type="noConversion"/>
  </si>
  <si>
    <r>
      <t xml:space="preserve">연간부과량
(천톤)  (A) 
</t>
    </r>
    <r>
      <rPr>
        <sz val="8"/>
        <rFont val="돋움"/>
        <family val="3"/>
        <charset val="129"/>
      </rPr>
      <t>Total volume
charged for 
the usage of 
sewage
(1000 tons)</t>
    </r>
    <phoneticPr fontId="41" type="noConversion"/>
  </si>
  <si>
    <t>14. Sewage Pipe(Cont'd)</t>
    <phoneticPr fontId="50" type="noConversion"/>
  </si>
  <si>
    <t>14. 하수관거(계속)</t>
    <phoneticPr fontId="50" type="noConversion"/>
  </si>
  <si>
    <t>14. 하수관거</t>
    <phoneticPr fontId="50" type="noConversion"/>
  </si>
  <si>
    <t>14. Sewage Pipe</t>
    <phoneticPr fontId="50" type="noConversion"/>
  </si>
  <si>
    <t>연별 및 시군별
Year &amp; Si, Gun</t>
    <phoneticPr fontId="50" type="noConversion"/>
  </si>
  <si>
    <r>
      <t xml:space="preserve">맨홀
(개소)
</t>
    </r>
    <r>
      <rPr>
        <sz val="7"/>
        <rFont val="돋움"/>
        <family val="3"/>
        <charset val="129"/>
      </rPr>
      <t>Manhole
(Numbers)</t>
    </r>
    <phoneticPr fontId="50" type="noConversion"/>
  </si>
  <si>
    <r>
      <t xml:space="preserve">우·오수받이
(개소)
</t>
    </r>
    <r>
      <rPr>
        <sz val="7"/>
        <rFont val="돋움"/>
        <family val="3"/>
        <charset val="129"/>
      </rPr>
      <t>Storm &amp; House inlet
(Numbers)</t>
    </r>
    <phoneticPr fontId="50" type="noConversion"/>
  </si>
  <si>
    <r>
      <t xml:space="preserve">토실·
토구
(개소)
</t>
    </r>
    <r>
      <rPr>
        <sz val="7"/>
        <rFont val="돋움"/>
        <family val="3"/>
        <charset val="129"/>
      </rPr>
      <t>Sewer outlet
(Numbers)</t>
    </r>
    <phoneticPr fontId="50" type="noConversion"/>
  </si>
  <si>
    <t>15. 온천수 생산</t>
    <phoneticPr fontId="41" type="noConversion"/>
  </si>
  <si>
    <t>15. 온천수 생산(계속)</t>
    <phoneticPr fontId="41" type="noConversion"/>
  </si>
  <si>
    <t>15. Hot-SPRING Water Production(Cont'd)</t>
    <phoneticPr fontId="41" type="noConversion"/>
  </si>
  <si>
    <t>15. Hot-SPRING Water Production</t>
    <phoneticPr fontId="41" type="noConversion"/>
  </si>
  <si>
    <t>346</t>
    <phoneticPr fontId="41" type="noConversion"/>
  </si>
  <si>
    <t>350 / Ⅷ. 전기, 가스, 수도</t>
    <phoneticPr fontId="41" type="noConversion"/>
  </si>
  <si>
    <t>352 / Ⅷ. 전기, 가스, 수도</t>
    <phoneticPr fontId="41" type="noConversion"/>
  </si>
  <si>
    <t>Ⅷ. Electricity, Gas and Water-Supply / 353</t>
    <phoneticPr fontId="41" type="noConversion"/>
  </si>
  <si>
    <t>354 / Ⅷ. 전기, 가스, 수도</t>
    <phoneticPr fontId="41" type="noConversion"/>
  </si>
  <si>
    <t>Ⅷ. Electricity, Gas and Water-Supply / 355</t>
    <phoneticPr fontId="41" type="noConversion"/>
  </si>
  <si>
    <t>356 / Ⅷ. 전기, 가스, 수도</t>
    <phoneticPr fontId="22" type="noConversion"/>
  </si>
  <si>
    <t>Ⅷ. Electricity, Gas and Water-Supply / 357</t>
    <phoneticPr fontId="41" type="noConversion"/>
  </si>
  <si>
    <t>358 / Ⅷ. 전기, 가스, 수도</t>
    <phoneticPr fontId="41" type="noConversion"/>
  </si>
  <si>
    <t>360 / Ⅷ. 전기, 가스, 수도</t>
    <phoneticPr fontId="41" type="noConversion"/>
  </si>
  <si>
    <t>Ⅷ. Electricity, Gas and Water-Supply / 361</t>
    <phoneticPr fontId="41" type="noConversion"/>
  </si>
  <si>
    <t>362 / Ⅷ. 전기, 가스, 수도</t>
    <phoneticPr fontId="41" type="noConversion"/>
  </si>
  <si>
    <t>Ⅷ. Electricity, Gas and Water-Supply / 363</t>
    <phoneticPr fontId="22" type="noConversion"/>
  </si>
  <si>
    <t>364 / Ⅷ. 전기, 가스, 수도</t>
    <phoneticPr fontId="22" type="noConversion"/>
  </si>
  <si>
    <t>366 / Ⅷ. 전기, 가스, 수도</t>
    <phoneticPr fontId="41" type="noConversion"/>
  </si>
  <si>
    <t>Ⅷ. Electricity, Gas and Water-Supply / 367</t>
    <phoneticPr fontId="41" type="noConversion"/>
  </si>
  <si>
    <t>368 / Ⅷ. 전기, 가스, 수도</t>
    <phoneticPr fontId="41" type="noConversion"/>
  </si>
  <si>
    <t>Ⅷ. Electricity, Gas and Water-Supply / 369</t>
    <phoneticPr fontId="41" type="noConversion"/>
  </si>
  <si>
    <t>370 / Ⅷ. 전기, 가스, 수도</t>
    <phoneticPr fontId="50" type="noConversion"/>
  </si>
  <si>
    <t>Ⅷ. Electricity, Gas and Water-Supply / 371</t>
    <phoneticPr fontId="50" type="noConversion"/>
  </si>
  <si>
    <t>372 / Ⅷ. 전기, 가스, 수도</t>
    <phoneticPr fontId="50" type="noConversion"/>
  </si>
  <si>
    <t>Ⅷ. Electricity, Gas and Water-Supply / 373</t>
    <phoneticPr fontId="50" type="noConversion"/>
  </si>
  <si>
    <t>374 / Ⅷ. 전기, 가스, 수도</t>
    <phoneticPr fontId="50" type="noConversion"/>
  </si>
  <si>
    <r>
      <t xml:space="preserve">취사용
</t>
    </r>
    <r>
      <rPr>
        <sz val="8"/>
        <rFont val="돋움"/>
        <family val="3"/>
        <charset val="129"/>
      </rPr>
      <t>Cookery use</t>
    </r>
    <phoneticPr fontId="41" type="noConversion"/>
  </si>
  <si>
    <t>6. 도시가스 보급률</t>
    <phoneticPr fontId="41" type="noConversion"/>
  </si>
  <si>
    <t xml:space="preserve">      영업용은 영업용 2종, '11년부터 전용공업용은 공업제공 급수량(환경부 통계), '10년 합계 248,816.472(구미 공업용수 제외)</t>
    <phoneticPr fontId="22" type="noConversion"/>
  </si>
  <si>
    <t xml:space="preserve">     영업용은 영업용 2종, '11년부터 전용공업용은 공업제공 급수량(환경부 통계) , '10년 전용공업용 9,230,874(구미 공업용수 제외)</t>
    <phoneticPr fontId="22" type="noConversion"/>
  </si>
  <si>
    <t xml:space="preserve">     영업용은 영업용 2종, '11년부터 전용공업용은 공업제공 부과액(환경부 통계), '10년 전용공업용 4,198,588천원(구미 공업용수 제외) </t>
    <phoneticPr fontId="41" type="noConversion"/>
  </si>
  <si>
    <t>9. Public Water Pipe(Cont'd)</t>
    <phoneticPr fontId="41" type="noConversion"/>
  </si>
  <si>
    <t>업종별 하수사용료   Charges for Use of Sewage Facilities</t>
    <phoneticPr fontId="41" type="noConversion"/>
  </si>
  <si>
    <t>주2 :  2014년 자료부터 항목변경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</si>
</sst>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9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 * #,##0.0_ ;_ * \-#,##0.0_ ;_ * &quot;-&quot;_ ;_ @_ "/>
    <numFmt numFmtId="179" formatCode="#,##0_);[Red]\(#,##0\)"/>
    <numFmt numFmtId="180" formatCode="#,##0.0_);[Red]\(#,##0.0\)"/>
    <numFmt numFmtId="181" formatCode="#,##0_ "/>
    <numFmt numFmtId="182" formatCode="0.0_);[Red]\(0.0\)"/>
    <numFmt numFmtId="183" formatCode="#,##0.0_ "/>
    <numFmt numFmtId="184" formatCode="_-* #,##0.0_-;\-* #,##0.0_-;_-* &quot;-&quot;_-;_-@_-"/>
    <numFmt numFmtId="185" formatCode="_-* #,##0.0_-;\-* #,##0.0_-;_-* &quot;-&quot;?_-;_-@_-"/>
    <numFmt numFmtId="186" formatCode="_-* #,##0.00_-;\-* #,##0.00_-;_-* &quot;-&quot;_-;_-@_-"/>
    <numFmt numFmtId="187" formatCode="&quot;₩&quot;#,##0;&quot;₩&quot;&quot;₩&quot;\-#,##0"/>
    <numFmt numFmtId="188" formatCode="_ * #,##0.00_ ;_ * \-#,##0.00_ ;_ * &quot;-&quot;_ ;_ @_ "/>
    <numFmt numFmtId="189" formatCode="&quot;₩&quot;#,##0.00;&quot;₩&quot;\-#,##0.00"/>
    <numFmt numFmtId="190" formatCode="_-[$€-2]* #,##0.00_-;\-[$€-2]* #,##0.00_-;_-[$€-2]* &quot;-&quot;??_-"/>
    <numFmt numFmtId="191" formatCode="&quot;₩&quot;#,##0;[Red]&quot;₩&quot;&quot;₩&quot;\-#,##0"/>
    <numFmt numFmtId="192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_-* #,##0.00_-;\-* #,##0.00_-;_-* &quot;-&quot;?_-;_-@_-"/>
    <numFmt numFmtId="198" formatCode="0.0%"/>
    <numFmt numFmtId="199" formatCode="#,##0;\-#,##0;&quot;-&quot;;@"/>
    <numFmt numFmtId="200" formatCode="#,##0.0;\-#,##0.0;&quot;-&quot;;@"/>
    <numFmt numFmtId="201" formatCode="#,##0.00;\-#,##0.00;&quot;-&quot;;@"/>
    <numFmt numFmtId="202" formatCode="\ @"/>
  </numFmts>
  <fonts count="115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12"/>
      <color indexed="8"/>
      <name val="맑은 고딕"/>
      <family val="3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vertAlign val="superscript"/>
      <sz val="9"/>
      <name val="돋움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12"/>
      <name val="바탕"/>
      <family val="1"/>
      <charset val="129"/>
    </font>
    <font>
      <b/>
      <sz val="16"/>
      <name val="굴림"/>
      <family val="3"/>
      <charset val="129"/>
    </font>
    <font>
      <b/>
      <sz val="8"/>
      <name val="돋움"/>
      <family val="3"/>
      <charset val="129"/>
    </font>
    <font>
      <sz val="8.5"/>
      <name val="돋움"/>
      <family val="3"/>
      <charset val="129"/>
    </font>
    <font>
      <sz val="15"/>
      <name val="바탕체"/>
      <family val="1"/>
      <charset val="129"/>
    </font>
    <font>
      <sz val="7"/>
      <name val="돋움"/>
      <family val="3"/>
      <charset val="129"/>
    </font>
    <font>
      <sz val="7.5"/>
      <name val="돋움"/>
      <family val="3"/>
      <charset val="129"/>
    </font>
    <font>
      <b/>
      <sz val="7.5"/>
      <name val="돋움"/>
      <family val="3"/>
      <charset val="129"/>
    </font>
    <font>
      <b/>
      <sz val="7.5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sz val="7.5"/>
      <color indexed="8"/>
      <name val="돋움"/>
      <family val="3"/>
      <charset val="129"/>
    </font>
    <font>
      <b/>
      <sz val="8.5"/>
      <name val="돋움"/>
      <family val="3"/>
      <charset val="129"/>
    </font>
    <font>
      <sz val="17"/>
      <name val="돋움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돋움체"/>
      <family val="3"/>
      <charset val="129"/>
    </font>
    <font>
      <sz val="10"/>
      <name val="돋움"/>
      <family val="3"/>
      <charset val="129"/>
    </font>
    <font>
      <sz val="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Book Antiqua"/>
      <family val="1"/>
    </font>
    <font>
      <sz val="8"/>
      <name val="돋움체"/>
      <family val="3"/>
      <charset val="129"/>
    </font>
    <font>
      <b/>
      <sz val="8"/>
      <name val="돋움체"/>
      <family val="3"/>
      <charset val="129"/>
    </font>
    <font>
      <sz val="9"/>
      <name val="바탕체"/>
      <family val="1"/>
      <charset val="129"/>
    </font>
    <font>
      <b/>
      <sz val="14"/>
      <name val="굴림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366">
    <xf numFmtId="0" fontId="0" fillId="0" borderId="0"/>
    <xf numFmtId="0" fontId="10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2" fillId="2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2" fillId="2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2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2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2" fillId="2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2" fillId="2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2" fillId="2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2" fillId="2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2" fillId="3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2" fillId="3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2" fillId="3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2" fillId="3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2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2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2" fillId="3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2" fillId="3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2" fillId="3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2" fillId="3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2" fillId="3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2" fillId="3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2" fillId="3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2" fillId="3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3" fillId="3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3" fillId="3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3" fillId="3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3" fillId="3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3" fillId="3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3" fillId="3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3" fillId="4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3" fillId="4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3" fillId="4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3" fillId="4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  <xf numFmtId="0" fontId="14" fillId="0" borderId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0" fontId="9" fillId="0" borderId="0" applyFont="0" applyFill="0" applyBorder="0" applyAlignment="0" applyProtection="0"/>
    <xf numFmtId="187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9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190" fontId="18" fillId="0" borderId="0" applyFont="0" applyFill="0" applyBorder="0" applyAlignment="0" applyProtection="0"/>
    <xf numFmtId="2" fontId="16" fillId="0" borderId="0" applyFont="0" applyFill="0" applyBorder="0" applyAlignment="0" applyProtection="0"/>
    <xf numFmtId="0" fontId="19" fillId="0" borderId="1" applyNumberFormat="0" applyAlignment="0" applyProtection="0">
      <alignment horizontal="left" vertical="center"/>
    </xf>
    <xf numFmtId="0" fontId="19" fillId="0" borderId="2">
      <alignment horizontal="left" vertical="center"/>
    </xf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6" fillId="0" borderId="0"/>
    <xf numFmtId="10" fontId="16" fillId="0" borderId="0" applyFont="0" applyFill="0" applyBorder="0" applyAlignment="0" applyProtection="0"/>
    <xf numFmtId="0" fontId="21" fillId="0" borderId="0"/>
    <xf numFmtId="0" fontId="16" fillId="0" borderId="3" applyNumberFormat="0" applyFont="0" applyFill="0" applyAlignment="0" applyProtection="0"/>
    <xf numFmtId="0" fontId="22" fillId="0" borderId="4">
      <alignment horizontal="left"/>
    </xf>
    <xf numFmtId="0" fontId="11" fillId="16" borderId="0" applyNumberFormat="0" applyBorder="0" applyAlignment="0" applyProtection="0">
      <alignment vertical="center"/>
    </xf>
    <xf numFmtId="0" fontId="73" fillId="4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73" fillId="4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3" fillId="4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3" fillId="4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3" fillId="4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3" fillId="4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3" fillId="4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3" fillId="4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3" fillId="4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3" fillId="4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3" fillId="4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3" fillId="4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24" fillId="20" borderId="5" applyNumberFormat="0" applyAlignment="0" applyProtection="0">
      <alignment vertical="center"/>
    </xf>
    <xf numFmtId="0" fontId="75" fillId="49" borderId="79" applyNumberFormat="0" applyAlignment="0" applyProtection="0">
      <alignment vertical="center"/>
    </xf>
    <xf numFmtId="0" fontId="24" fillId="20" borderId="5" applyNumberFormat="0" applyAlignment="0" applyProtection="0">
      <alignment vertical="center"/>
    </xf>
    <xf numFmtId="0" fontId="75" fillId="49" borderId="79" applyNumberFormat="0" applyAlignment="0" applyProtection="0">
      <alignment vertical="center"/>
    </xf>
    <xf numFmtId="194" fontId="18" fillId="0" borderId="0">
      <protection locked="0"/>
    </xf>
    <xf numFmtId="2" fontId="66" fillId="0" borderId="0" applyFont="0" applyFill="0" applyBorder="0" applyAlignment="0" applyProtection="0"/>
    <xf numFmtId="0" fontId="25" fillId="0" borderId="0">
      <protection locked="0"/>
    </xf>
    <xf numFmtId="0" fontId="67" fillId="0" borderId="0" applyNumberFormat="0" applyFill="0" applyBorder="0" applyAlignment="0" applyProtection="0"/>
    <xf numFmtId="0" fontId="25" fillId="0" borderId="0">
      <protection locked="0"/>
    </xf>
    <xf numFmtId="0" fontId="68" fillId="0" borderId="0" applyNumberFormat="0" applyFill="0" applyBorder="0" applyAlignment="0" applyProtection="0"/>
    <xf numFmtId="0" fontId="26" fillId="3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27" fillId="0" borderId="0">
      <protection locked="0"/>
    </xf>
    <xf numFmtId="0" fontId="66" fillId="0" borderId="0" applyFont="0" applyFill="0" applyBorder="0" applyAlignment="0" applyProtection="0"/>
    <xf numFmtId="0" fontId="27" fillId="0" borderId="0">
      <protection locked="0"/>
    </xf>
    <xf numFmtId="0" fontId="66" fillId="0" borderId="0" applyFont="0" applyFill="0" applyBorder="0" applyAlignment="0" applyProtection="0"/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18" fillId="21" borderId="6" applyNumberFormat="0" applyFont="0" applyAlignment="0" applyProtection="0">
      <alignment vertical="center"/>
    </xf>
    <xf numFmtId="0" fontId="65" fillId="51" borderId="80" applyNumberFormat="0" applyFont="0" applyAlignment="0" applyProtection="0">
      <alignment vertical="center"/>
    </xf>
    <xf numFmtId="0" fontId="18" fillId="21" borderId="6" applyNumberFormat="0" applyFont="0" applyAlignment="0" applyProtection="0">
      <alignment vertical="center"/>
    </xf>
    <xf numFmtId="0" fontId="65" fillId="51" borderId="80" applyNumberFormat="0" applyFont="0" applyAlignment="0" applyProtection="0">
      <alignment vertical="center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65" fillId="0" borderId="0" applyFont="0" applyFill="0" applyBorder="0" applyAlignment="0" applyProtection="0">
      <alignment vertical="center"/>
    </xf>
    <xf numFmtId="9" fontId="65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5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65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5" fillId="0" borderId="0" applyFont="0" applyFill="0" applyBorder="0" applyAlignment="0" applyProtection="0">
      <alignment vertical="center"/>
    </xf>
    <xf numFmtId="9" fontId="65" fillId="0" borderId="0" applyFont="0" applyFill="0" applyBorder="0" applyAlignment="0" applyProtection="0">
      <alignment vertical="center"/>
    </xf>
    <xf numFmtId="9" fontId="65" fillId="0" borderId="0" applyFont="0" applyFill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17" fillId="0" borderId="0"/>
    <xf numFmtId="0" fontId="30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1" fillId="23" borderId="7" applyNumberFormat="0" applyAlignment="0" applyProtection="0">
      <alignment vertical="center"/>
    </xf>
    <xf numFmtId="0" fontId="79" fillId="53" borderId="81" applyNumberFormat="0" applyAlignment="0" applyProtection="0">
      <alignment vertical="center"/>
    </xf>
    <xf numFmtId="0" fontId="31" fillId="23" borderId="7" applyNumberFormat="0" applyAlignment="0" applyProtection="0">
      <alignment vertical="center"/>
    </xf>
    <xf numFmtId="0" fontId="79" fillId="53" borderId="81" applyNumberFormat="0" applyAlignment="0" applyProtection="0">
      <alignment vertical="center"/>
    </xf>
    <xf numFmtId="191" fontId="16" fillId="0" borderId="0">
      <alignment vertical="center"/>
    </xf>
    <xf numFmtId="176" fontId="18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71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0" fontId="18" fillId="0" borderId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32" fillId="0" borderId="8" applyNumberFormat="0" applyFill="0" applyAlignment="0" applyProtection="0">
      <alignment vertical="center"/>
    </xf>
    <xf numFmtId="0" fontId="80" fillId="0" borderId="82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80" fillId="0" borderId="82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81" fillId="0" borderId="83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81" fillId="0" borderId="83" applyNumberFormat="0" applyFill="0" applyAlignment="0" applyProtection="0">
      <alignment vertical="center"/>
    </xf>
    <xf numFmtId="0" fontId="34" fillId="7" borderId="5" applyNumberFormat="0" applyAlignment="0" applyProtection="0">
      <alignment vertical="center"/>
    </xf>
    <xf numFmtId="0" fontId="82" fillId="54" borderId="79" applyNumberFormat="0" applyAlignment="0" applyProtection="0">
      <alignment vertical="center"/>
    </xf>
    <xf numFmtId="0" fontId="34" fillId="7" borderId="5" applyNumberFormat="0" applyAlignment="0" applyProtection="0">
      <alignment vertical="center"/>
    </xf>
    <xf numFmtId="0" fontId="82" fillId="54" borderId="79" applyNumberFormat="0" applyAlignment="0" applyProtection="0">
      <alignment vertical="center"/>
    </xf>
    <xf numFmtId="4" fontId="27" fillId="0" borderId="0">
      <protection locked="0"/>
    </xf>
    <xf numFmtId="4" fontId="66" fillId="0" borderId="0" applyFont="0" applyFill="0" applyBorder="0" applyAlignment="0" applyProtection="0"/>
    <xf numFmtId="195" fontId="18" fillId="0" borderId="0">
      <protection locked="0"/>
    </xf>
    <xf numFmtId="3" fontId="66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36" fillId="0" borderId="10" applyNumberFormat="0" applyFill="0" applyAlignment="0" applyProtection="0">
      <alignment vertical="center"/>
    </xf>
    <xf numFmtId="0" fontId="83" fillId="0" borderId="84" applyNumberFormat="0" applyFill="0" applyAlignment="0" applyProtection="0">
      <alignment vertical="center"/>
    </xf>
    <xf numFmtId="0" fontId="36" fillId="0" borderId="10" applyNumberFormat="0" applyFill="0" applyAlignment="0" applyProtection="0">
      <alignment vertical="center"/>
    </xf>
    <xf numFmtId="0" fontId="84" fillId="0" borderId="84" applyNumberFormat="0" applyFill="0" applyAlignment="0" applyProtection="0">
      <alignment vertical="center"/>
    </xf>
    <xf numFmtId="0" fontId="83" fillId="0" borderId="84" applyNumberFormat="0" applyFill="0" applyAlignment="0" applyProtection="0">
      <alignment vertical="center"/>
    </xf>
    <xf numFmtId="0" fontId="83" fillId="0" borderId="84" applyNumberFormat="0" applyFill="0" applyAlignment="0" applyProtection="0">
      <alignment vertical="center"/>
    </xf>
    <xf numFmtId="0" fontId="37" fillId="0" borderId="11" applyNumberFormat="0" applyFill="0" applyAlignment="0" applyProtection="0">
      <alignment vertical="center"/>
    </xf>
    <xf numFmtId="0" fontId="85" fillId="0" borderId="85" applyNumberFormat="0" applyFill="0" applyAlignment="0" applyProtection="0">
      <alignment vertical="center"/>
    </xf>
    <xf numFmtId="0" fontId="37" fillId="0" borderId="11" applyNumberFormat="0" applyFill="0" applyAlignment="0" applyProtection="0">
      <alignment vertical="center"/>
    </xf>
    <xf numFmtId="0" fontId="85" fillId="0" borderId="85" applyNumberFormat="0" applyFill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86" fillId="0" borderId="86" applyNumberFormat="0" applyFill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86" fillId="0" borderId="86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88" fillId="55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88" fillId="55" borderId="0" applyNumberFormat="0" applyBorder="0" applyAlignment="0" applyProtection="0">
      <alignment vertical="center"/>
    </xf>
    <xf numFmtId="0" fontId="40" fillId="20" borderId="13" applyNumberFormat="0" applyAlignment="0" applyProtection="0">
      <alignment vertical="center"/>
    </xf>
    <xf numFmtId="0" fontId="89" fillId="49" borderId="87" applyNumberFormat="0" applyAlignment="0" applyProtection="0">
      <alignment vertical="center"/>
    </xf>
    <xf numFmtId="0" fontId="40" fillId="20" borderId="13" applyNumberFormat="0" applyAlignment="0" applyProtection="0">
      <alignment vertical="center"/>
    </xf>
    <xf numFmtId="0" fontId="89" fillId="49" borderId="87" applyNumberFormat="0" applyAlignment="0" applyProtection="0">
      <alignment vertical="center"/>
    </xf>
    <xf numFmtId="41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Protection="0"/>
    <xf numFmtId="176" fontId="18" fillId="0" borderId="0" applyProtection="0"/>
    <xf numFmtId="0" fontId="18" fillId="0" borderId="0" applyFont="0" applyFill="0" applyBorder="0" applyAlignment="0" applyProtection="0"/>
    <xf numFmtId="193" fontId="18" fillId="0" borderId="0">
      <protection locked="0"/>
    </xf>
    <xf numFmtId="10" fontId="66" fillId="0" borderId="0" applyFont="0" applyFill="0" applyBorder="0" applyAlignment="0" applyProtection="0"/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18" fillId="0" borderId="0"/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6" fillId="0" borderId="0"/>
    <xf numFmtId="0" fontId="16" fillId="0" borderId="0"/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17" fillId="0" borderId="0"/>
    <xf numFmtId="0" fontId="72" fillId="0" borderId="0">
      <alignment vertical="center"/>
    </xf>
    <xf numFmtId="0" fontId="90" fillId="0" borderId="0">
      <alignment vertical="center"/>
    </xf>
    <xf numFmtId="0" fontId="91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44" fillId="0" borderId="0">
      <alignment vertical="center"/>
    </xf>
    <xf numFmtId="0" fontId="64" fillId="0" borderId="0"/>
    <xf numFmtId="0" fontId="72" fillId="0" borderId="0">
      <alignment vertical="center"/>
    </xf>
    <xf numFmtId="0" fontId="64" fillId="0" borderId="0"/>
    <xf numFmtId="0" fontId="17" fillId="0" borderId="0"/>
    <xf numFmtId="0" fontId="90" fillId="0" borderId="0">
      <alignment vertical="center"/>
    </xf>
    <xf numFmtId="0" fontId="17" fillId="0" borderId="0"/>
    <xf numFmtId="0" fontId="17" fillId="0" borderId="0"/>
    <xf numFmtId="0" fontId="17" fillId="0" borderId="0">
      <alignment vertical="center"/>
    </xf>
    <xf numFmtId="0" fontId="72" fillId="0" borderId="0">
      <alignment vertical="center"/>
    </xf>
    <xf numFmtId="0" fontId="44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7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72" fillId="0" borderId="0">
      <alignment vertical="center"/>
    </xf>
    <xf numFmtId="0" fontId="72" fillId="0" borderId="0">
      <alignment vertical="center"/>
    </xf>
    <xf numFmtId="0" fontId="69" fillId="0" borderId="0"/>
    <xf numFmtId="0" fontId="90" fillId="0" borderId="0">
      <alignment vertical="center"/>
    </xf>
    <xf numFmtId="0" fontId="17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18" fillId="0" borderId="0"/>
    <xf numFmtId="0" fontId="72" fillId="0" borderId="0">
      <alignment vertical="center"/>
    </xf>
    <xf numFmtId="0" fontId="18" fillId="0" borderId="0"/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16" fillId="0" borderId="0"/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16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6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6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6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6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6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17" fillId="0" borderId="0"/>
    <xf numFmtId="0" fontId="90" fillId="0" borderId="0">
      <alignment vertical="center"/>
    </xf>
    <xf numFmtId="0" fontId="16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6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6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6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6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6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6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6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6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6" fillId="0" borderId="0"/>
    <xf numFmtId="0" fontId="16" fillId="0" borderId="0"/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7" fillId="0" borderId="0">
      <alignment vertical="center"/>
    </xf>
    <xf numFmtId="0" fontId="18" fillId="0" borderId="0"/>
    <xf numFmtId="0" fontId="17" fillId="0" borderId="0"/>
    <xf numFmtId="0" fontId="27" fillId="0" borderId="3">
      <protection locked="0"/>
    </xf>
    <xf numFmtId="0" fontId="66" fillId="0" borderId="3" applyNumberFormat="0" applyFont="0" applyFill="0" applyAlignment="0" applyProtection="0"/>
    <xf numFmtId="192" fontId="18" fillId="0" borderId="0">
      <protection locked="0"/>
    </xf>
    <xf numFmtId="0" fontId="18" fillId="0" borderId="0" applyFont="0" applyFill="0" applyBorder="0" applyAlignment="0" applyProtection="0"/>
    <xf numFmtId="196" fontId="18" fillId="0" borderId="0">
      <protection locked="0"/>
    </xf>
    <xf numFmtId="0" fontId="6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7" fillId="51" borderId="80" applyNumberFormat="0" applyFont="0" applyAlignment="0" applyProtection="0">
      <alignment vertical="center"/>
    </xf>
    <xf numFmtId="0" fontId="7" fillId="51" borderId="80" applyNumberFormat="0" applyFont="0" applyAlignment="0" applyProtection="0">
      <alignment vertical="center"/>
    </xf>
    <xf numFmtId="0" fontId="19" fillId="0" borderId="90">
      <alignment horizontal="left"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4" fillId="20" borderId="91" applyNumberFormat="0" applyAlignment="0" applyProtection="0">
      <alignment vertical="center"/>
    </xf>
    <xf numFmtId="0" fontId="24" fillId="20" borderId="9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" fillId="21" borderId="92" applyNumberFormat="0" applyFont="0" applyAlignment="0" applyProtection="0">
      <alignment vertical="center"/>
    </xf>
    <xf numFmtId="0" fontId="18" fillId="21" borderId="92" applyNumberFormat="0" applyFont="0" applyAlignment="0" applyProtection="0">
      <alignment vertical="center"/>
    </xf>
    <xf numFmtId="0" fontId="33" fillId="0" borderId="93" applyNumberFormat="0" applyFill="0" applyAlignment="0" applyProtection="0">
      <alignment vertical="center"/>
    </xf>
    <xf numFmtId="0" fontId="33" fillId="0" borderId="93" applyNumberFormat="0" applyFill="0" applyAlignment="0" applyProtection="0">
      <alignment vertical="center"/>
    </xf>
    <xf numFmtId="0" fontId="34" fillId="7" borderId="91" applyNumberFormat="0" applyAlignment="0" applyProtection="0">
      <alignment vertical="center"/>
    </xf>
    <xf numFmtId="0" fontId="34" fillId="7" borderId="91" applyNumberFormat="0" applyAlignment="0" applyProtection="0">
      <alignment vertical="center"/>
    </xf>
    <xf numFmtId="0" fontId="40" fillId="20" borderId="94" applyNumberFormat="0" applyAlignment="0" applyProtection="0">
      <alignment vertical="center"/>
    </xf>
    <xf numFmtId="0" fontId="40" fillId="20" borderId="94" applyNumberFormat="0" applyAlignment="0" applyProtection="0">
      <alignment vertical="center"/>
    </xf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72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72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72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08" fillId="4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08" fillId="48" borderId="0" applyNumberFormat="0" applyBorder="0" applyAlignment="0" applyProtection="0">
      <alignment vertical="center"/>
    </xf>
    <xf numFmtId="0" fontId="108" fillId="41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08" fillId="47" borderId="0" applyNumberFormat="0" applyBorder="0" applyAlignment="0" applyProtection="0">
      <alignment vertical="center"/>
    </xf>
    <xf numFmtId="0" fontId="108" fillId="4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8" fillId="46" borderId="0" applyNumberFormat="0" applyBorder="0" applyAlignment="0" applyProtection="0">
      <alignment vertical="center"/>
    </xf>
    <xf numFmtId="0" fontId="108" fillId="3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08" fillId="45" borderId="0" applyNumberFormat="0" applyBorder="0" applyAlignment="0" applyProtection="0">
      <alignment vertical="center"/>
    </xf>
    <xf numFmtId="0" fontId="108" fillId="3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8" fillId="44" borderId="0" applyNumberFormat="0" applyBorder="0" applyAlignment="0" applyProtection="0">
      <alignment vertical="center"/>
    </xf>
    <xf numFmtId="0" fontId="108" fillId="3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08" fillId="43" borderId="0" applyNumberFormat="0" applyBorder="0" applyAlignment="0" applyProtection="0">
      <alignment vertical="center"/>
    </xf>
    <xf numFmtId="0" fontId="107" fillId="0" borderId="83" applyNumberFormat="0" applyFill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6" fillId="51" borderId="80" applyNumberFormat="0" applyFont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4" fillId="53" borderId="81" applyNumberFormat="0" applyAlignment="0" applyProtection="0">
      <alignment vertical="center"/>
    </xf>
    <xf numFmtId="0" fontId="103" fillId="0" borderId="82" applyNumberFormat="0" applyFill="0" applyAlignment="0" applyProtection="0">
      <alignment vertical="center"/>
    </xf>
    <xf numFmtId="0" fontId="102" fillId="49" borderId="79" applyNumberFormat="0" applyAlignment="0" applyProtection="0">
      <alignment vertical="center"/>
    </xf>
    <xf numFmtId="0" fontId="101" fillId="49" borderId="87" applyNumberFormat="0" applyAlignment="0" applyProtection="0">
      <alignment vertical="center"/>
    </xf>
    <xf numFmtId="0" fontId="100" fillId="54" borderId="79" applyNumberFormat="0" applyAlignment="0" applyProtection="0">
      <alignment vertical="center"/>
    </xf>
    <xf numFmtId="0" fontId="99" fillId="52" borderId="0" applyNumberFormat="0" applyBorder="0" applyAlignment="0" applyProtection="0">
      <alignment vertical="center"/>
    </xf>
    <xf numFmtId="0" fontId="98" fillId="50" borderId="0" applyNumberFormat="0" applyBorder="0" applyAlignment="0" applyProtection="0">
      <alignment vertical="center"/>
    </xf>
    <xf numFmtId="0" fontId="97" fillId="55" borderId="0" applyNumberFormat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86" applyNumberFormat="0" applyFill="0" applyAlignment="0" applyProtection="0">
      <alignment vertical="center"/>
    </xf>
    <xf numFmtId="0" fontId="95" fillId="0" borderId="85" applyNumberFormat="0" applyFill="0" applyAlignment="0" applyProtection="0">
      <alignment vertical="center"/>
    </xf>
    <xf numFmtId="0" fontId="94" fillId="0" borderId="84" applyNumberFormat="0" applyFill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2" fillId="51" borderId="80" applyNumberFormat="0" applyFont="0" applyAlignment="0" applyProtection="0">
      <alignment vertical="center"/>
    </xf>
    <xf numFmtId="0" fontId="72" fillId="51" borderId="80" applyNumberFormat="0" applyFont="0" applyAlignment="0" applyProtection="0">
      <alignment vertical="center"/>
    </xf>
    <xf numFmtId="9" fontId="72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17" fillId="0" borderId="0"/>
    <xf numFmtId="0" fontId="6" fillId="0" borderId="0">
      <alignment vertical="center"/>
    </xf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2" fillId="0" borderId="0">
      <alignment vertical="center"/>
    </xf>
    <xf numFmtId="0" fontId="17" fillId="0" borderId="0">
      <alignment vertical="center"/>
    </xf>
    <xf numFmtId="0" fontId="17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51" borderId="80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51" borderId="80" applyNumberFormat="0" applyFont="0" applyAlignment="0" applyProtection="0">
      <alignment vertical="center"/>
    </xf>
    <xf numFmtId="0" fontId="7" fillId="51" borderId="80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19">
    <xf numFmtId="0" fontId="0" fillId="0" borderId="0" xfId="0"/>
    <xf numFmtId="49" fontId="42" fillId="24" borderId="0" xfId="0" applyNumberFormat="1" applyFont="1" applyFill="1" applyBorder="1" applyAlignment="1" applyProtection="1">
      <alignment horizontal="center" vertical="center"/>
      <protection hidden="1"/>
    </xf>
    <xf numFmtId="0" fontId="42" fillId="24" borderId="0" xfId="0" applyFont="1" applyFill="1" applyBorder="1" applyAlignment="1" applyProtection="1">
      <alignment horizontal="center" vertical="center"/>
      <protection hidden="1"/>
    </xf>
    <xf numFmtId="0" fontId="42" fillId="24" borderId="0" xfId="0" applyFont="1" applyFill="1" applyBorder="1" applyAlignment="1" applyProtection="1">
      <alignment horizontal="right" vertical="center"/>
      <protection hidden="1"/>
    </xf>
    <xf numFmtId="49" fontId="0" fillId="24" borderId="0" xfId="0" applyNumberFormat="1" applyFill="1" applyBorder="1" applyAlignment="1" applyProtection="1">
      <alignment horizontal="center" vertical="center"/>
      <protection hidden="1"/>
    </xf>
    <xf numFmtId="0" fontId="0" fillId="24" borderId="0" xfId="0" applyFill="1" applyBorder="1" applyAlignment="1" applyProtection="1">
      <alignment horizontal="center" vertical="center"/>
      <protection hidden="1"/>
    </xf>
    <xf numFmtId="49" fontId="43" fillId="24" borderId="0" xfId="0" applyNumberFormat="1" applyFont="1" applyFill="1" applyBorder="1" applyAlignment="1" applyProtection="1">
      <alignment horizontal="left" vertical="center"/>
      <protection hidden="1"/>
    </xf>
    <xf numFmtId="49" fontId="43" fillId="24" borderId="0" xfId="0" applyNumberFormat="1" applyFont="1" applyFill="1" applyBorder="1" applyAlignment="1" applyProtection="1">
      <alignment horizontal="center" vertical="center"/>
      <protection hidden="1"/>
    </xf>
    <xf numFmtId="0" fontId="43" fillId="24" borderId="0" xfId="0" applyFont="1" applyFill="1" applyBorder="1" applyAlignment="1" applyProtection="1">
      <alignment horizontal="center" vertical="center"/>
      <protection hidden="1"/>
    </xf>
    <xf numFmtId="0" fontId="43" fillId="24" borderId="0" xfId="0" applyFont="1" applyFill="1" applyBorder="1" applyAlignment="1" applyProtection="1">
      <alignment horizontal="left" vertical="center"/>
      <protection hidden="1"/>
    </xf>
    <xf numFmtId="49" fontId="43" fillId="24" borderId="0" xfId="0" applyNumberFormat="1" applyFont="1" applyFill="1" applyBorder="1" applyAlignment="1" applyProtection="1">
      <alignment horizontal="right" vertical="center"/>
      <protection hidden="1"/>
    </xf>
    <xf numFmtId="0" fontId="45" fillId="24" borderId="0" xfId="0" applyFont="1" applyFill="1" applyAlignment="1" applyProtection="1">
      <alignment horizontal="center" vertical="center"/>
      <protection hidden="1"/>
    </xf>
    <xf numFmtId="180" fontId="45" fillId="24" borderId="0" xfId="0" applyNumberFormat="1" applyFont="1" applyFill="1" applyAlignment="1" applyProtection="1">
      <alignment horizontal="center" vertical="center"/>
      <protection hidden="1"/>
    </xf>
    <xf numFmtId="3" fontId="45" fillId="24" borderId="0" xfId="0" applyNumberFormat="1" applyFont="1" applyFill="1" applyAlignment="1" applyProtection="1">
      <alignment horizontal="right" vertical="center"/>
      <protection hidden="1"/>
    </xf>
    <xf numFmtId="0" fontId="45" fillId="24" borderId="0" xfId="0" applyFont="1" applyFill="1" applyBorder="1" applyAlignment="1" applyProtection="1">
      <alignment horizontal="center" vertical="center"/>
      <protection hidden="1"/>
    </xf>
    <xf numFmtId="0" fontId="46" fillId="24" borderId="0" xfId="0" applyFont="1" applyFill="1" applyBorder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0" fontId="45" fillId="24" borderId="0" xfId="0" applyFont="1" applyFill="1" applyBorder="1" applyAlignment="1" applyProtection="1">
      <alignment horizontal="left" vertical="center"/>
      <protection hidden="1"/>
    </xf>
    <xf numFmtId="180" fontId="45" fillId="24" borderId="0" xfId="0" applyNumberFormat="1" applyFont="1" applyFill="1" applyBorder="1" applyAlignment="1" applyProtection="1">
      <alignment horizontal="left" vertical="center"/>
      <protection hidden="1"/>
    </xf>
    <xf numFmtId="3" fontId="45" fillId="24" borderId="0" xfId="0" applyNumberFormat="1" applyFont="1" applyFill="1" applyBorder="1" applyAlignment="1" applyProtection="1">
      <alignment horizontal="right" vertical="center"/>
      <protection hidden="1"/>
    </xf>
    <xf numFmtId="41" fontId="45" fillId="24" borderId="0" xfId="1741" applyNumberFormat="1" applyFont="1" applyFill="1" applyAlignment="1" applyProtection="1">
      <alignment horizontal="right" vertical="center"/>
      <protection hidden="1"/>
    </xf>
    <xf numFmtId="0" fontId="49" fillId="24" borderId="0" xfId="0" applyFont="1" applyFill="1" applyBorder="1" applyAlignment="1" applyProtection="1">
      <alignment horizontal="center" vertical="center"/>
      <protection hidden="1"/>
    </xf>
    <xf numFmtId="0" fontId="45" fillId="24" borderId="14" xfId="1741" quotePrefix="1" applyFont="1" applyFill="1" applyBorder="1" applyAlignment="1" applyProtection="1">
      <alignment horizontal="center" vertical="center"/>
      <protection hidden="1"/>
    </xf>
    <xf numFmtId="0" fontId="49" fillId="24" borderId="14" xfId="1741" quotePrefix="1" applyNumberFormat="1" applyFont="1" applyFill="1" applyBorder="1" applyAlignment="1" applyProtection="1">
      <alignment horizontal="center" vertical="center"/>
      <protection hidden="1"/>
    </xf>
    <xf numFmtId="41" fontId="49" fillId="24" borderId="0" xfId="277" applyNumberFormat="1" applyFont="1" applyFill="1" applyAlignment="1" applyProtection="1">
      <alignment horizontal="right" vertical="center"/>
      <protection hidden="1"/>
    </xf>
    <xf numFmtId="179" fontId="45" fillId="24" borderId="0" xfId="1741" applyNumberFormat="1" applyFont="1" applyFill="1" applyBorder="1" applyAlignment="1" applyProtection="1">
      <alignment horizontal="center" vertical="center"/>
      <protection hidden="1"/>
    </xf>
    <xf numFmtId="41" fontId="45" fillId="24" borderId="15" xfId="1741" applyNumberFormat="1" applyFont="1" applyFill="1" applyBorder="1" applyAlignment="1" applyProtection="1">
      <alignment horizontal="right" vertical="center"/>
      <protection hidden="1"/>
    </xf>
    <xf numFmtId="0" fontId="45" fillId="24" borderId="0" xfId="0" applyNumberFormat="1" applyFont="1" applyFill="1" applyBorder="1" applyAlignment="1" applyProtection="1">
      <alignment horizontal="center" vertical="center"/>
      <protection hidden="1"/>
    </xf>
    <xf numFmtId="0" fontId="50" fillId="24" borderId="0" xfId="0" applyNumberFormat="1" applyFont="1" applyFill="1" applyBorder="1" applyAlignment="1" applyProtection="1">
      <alignment horizontal="left"/>
      <protection hidden="1"/>
    </xf>
    <xf numFmtId="0" fontId="51" fillId="24" borderId="0" xfId="0" applyFont="1" applyFill="1" applyAlignment="1" applyProtection="1">
      <alignment horizontal="center" vertical="center"/>
      <protection hidden="1"/>
    </xf>
    <xf numFmtId="0" fontId="45" fillId="24" borderId="0" xfId="1738" applyNumberFormat="1" applyFont="1" applyFill="1" applyAlignment="1" applyProtection="1">
      <alignment horizontal="left" vertical="center"/>
      <protection hidden="1"/>
    </xf>
    <xf numFmtId="0" fontId="45" fillId="24" borderId="0" xfId="1738" applyNumberFormat="1" applyFont="1" applyFill="1" applyAlignment="1" applyProtection="1">
      <alignment horizontal="right" vertical="center"/>
      <protection hidden="1"/>
    </xf>
    <xf numFmtId="0" fontId="46" fillId="24" borderId="0" xfId="1738" applyFont="1" applyFill="1" applyBorder="1" applyAlignment="1" applyProtection="1">
      <alignment horizontal="center" vertical="center"/>
      <protection hidden="1"/>
    </xf>
    <xf numFmtId="0" fontId="47" fillId="24" borderId="0" xfId="1738" applyNumberFormat="1" applyFont="1" applyFill="1" applyAlignment="1" applyProtection="1">
      <alignment horizontal="center" vertical="center"/>
      <protection hidden="1"/>
    </xf>
    <xf numFmtId="0" fontId="47" fillId="24" borderId="0" xfId="1738" applyFont="1" applyFill="1" applyAlignment="1" applyProtection="1">
      <alignment horizontal="center" vertical="center"/>
      <protection hidden="1"/>
    </xf>
    <xf numFmtId="180" fontId="47" fillId="24" borderId="0" xfId="1738" applyNumberFormat="1" applyFont="1" applyFill="1" applyBorder="1" applyAlignment="1" applyProtection="1">
      <alignment horizontal="center" vertical="center"/>
      <protection hidden="1"/>
    </xf>
    <xf numFmtId="0" fontId="47" fillId="24" borderId="0" xfId="1738" applyFont="1" applyFill="1" applyBorder="1" applyAlignment="1" applyProtection="1">
      <alignment horizontal="center" vertical="center"/>
      <protection hidden="1"/>
    </xf>
    <xf numFmtId="0" fontId="45" fillId="24" borderId="0" xfId="1738" applyNumberFormat="1" applyFont="1" applyFill="1" applyBorder="1" applyAlignment="1" applyProtection="1">
      <alignment horizontal="left" vertical="center"/>
      <protection hidden="1"/>
    </xf>
    <xf numFmtId="3" fontId="45" fillId="24" borderId="0" xfId="1738" applyNumberFormat="1" applyFont="1" applyFill="1" applyBorder="1" applyAlignment="1" applyProtection="1">
      <alignment horizontal="left" vertical="center"/>
      <protection hidden="1"/>
    </xf>
    <xf numFmtId="180" fontId="45" fillId="24" borderId="0" xfId="1738" applyNumberFormat="1" applyFont="1" applyFill="1" applyBorder="1" applyAlignment="1" applyProtection="1">
      <alignment horizontal="left" vertical="center"/>
      <protection hidden="1"/>
    </xf>
    <xf numFmtId="0" fontId="45" fillId="24" borderId="0" xfId="1738" applyFont="1" applyFill="1" applyBorder="1" applyAlignment="1" applyProtection="1">
      <alignment horizontal="left" vertical="center"/>
      <protection hidden="1"/>
    </xf>
    <xf numFmtId="0" fontId="45" fillId="24" borderId="0" xfId="1738" applyFont="1" applyFill="1" applyBorder="1" applyAlignment="1" applyProtection="1">
      <alignment horizontal="right" vertical="center"/>
      <protection hidden="1"/>
    </xf>
    <xf numFmtId="180" fontId="45" fillId="24" borderId="16" xfId="1738" applyNumberFormat="1" applyFont="1" applyFill="1" applyBorder="1" applyAlignment="1" applyProtection="1">
      <alignment horizontal="center" vertical="center"/>
      <protection hidden="1"/>
    </xf>
    <xf numFmtId="180" fontId="45" fillId="24" borderId="17" xfId="1738" applyNumberFormat="1" applyFont="1" applyFill="1" applyBorder="1" applyAlignment="1" applyProtection="1">
      <alignment horizontal="center" vertical="center"/>
      <protection hidden="1"/>
    </xf>
    <xf numFmtId="3" fontId="45" fillId="24" borderId="18" xfId="1738" applyNumberFormat="1" applyFont="1" applyFill="1" applyBorder="1" applyAlignment="1" applyProtection="1">
      <alignment vertical="center"/>
      <protection hidden="1"/>
    </xf>
    <xf numFmtId="3" fontId="45" fillId="24" borderId="19" xfId="1738" applyNumberFormat="1" applyFont="1" applyFill="1" applyBorder="1" applyAlignment="1" applyProtection="1">
      <alignment vertical="center"/>
      <protection hidden="1"/>
    </xf>
    <xf numFmtId="0" fontId="45" fillId="24" borderId="0" xfId="1738" applyFont="1" applyFill="1" applyBorder="1" applyAlignment="1" applyProtection="1">
      <alignment horizontal="center" vertical="center"/>
      <protection hidden="1"/>
    </xf>
    <xf numFmtId="3" fontId="45" fillId="24" borderId="21" xfId="1738" applyNumberFormat="1" applyFont="1" applyFill="1" applyBorder="1" applyAlignment="1" applyProtection="1">
      <alignment horizontal="center" vertical="center" wrapText="1"/>
      <protection hidden="1"/>
    </xf>
    <xf numFmtId="180" fontId="45" fillId="24" borderId="20" xfId="1738" applyNumberFormat="1" applyFont="1" applyFill="1" applyBorder="1" applyAlignment="1" applyProtection="1">
      <alignment horizontal="center" vertical="center"/>
      <protection hidden="1"/>
    </xf>
    <xf numFmtId="180" fontId="45" fillId="24" borderId="22" xfId="1738" applyNumberFormat="1" applyFont="1" applyFill="1" applyBorder="1" applyAlignment="1" applyProtection="1">
      <alignment horizontal="center" vertical="center"/>
      <protection hidden="1"/>
    </xf>
    <xf numFmtId="0" fontId="45" fillId="24" borderId="14" xfId="1738" applyNumberFormat="1" applyFont="1" applyFill="1" applyBorder="1" applyAlignment="1" applyProtection="1">
      <alignment horizontal="center" vertical="center"/>
      <protection hidden="1"/>
    </xf>
    <xf numFmtId="183" fontId="45" fillId="24" borderId="0" xfId="1738" applyNumberFormat="1" applyFont="1" applyFill="1" applyAlignment="1" applyProtection="1">
      <alignment horizontal="right" vertical="center"/>
      <protection hidden="1"/>
    </xf>
    <xf numFmtId="176" fontId="45" fillId="24" borderId="0" xfId="272" applyFont="1" applyFill="1" applyAlignment="1" applyProtection="1">
      <alignment horizontal="right" vertical="center"/>
      <protection hidden="1"/>
    </xf>
    <xf numFmtId="0" fontId="45" fillId="24" borderId="15" xfId="1738" applyNumberFormat="1" applyFont="1" applyFill="1" applyBorder="1" applyAlignment="1" applyProtection="1">
      <alignment horizontal="center" vertical="center"/>
      <protection hidden="1"/>
    </xf>
    <xf numFmtId="178" fontId="45" fillId="24" borderId="0" xfId="272" applyNumberFormat="1" applyFont="1" applyFill="1" applyAlignment="1" applyProtection="1">
      <alignment horizontal="right" vertical="center"/>
      <protection hidden="1"/>
    </xf>
    <xf numFmtId="178" fontId="45" fillId="24" borderId="14" xfId="272" applyNumberFormat="1" applyFont="1" applyFill="1" applyBorder="1" applyAlignment="1" applyProtection="1">
      <alignment horizontal="right" vertical="center"/>
      <protection hidden="1"/>
    </xf>
    <xf numFmtId="0" fontId="49" fillId="24" borderId="0" xfId="1738" applyFont="1" applyFill="1" applyBorder="1" applyAlignment="1" applyProtection="1">
      <alignment horizontal="center" vertical="center"/>
      <protection hidden="1"/>
    </xf>
    <xf numFmtId="0" fontId="45" fillId="24" borderId="14" xfId="1738" quotePrefix="1" applyFont="1" applyFill="1" applyBorder="1" applyAlignment="1" applyProtection="1">
      <alignment horizontal="center" vertical="center" wrapText="1"/>
      <protection hidden="1"/>
    </xf>
    <xf numFmtId="176" fontId="45" fillId="24" borderId="0" xfId="1738" applyNumberFormat="1" applyFont="1" applyFill="1" applyAlignment="1" applyProtection="1">
      <alignment horizontal="right" vertical="center"/>
      <protection hidden="1"/>
    </xf>
    <xf numFmtId="178" fontId="45" fillId="24" borderId="0" xfId="1738" applyNumberFormat="1" applyFont="1" applyFill="1" applyAlignment="1" applyProtection="1">
      <alignment horizontal="right" vertical="center"/>
      <protection hidden="1"/>
    </xf>
    <xf numFmtId="0" fontId="45" fillId="24" borderId="0" xfId="1738" quotePrefix="1" applyFont="1" applyFill="1" applyBorder="1" applyAlignment="1" applyProtection="1">
      <alignment horizontal="center" vertical="center" wrapText="1"/>
      <protection hidden="1"/>
    </xf>
    <xf numFmtId="0" fontId="49" fillId="24" borderId="14" xfId="1738" quotePrefix="1" applyNumberFormat="1" applyFont="1" applyFill="1" applyBorder="1" applyAlignment="1" applyProtection="1">
      <alignment horizontal="center" vertical="center" wrapText="1"/>
      <protection hidden="1"/>
    </xf>
    <xf numFmtId="176" fontId="49" fillId="24" borderId="0" xfId="272" applyFont="1" applyFill="1" applyAlignment="1" applyProtection="1">
      <alignment horizontal="right" vertical="center"/>
      <protection hidden="1"/>
    </xf>
    <xf numFmtId="178" fontId="49" fillId="24" borderId="0" xfId="272" applyNumberFormat="1" applyFont="1" applyFill="1" applyAlignment="1" applyProtection="1">
      <alignment horizontal="right" vertical="center"/>
      <protection hidden="1"/>
    </xf>
    <xf numFmtId="176" fontId="49" fillId="24" borderId="0" xfId="272" applyNumberFormat="1" applyFont="1" applyFill="1" applyAlignment="1" applyProtection="1">
      <alignment horizontal="right" vertical="center"/>
      <protection hidden="1"/>
    </xf>
    <xf numFmtId="178" fontId="49" fillId="24" borderId="14" xfId="272" applyNumberFormat="1" applyFont="1" applyFill="1" applyBorder="1" applyAlignment="1" applyProtection="1">
      <alignment horizontal="right" vertical="center"/>
      <protection hidden="1"/>
    </xf>
    <xf numFmtId="176" fontId="49" fillId="24" borderId="14" xfId="272" applyFont="1" applyFill="1" applyBorder="1" applyAlignment="1" applyProtection="1">
      <alignment horizontal="right" vertical="center"/>
      <protection hidden="1"/>
    </xf>
    <xf numFmtId="0" fontId="45" fillId="24" borderId="0" xfId="1738" applyNumberFormat="1" applyFont="1" applyFill="1" applyBorder="1" applyAlignment="1" applyProtection="1">
      <alignment horizontal="center" vertical="center"/>
      <protection hidden="1"/>
    </xf>
    <xf numFmtId="0" fontId="45" fillId="24" borderId="23" xfId="1738" applyNumberFormat="1" applyFont="1" applyFill="1" applyBorder="1" applyAlignment="1" applyProtection="1">
      <alignment horizontal="center" vertical="center"/>
      <protection hidden="1"/>
    </xf>
    <xf numFmtId="0" fontId="45" fillId="24" borderId="24" xfId="1738" applyNumberFormat="1" applyFont="1" applyFill="1" applyBorder="1" applyAlignment="1" applyProtection="1">
      <alignment horizontal="center" vertical="center"/>
      <protection hidden="1"/>
    </xf>
    <xf numFmtId="0" fontId="50" fillId="24" borderId="0" xfId="1738" applyFont="1" applyFill="1" applyBorder="1" applyAlignment="1" applyProtection="1">
      <alignment horizontal="center"/>
      <protection hidden="1"/>
    </xf>
    <xf numFmtId="0" fontId="50" fillId="24" borderId="0" xfId="1738" applyNumberFormat="1" applyFont="1" applyFill="1" applyAlignment="1" applyProtection="1">
      <alignment horizontal="center" vertical="center"/>
      <protection hidden="1"/>
    </xf>
    <xf numFmtId="3" fontId="50" fillId="24" borderId="0" xfId="1738" applyNumberFormat="1" applyFont="1" applyFill="1" applyAlignment="1" applyProtection="1">
      <alignment horizontal="center" vertical="center"/>
      <protection hidden="1"/>
    </xf>
    <xf numFmtId="180" fontId="50" fillId="24" borderId="0" xfId="1738" applyNumberFormat="1" applyFont="1" applyFill="1" applyAlignment="1" applyProtection="1">
      <alignment horizontal="center" vertical="center"/>
      <protection hidden="1"/>
    </xf>
    <xf numFmtId="0" fontId="50" fillId="24" borderId="0" xfId="1738" applyFont="1" applyFill="1" applyAlignment="1" applyProtection="1">
      <alignment horizontal="center" vertical="center"/>
      <protection hidden="1"/>
    </xf>
    <xf numFmtId="0" fontId="50" fillId="24" borderId="0" xfId="1738" applyFont="1" applyFill="1" applyBorder="1" applyAlignment="1" applyProtection="1">
      <alignment horizontal="center" vertical="center"/>
      <protection hidden="1"/>
    </xf>
    <xf numFmtId="0" fontId="45" fillId="24" borderId="0" xfId="1738" applyNumberFormat="1" applyFont="1" applyFill="1" applyAlignment="1" applyProtection="1">
      <alignment horizontal="center" vertical="center"/>
      <protection hidden="1"/>
    </xf>
    <xf numFmtId="3" fontId="45" fillId="24" borderId="0" xfId="1738" applyNumberFormat="1" applyFont="1" applyFill="1" applyAlignment="1" applyProtection="1">
      <alignment horizontal="center" vertical="center"/>
      <protection hidden="1"/>
    </xf>
    <xf numFmtId="180" fontId="45" fillId="24" borderId="0" xfId="1738" applyNumberFormat="1" applyFont="1" applyFill="1" applyAlignment="1" applyProtection="1">
      <alignment horizontal="center" vertical="center"/>
      <protection hidden="1"/>
    </xf>
    <xf numFmtId="0" fontId="45" fillId="24" borderId="0" xfId="1738" applyFont="1" applyFill="1" applyAlignment="1" applyProtection="1">
      <alignment horizontal="center" vertical="center"/>
      <protection hidden="1"/>
    </xf>
    <xf numFmtId="0" fontId="51" fillId="24" borderId="0" xfId="1738" applyNumberFormat="1" applyFont="1" applyFill="1" applyAlignment="1" applyProtection="1">
      <alignment horizontal="center" vertical="center"/>
      <protection hidden="1"/>
    </xf>
    <xf numFmtId="0" fontId="51" fillId="24" borderId="0" xfId="1738" applyFont="1" applyFill="1" applyAlignment="1" applyProtection="1">
      <alignment horizontal="center" vertical="center"/>
      <protection hidden="1"/>
    </xf>
    <xf numFmtId="0" fontId="45" fillId="24" borderId="0" xfId="0" applyNumberFormat="1" applyFont="1" applyFill="1" applyAlignment="1" applyProtection="1">
      <alignment horizontal="left" vertical="center"/>
      <protection hidden="1"/>
    </xf>
    <xf numFmtId="0" fontId="45" fillId="24" borderId="0" xfId="0" applyNumberFormat="1" applyFont="1" applyFill="1" applyAlignment="1" applyProtection="1">
      <alignment horizontal="right" vertical="center"/>
      <protection hidden="1"/>
    </xf>
    <xf numFmtId="0" fontId="47" fillId="24" borderId="0" xfId="0" applyNumberFormat="1" applyFont="1" applyFill="1" applyBorder="1" applyAlignment="1" applyProtection="1">
      <alignment horizontal="center" vertical="center"/>
      <protection hidden="1"/>
    </xf>
    <xf numFmtId="3" fontId="47" fillId="24" borderId="0" xfId="0" applyNumberFormat="1" applyFont="1" applyFill="1" applyAlignment="1" applyProtection="1">
      <alignment horizontal="center" vertical="center" wrapText="1"/>
      <protection hidden="1"/>
    </xf>
    <xf numFmtId="49" fontId="47" fillId="24" borderId="0" xfId="0" applyNumberFormat="1" applyFont="1" applyFill="1" applyBorder="1" applyAlignment="1" applyProtection="1">
      <alignment horizontal="center" vertical="center"/>
      <protection hidden="1"/>
    </xf>
    <xf numFmtId="0" fontId="45" fillId="24" borderId="0" xfId="0" applyNumberFormat="1" applyFont="1" applyFill="1" applyBorder="1" applyAlignment="1" applyProtection="1">
      <alignment horizontal="right" vertical="center"/>
      <protection hidden="1"/>
    </xf>
    <xf numFmtId="0" fontId="45" fillId="24" borderId="14" xfId="0" applyNumberFormat="1" applyFont="1" applyFill="1" applyBorder="1" applyAlignment="1" applyProtection="1">
      <alignment horizontal="center" vertical="center"/>
      <protection hidden="1"/>
    </xf>
    <xf numFmtId="181" fontId="45" fillId="24" borderId="0" xfId="0" applyNumberFormat="1" applyFont="1" applyFill="1" applyAlignment="1" applyProtection="1">
      <alignment horizontal="right" vertical="center"/>
      <protection hidden="1"/>
    </xf>
    <xf numFmtId="41" fontId="45" fillId="24" borderId="0" xfId="0" applyNumberFormat="1" applyFont="1" applyFill="1" applyAlignment="1" applyProtection="1">
      <alignment horizontal="right" vertical="center"/>
      <protection hidden="1"/>
    </xf>
    <xf numFmtId="0" fontId="45" fillId="24" borderId="15" xfId="0" applyNumberFormat="1" applyFont="1" applyFill="1" applyBorder="1" applyAlignment="1" applyProtection="1">
      <alignment horizontal="center" vertical="center"/>
      <protection hidden="1"/>
    </xf>
    <xf numFmtId="49" fontId="45" fillId="24" borderId="14" xfId="0" applyNumberFormat="1" applyFont="1" applyFill="1" applyBorder="1" applyAlignment="1" applyProtection="1">
      <alignment horizontal="center" vertical="center"/>
      <protection hidden="1"/>
    </xf>
    <xf numFmtId="181" fontId="45" fillId="24" borderId="0" xfId="0" applyNumberFormat="1" applyFont="1" applyFill="1" applyBorder="1" applyAlignment="1" applyProtection="1">
      <alignment horizontal="right" vertical="center"/>
      <protection hidden="1"/>
    </xf>
    <xf numFmtId="0" fontId="49" fillId="24" borderId="0" xfId="0" applyNumberFormat="1" applyFont="1" applyFill="1" applyBorder="1" applyAlignment="1" applyProtection="1">
      <alignment horizontal="center" vertical="center"/>
      <protection hidden="1"/>
    </xf>
    <xf numFmtId="0" fontId="45" fillId="24" borderId="14" xfId="0" quotePrefix="1" applyFont="1" applyFill="1" applyBorder="1" applyAlignment="1" applyProtection="1">
      <alignment horizontal="center" vertical="center"/>
      <protection hidden="1"/>
    </xf>
    <xf numFmtId="176" fontId="45" fillId="24" borderId="0" xfId="0" applyNumberFormat="1" applyFont="1" applyFill="1" applyAlignment="1" applyProtection="1">
      <alignment horizontal="right" vertical="center"/>
      <protection hidden="1"/>
    </xf>
    <xf numFmtId="0" fontId="45" fillId="24" borderId="15" xfId="0" applyFont="1" applyFill="1" applyBorder="1" applyAlignment="1" applyProtection="1">
      <alignment horizontal="center" vertical="center"/>
      <protection hidden="1"/>
    </xf>
    <xf numFmtId="0" fontId="49" fillId="24" borderId="14" xfId="0" quotePrefix="1" applyNumberFormat="1" applyFont="1" applyFill="1" applyBorder="1" applyAlignment="1" applyProtection="1">
      <alignment horizontal="center" vertical="center"/>
      <protection hidden="1"/>
    </xf>
    <xf numFmtId="176" fontId="49" fillId="24" borderId="0" xfId="250" applyFont="1" applyFill="1" applyAlignment="1" applyProtection="1">
      <alignment horizontal="right" vertical="center"/>
      <protection hidden="1"/>
    </xf>
    <xf numFmtId="176" fontId="45" fillId="24" borderId="0" xfId="250" applyFont="1" applyFill="1" applyAlignment="1" applyProtection="1">
      <alignment horizontal="right" vertical="center"/>
      <protection hidden="1"/>
    </xf>
    <xf numFmtId="0" fontId="50" fillId="24" borderId="0" xfId="0" applyFont="1" applyFill="1" applyBorder="1" applyAlignment="1" applyProtection="1">
      <alignment horizontal="left"/>
      <protection hidden="1"/>
    </xf>
    <xf numFmtId="0" fontId="45" fillId="24" borderId="0" xfId="0" applyNumberFormat="1" applyFont="1" applyFill="1" applyAlignment="1" applyProtection="1">
      <alignment horizontal="center" vertical="center"/>
      <protection hidden="1"/>
    </xf>
    <xf numFmtId="49" fontId="45" fillId="24" borderId="0" xfId="0" applyNumberFormat="1" applyFont="1" applyFill="1" applyAlignment="1" applyProtection="1">
      <alignment horizontal="center" vertical="center"/>
      <protection hidden="1"/>
    </xf>
    <xf numFmtId="0" fontId="51" fillId="24" borderId="0" xfId="0" applyNumberFormat="1" applyFont="1" applyFill="1" applyAlignment="1" applyProtection="1">
      <alignment horizontal="center" vertical="center"/>
      <protection hidden="1"/>
    </xf>
    <xf numFmtId="3" fontId="51" fillId="24" borderId="0" xfId="0" applyNumberFormat="1" applyFont="1" applyFill="1" applyAlignment="1" applyProtection="1">
      <alignment horizontal="center" vertical="center"/>
      <protection hidden="1"/>
    </xf>
    <xf numFmtId="49" fontId="51" fillId="24" borderId="0" xfId="0" applyNumberFormat="1" applyFont="1" applyFill="1" applyAlignment="1" applyProtection="1">
      <alignment horizontal="center" vertical="center"/>
      <protection hidden="1"/>
    </xf>
    <xf numFmtId="0" fontId="45" fillId="24" borderId="14" xfId="0" applyFont="1" applyFill="1" applyBorder="1" applyAlignment="1" applyProtection="1">
      <alignment horizontal="center" vertical="center"/>
      <protection hidden="1"/>
    </xf>
    <xf numFmtId="16" fontId="45" fillId="24" borderId="14" xfId="0" applyNumberFormat="1" applyFont="1" applyFill="1" applyBorder="1" applyAlignment="1" applyProtection="1">
      <alignment horizontal="center" vertical="center"/>
      <protection hidden="1"/>
    </xf>
    <xf numFmtId="0" fontId="45" fillId="24" borderId="23" xfId="0" applyFont="1" applyFill="1" applyBorder="1" applyAlignment="1" applyProtection="1">
      <alignment horizontal="center" vertical="center"/>
      <protection hidden="1"/>
    </xf>
    <xf numFmtId="0" fontId="50" fillId="24" borderId="0" xfId="0" applyFont="1" applyFill="1" applyBorder="1" applyAlignment="1" applyProtection="1">
      <alignment horizontal="center" vertical="center"/>
      <protection hidden="1"/>
    </xf>
    <xf numFmtId="176" fontId="45" fillId="24" borderId="0" xfId="328" applyFont="1" applyFill="1" applyBorder="1" applyAlignment="1" applyProtection="1">
      <alignment horizontal="center" vertical="center"/>
      <protection hidden="1"/>
    </xf>
    <xf numFmtId="0" fontId="49" fillId="24" borderId="0" xfId="0" applyNumberFormat="1" applyFont="1" applyFill="1" applyAlignment="1" applyProtection="1">
      <alignment horizontal="left" vertical="center"/>
      <protection hidden="1"/>
    </xf>
    <xf numFmtId="0" fontId="45" fillId="24" borderId="0" xfId="0" applyFont="1" applyFill="1" applyBorder="1" applyAlignment="1" applyProtection="1">
      <alignment horizontal="right" vertical="center"/>
      <protection hidden="1"/>
    </xf>
    <xf numFmtId="176" fontId="45" fillId="24" borderId="24" xfId="250" applyFont="1" applyFill="1" applyBorder="1" applyAlignment="1" applyProtection="1">
      <alignment horizontal="right" vertical="center"/>
      <protection hidden="1"/>
    </xf>
    <xf numFmtId="0" fontId="50" fillId="24" borderId="0" xfId="0" applyNumberFormat="1" applyFont="1" applyFill="1" applyBorder="1" applyAlignment="1" applyProtection="1">
      <alignment horizontal="center"/>
      <protection hidden="1"/>
    </xf>
    <xf numFmtId="41" fontId="49" fillId="24" borderId="0" xfId="0" applyNumberFormat="1" applyFont="1" applyFill="1" applyAlignment="1" applyProtection="1">
      <alignment horizontal="right" vertical="center"/>
      <protection hidden="1"/>
    </xf>
    <xf numFmtId="179" fontId="45" fillId="24" borderId="0" xfId="0" applyNumberFormat="1" applyFont="1" applyFill="1" applyBorder="1" applyAlignment="1" applyProtection="1">
      <alignment horizontal="center" vertical="center"/>
      <protection hidden="1"/>
    </xf>
    <xf numFmtId="0" fontId="45" fillId="24" borderId="14" xfId="0" applyNumberFormat="1" applyFont="1" applyFill="1" applyBorder="1" applyAlignment="1" applyProtection="1">
      <alignment horizontal="left" vertical="center"/>
      <protection hidden="1"/>
    </xf>
    <xf numFmtId="179" fontId="45" fillId="24" borderId="25" xfId="0" applyNumberFormat="1" applyFont="1" applyFill="1" applyBorder="1" applyAlignment="1" applyProtection="1">
      <alignment horizontal="center" vertical="center"/>
      <protection hidden="1"/>
    </xf>
    <xf numFmtId="0" fontId="45" fillId="24" borderId="23" xfId="0" applyNumberFormat="1" applyFont="1" applyFill="1" applyBorder="1" applyAlignment="1" applyProtection="1">
      <alignment horizontal="left" vertical="center"/>
      <protection hidden="1"/>
    </xf>
    <xf numFmtId="0" fontId="50" fillId="24" borderId="0" xfId="0" applyFont="1" applyFill="1" applyAlignment="1" applyProtection="1">
      <alignment horizontal="left" vertical="center"/>
      <protection hidden="1"/>
    </xf>
    <xf numFmtId="0" fontId="50" fillId="24" borderId="0" xfId="0" applyFont="1" applyFill="1" applyBorder="1" applyAlignment="1" applyProtection="1">
      <alignment horizontal="left" vertical="center"/>
      <protection hidden="1"/>
    </xf>
    <xf numFmtId="3" fontId="50" fillId="24" borderId="0" xfId="0" applyNumberFormat="1" applyFont="1" applyFill="1" applyAlignment="1" applyProtection="1">
      <alignment horizontal="left" vertical="center"/>
      <protection hidden="1"/>
    </xf>
    <xf numFmtId="182" fontId="45" fillId="24" borderId="0" xfId="0" applyNumberFormat="1" applyFont="1" applyFill="1" applyAlignment="1" applyProtection="1">
      <alignment horizontal="center" vertical="center"/>
      <protection hidden="1"/>
    </xf>
    <xf numFmtId="0" fontId="55" fillId="0" borderId="0" xfId="0" applyFont="1" applyProtection="1">
      <protection hidden="1"/>
    </xf>
    <xf numFmtId="0" fontId="22" fillId="24" borderId="0" xfId="0" applyNumberFormat="1" applyFont="1" applyFill="1" applyAlignment="1" applyProtection="1">
      <protection hidden="1"/>
    </xf>
    <xf numFmtId="179" fontId="0" fillId="24" borderId="0" xfId="0" applyNumberFormat="1" applyFill="1" applyAlignment="1" applyProtection="1">
      <alignment horizontal="center" vertical="center"/>
      <protection hidden="1"/>
    </xf>
    <xf numFmtId="1" fontId="50" fillId="24" borderId="14" xfId="0" quotePrefix="1" applyNumberFormat="1" applyFont="1" applyFill="1" applyBorder="1" applyAlignment="1" applyProtection="1">
      <alignment horizontal="center" vertical="center"/>
      <protection hidden="1"/>
    </xf>
    <xf numFmtId="41" fontId="57" fillId="24" borderId="0" xfId="0" applyNumberFormat="1" applyFont="1" applyFill="1" applyBorder="1" applyAlignment="1" applyProtection="1">
      <alignment horizontal="right" vertical="center"/>
      <protection hidden="1"/>
    </xf>
    <xf numFmtId="1" fontId="53" fillId="24" borderId="14" xfId="0" quotePrefix="1" applyNumberFormat="1" applyFont="1" applyFill="1" applyBorder="1" applyAlignment="1" applyProtection="1">
      <alignment horizontal="center" vertical="center"/>
      <protection hidden="1"/>
    </xf>
    <xf numFmtId="41" fontId="58" fillId="24" borderId="0" xfId="0" applyNumberFormat="1" applyFont="1" applyFill="1" applyBorder="1" applyAlignment="1" applyProtection="1">
      <alignment horizontal="right" vertical="center"/>
      <protection hidden="1"/>
    </xf>
    <xf numFmtId="41" fontId="50" fillId="24" borderId="0" xfId="0" applyNumberFormat="1" applyFont="1" applyFill="1" applyAlignment="1" applyProtection="1">
      <alignment horizontal="right" vertical="center" shrinkToFit="1"/>
      <protection hidden="1"/>
    </xf>
    <xf numFmtId="179" fontId="50" fillId="24" borderId="14" xfId="0" applyNumberFormat="1" applyFont="1" applyFill="1" applyBorder="1" applyAlignment="1" applyProtection="1">
      <alignment horizontal="left" vertical="center"/>
      <protection hidden="1"/>
    </xf>
    <xf numFmtId="179" fontId="50" fillId="24" borderId="23" xfId="0" applyNumberFormat="1" applyFont="1" applyFill="1" applyBorder="1" applyAlignment="1" applyProtection="1">
      <alignment horizontal="left" vertical="center"/>
      <protection hidden="1"/>
    </xf>
    <xf numFmtId="179" fontId="45" fillId="24" borderId="0" xfId="0" applyNumberFormat="1" applyFont="1" applyFill="1" applyAlignment="1" applyProtection="1">
      <alignment horizontal="center" vertical="center"/>
      <protection hidden="1"/>
    </xf>
    <xf numFmtId="0" fontId="45" fillId="0" borderId="0" xfId="1742" applyFont="1" applyBorder="1" applyAlignment="1" applyProtection="1">
      <alignment horizontal="center" vertical="center"/>
      <protection hidden="1"/>
    </xf>
    <xf numFmtId="0" fontId="45" fillId="0" borderId="0" xfId="1742" applyFont="1" applyAlignment="1" applyProtection="1">
      <alignment horizontal="center" vertical="center"/>
      <protection hidden="1"/>
    </xf>
    <xf numFmtId="0" fontId="45" fillId="0" borderId="0" xfId="1742" applyNumberFormat="1" applyFont="1" applyBorder="1" applyAlignment="1" applyProtection="1">
      <alignment horizontal="center" vertical="center"/>
      <protection hidden="1"/>
    </xf>
    <xf numFmtId="0" fontId="45" fillId="0" borderId="0" xfId="1742" applyFont="1" applyBorder="1" applyAlignment="1" applyProtection="1">
      <alignment horizontal="center" vertical="center" shrinkToFit="1"/>
      <protection hidden="1"/>
    </xf>
    <xf numFmtId="0" fontId="50" fillId="0" borderId="0" xfId="1742" applyFont="1" applyBorder="1" applyAlignment="1" applyProtection="1">
      <alignment horizontal="center"/>
      <protection hidden="1"/>
    </xf>
    <xf numFmtId="0" fontId="45" fillId="24" borderId="0" xfId="0" applyFont="1" applyFill="1" applyBorder="1" applyAlignment="1" applyProtection="1">
      <alignment horizontal="center"/>
      <protection hidden="1"/>
    </xf>
    <xf numFmtId="0" fontId="63" fillId="24" borderId="0" xfId="0" applyFont="1" applyFill="1" applyBorder="1" applyAlignment="1" applyProtection="1">
      <alignment horizontal="center" vertical="center"/>
      <protection hidden="1"/>
    </xf>
    <xf numFmtId="0" fontId="50" fillId="24" borderId="0" xfId="0" applyFont="1" applyFill="1" applyAlignment="1" applyProtection="1">
      <alignment horizontal="left"/>
      <protection locked="0"/>
    </xf>
    <xf numFmtId="0" fontId="50" fillId="24" borderId="0" xfId="0" applyFont="1" applyFill="1" applyBorder="1" applyAlignment="1" applyProtection="1">
      <alignment horizontal="left"/>
      <protection locked="0"/>
    </xf>
    <xf numFmtId="0" fontId="50" fillId="24" borderId="0" xfId="0" applyNumberFormat="1" applyFont="1" applyFill="1" applyBorder="1" applyAlignment="1" applyProtection="1">
      <alignment horizontal="center"/>
      <protection locked="0"/>
    </xf>
    <xf numFmtId="0" fontId="50" fillId="24" borderId="14" xfId="0" applyFont="1" applyFill="1" applyBorder="1" applyAlignment="1" applyProtection="1">
      <alignment horizontal="center" vertical="center"/>
      <protection hidden="1"/>
    </xf>
    <xf numFmtId="0" fontId="45" fillId="24" borderId="25" xfId="0" applyFont="1" applyFill="1" applyBorder="1" applyAlignment="1" applyProtection="1">
      <alignment horizontal="left" vertical="center"/>
      <protection hidden="1"/>
    </xf>
    <xf numFmtId="41" fontId="45" fillId="24" borderId="0" xfId="0" applyNumberFormat="1" applyFont="1" applyFill="1" applyBorder="1" applyAlignment="1" applyProtection="1">
      <alignment horizontal="right" vertical="center"/>
      <protection hidden="1"/>
    </xf>
    <xf numFmtId="179" fontId="45" fillId="24" borderId="14" xfId="0" applyNumberFormat="1" applyFont="1" applyFill="1" applyBorder="1" applyAlignment="1" applyProtection="1">
      <alignment horizontal="center" vertical="center"/>
      <protection hidden="1"/>
    </xf>
    <xf numFmtId="41" fontId="45" fillId="24" borderId="14" xfId="0" applyNumberFormat="1" applyFont="1" applyFill="1" applyBorder="1" applyAlignment="1" applyProtection="1">
      <alignment horizontal="right" vertical="center"/>
      <protection hidden="1"/>
    </xf>
    <xf numFmtId="41" fontId="45" fillId="24" borderId="14" xfId="0" applyNumberFormat="1" applyFont="1" applyFill="1" applyBorder="1" applyAlignment="1" applyProtection="1">
      <alignment horizontal="left" vertical="center"/>
      <protection hidden="1"/>
    </xf>
    <xf numFmtId="41" fontId="45" fillId="24" borderId="23" xfId="0" applyNumberFormat="1" applyFont="1" applyFill="1" applyBorder="1" applyAlignment="1" applyProtection="1">
      <alignment horizontal="left" vertical="center"/>
      <protection hidden="1"/>
    </xf>
    <xf numFmtId="41" fontId="45" fillId="24" borderId="14" xfId="327" quotePrefix="1" applyNumberFormat="1" applyFont="1" applyFill="1" applyBorder="1" applyAlignment="1" applyProtection="1">
      <alignment horizontal="center" vertical="center"/>
      <protection hidden="1"/>
    </xf>
    <xf numFmtId="41" fontId="49" fillId="24" borderId="14" xfId="327" quotePrefix="1" applyNumberFormat="1" applyFont="1" applyFill="1" applyBorder="1" applyAlignment="1" applyProtection="1">
      <alignment horizontal="center" vertical="center"/>
      <protection hidden="1"/>
    </xf>
    <xf numFmtId="41" fontId="49" fillId="24" borderId="0" xfId="0" applyNumberFormat="1" applyFont="1" applyFill="1" applyBorder="1" applyAlignment="1" applyProtection="1">
      <alignment horizontal="right" vertical="center"/>
      <protection hidden="1"/>
    </xf>
    <xf numFmtId="41" fontId="45" fillId="24" borderId="14" xfId="0" applyNumberFormat="1" applyFont="1" applyFill="1" applyBorder="1" applyAlignment="1" applyProtection="1">
      <alignment horizontal="center" vertical="center"/>
      <protection hidden="1"/>
    </xf>
    <xf numFmtId="179" fontId="50" fillId="24" borderId="26" xfId="0" applyNumberFormat="1" applyFont="1" applyFill="1" applyBorder="1" applyAlignment="1" applyProtection="1">
      <alignment horizontal="center" vertical="center"/>
      <protection hidden="1"/>
    </xf>
    <xf numFmtId="179" fontId="50" fillId="24" borderId="27" xfId="0" applyNumberFormat="1" applyFont="1" applyFill="1" applyBorder="1" applyAlignment="1" applyProtection="1">
      <alignment horizontal="center" vertical="center" wrapText="1"/>
      <protection hidden="1"/>
    </xf>
    <xf numFmtId="179" fontId="50" fillId="24" borderId="28" xfId="0" applyNumberFormat="1" applyFont="1" applyFill="1" applyBorder="1" applyAlignment="1" applyProtection="1">
      <alignment horizontal="center" vertical="center" wrapText="1"/>
      <protection hidden="1"/>
    </xf>
    <xf numFmtId="179" fontId="50" fillId="24" borderId="29" xfId="0" applyNumberFormat="1" applyFont="1" applyFill="1" applyBorder="1" applyAlignment="1" applyProtection="1">
      <alignment horizontal="center" vertical="center"/>
      <protection hidden="1"/>
    </xf>
    <xf numFmtId="41" fontId="50" fillId="24" borderId="0" xfId="0" applyNumberFormat="1" applyFont="1" applyFill="1" applyBorder="1" applyAlignment="1" applyProtection="1">
      <alignment horizontal="right" vertical="center" shrinkToFit="1"/>
      <protection hidden="1"/>
    </xf>
    <xf numFmtId="43" fontId="50" fillId="24" borderId="0" xfId="0" applyNumberFormat="1" applyFont="1" applyFill="1" applyBorder="1" applyAlignment="1" applyProtection="1">
      <alignment horizontal="right" vertical="center" shrinkToFit="1"/>
      <protection hidden="1"/>
    </xf>
    <xf numFmtId="185" fontId="57" fillId="24" borderId="0" xfId="0" applyNumberFormat="1" applyFont="1" applyFill="1" applyBorder="1" applyAlignment="1" applyProtection="1">
      <alignment horizontal="right" vertical="center"/>
      <protection hidden="1"/>
    </xf>
    <xf numFmtId="0" fontId="22" fillId="24" borderId="0" xfId="0" applyFont="1" applyFill="1" applyBorder="1" applyAlignment="1" applyProtection="1">
      <alignment horizontal="center" vertical="center" shrinkToFit="1"/>
      <protection hidden="1"/>
    </xf>
    <xf numFmtId="41" fontId="57" fillId="24" borderId="0" xfId="0" applyNumberFormat="1" applyFont="1" applyFill="1" applyBorder="1" applyAlignment="1" applyProtection="1">
      <alignment horizontal="right" vertical="center" shrinkToFit="1"/>
      <protection hidden="1"/>
    </xf>
    <xf numFmtId="41" fontId="53" fillId="24" borderId="0" xfId="0" applyNumberFormat="1" applyFont="1" applyFill="1" applyBorder="1" applyAlignment="1" applyProtection="1">
      <alignment horizontal="right" vertical="center" shrinkToFit="1"/>
      <protection hidden="1"/>
    </xf>
    <xf numFmtId="43" fontId="53" fillId="0" borderId="0" xfId="0" applyNumberFormat="1" applyFont="1" applyFill="1" applyBorder="1" applyAlignment="1" applyProtection="1">
      <alignment horizontal="right" vertical="center" shrinkToFit="1"/>
      <protection hidden="1"/>
    </xf>
    <xf numFmtId="43" fontId="58" fillId="24" borderId="0" xfId="0" applyNumberFormat="1" applyFont="1" applyFill="1" applyBorder="1" applyAlignment="1" applyProtection="1">
      <alignment horizontal="right" vertical="center"/>
      <protection hidden="1"/>
    </xf>
    <xf numFmtId="43" fontId="58" fillId="24" borderId="0" xfId="0" applyNumberFormat="1" applyFont="1" applyFill="1" applyBorder="1" applyAlignment="1" applyProtection="1">
      <alignment horizontal="right" vertical="center" shrinkToFit="1"/>
      <protection hidden="1"/>
    </xf>
    <xf numFmtId="0" fontId="50" fillId="24" borderId="0" xfId="0" applyFont="1" applyFill="1" applyBorder="1" applyAlignment="1" applyProtection="1">
      <alignment horizontal="center" vertical="center" shrinkToFit="1"/>
      <protection hidden="1"/>
    </xf>
    <xf numFmtId="0" fontId="60" fillId="24" borderId="0" xfId="0" applyFont="1" applyFill="1" applyBorder="1" applyAlignment="1" applyProtection="1">
      <alignment horizontal="center" vertical="center" shrinkToFit="1"/>
      <protection locked="0"/>
    </xf>
    <xf numFmtId="0" fontId="60" fillId="24" borderId="14" xfId="0" applyFont="1" applyFill="1" applyBorder="1" applyAlignment="1" applyProtection="1">
      <alignment vertical="center"/>
      <protection hidden="1"/>
    </xf>
    <xf numFmtId="0" fontId="60" fillId="24" borderId="25" xfId="0" applyFont="1" applyFill="1" applyBorder="1" applyAlignment="1" applyProtection="1">
      <alignment horizontal="center" vertical="center" shrinkToFit="1"/>
      <protection locked="0"/>
    </xf>
    <xf numFmtId="41" fontId="60" fillId="24" borderId="25" xfId="0" applyNumberFormat="1" applyFont="1" applyFill="1" applyBorder="1" applyAlignment="1" applyProtection="1">
      <alignment horizontal="right" vertical="center" shrinkToFit="1"/>
      <protection hidden="1"/>
    </xf>
    <xf numFmtId="0" fontId="60" fillId="24" borderId="23" xfId="0" applyFont="1" applyFill="1" applyBorder="1" applyAlignment="1" applyProtection="1">
      <alignment vertical="center"/>
      <protection hidden="1"/>
    </xf>
    <xf numFmtId="41" fontId="61" fillId="24" borderId="25" xfId="0" applyNumberFormat="1" applyFont="1" applyFill="1" applyBorder="1" applyAlignment="1" applyProtection="1">
      <alignment horizontal="right" vertical="center"/>
      <protection hidden="1"/>
    </xf>
    <xf numFmtId="197" fontId="61" fillId="24" borderId="25" xfId="0" quotePrefix="1" applyNumberFormat="1" applyFont="1" applyFill="1" applyBorder="1" applyAlignment="1" applyProtection="1">
      <alignment horizontal="right" vertical="center"/>
      <protection hidden="1"/>
    </xf>
    <xf numFmtId="0" fontId="50" fillId="24" borderId="0" xfId="0" applyFont="1" applyFill="1" applyBorder="1" applyAlignment="1" applyProtection="1">
      <alignment horizontal="left" wrapText="1"/>
      <protection locked="0"/>
    </xf>
    <xf numFmtId="0" fontId="50" fillId="24" borderId="0" xfId="0" applyFont="1" applyFill="1" applyBorder="1" applyAlignment="1" applyProtection="1">
      <alignment horizontal="right"/>
      <protection locked="0"/>
    </xf>
    <xf numFmtId="0" fontId="50" fillId="24" borderId="0" xfId="0" applyFont="1" applyFill="1" applyAlignment="1" applyProtection="1">
      <alignment horizontal="center"/>
      <protection locked="0"/>
    </xf>
    <xf numFmtId="179" fontId="50" fillId="24" borderId="0" xfId="0" applyNumberFormat="1" applyFont="1" applyFill="1" applyAlignment="1" applyProtection="1">
      <alignment horizontal="center"/>
      <protection locked="0"/>
    </xf>
    <xf numFmtId="41" fontId="50" fillId="24" borderId="0" xfId="0" applyNumberFormat="1" applyFont="1" applyFill="1" applyBorder="1" applyAlignment="1" applyProtection="1">
      <alignment horizontal="center" vertical="center" wrapText="1"/>
      <protection locked="0"/>
    </xf>
    <xf numFmtId="185" fontId="50" fillId="24" borderId="0" xfId="0" applyNumberFormat="1" applyFont="1" applyFill="1" applyBorder="1" applyAlignment="1" applyProtection="1">
      <alignment horizontal="center" vertical="center" wrapText="1"/>
      <protection locked="0"/>
    </xf>
    <xf numFmtId="185" fontId="50" fillId="24" borderId="0" xfId="0" applyNumberFormat="1" applyFont="1" applyFill="1" applyBorder="1" applyAlignment="1" applyProtection="1">
      <alignment vertical="center"/>
      <protection locked="0"/>
    </xf>
    <xf numFmtId="182" fontId="45" fillId="24" borderId="0" xfId="0" applyNumberFormat="1" applyFont="1" applyFill="1" applyBorder="1" applyAlignment="1" applyProtection="1">
      <alignment horizontal="left" vertical="center"/>
      <protection hidden="1"/>
    </xf>
    <xf numFmtId="0" fontId="45" fillId="24" borderId="16" xfId="0" applyFont="1" applyFill="1" applyBorder="1" applyAlignment="1" applyProtection="1">
      <alignment horizontal="center" vertical="center"/>
      <protection hidden="1"/>
    </xf>
    <xf numFmtId="179" fontId="45" fillId="24" borderId="0" xfId="0" applyNumberFormat="1" applyFont="1" applyFill="1" applyAlignment="1" applyProtection="1">
      <alignment horizontal="right" vertical="center"/>
      <protection hidden="1"/>
    </xf>
    <xf numFmtId="180" fontId="45" fillId="24" borderId="0" xfId="0" applyNumberFormat="1" applyFont="1" applyFill="1" applyAlignment="1" applyProtection="1">
      <alignment horizontal="right" vertical="center"/>
      <protection hidden="1"/>
    </xf>
    <xf numFmtId="179" fontId="49" fillId="24" borderId="0" xfId="0" applyNumberFormat="1" applyFont="1" applyFill="1" applyAlignment="1" applyProtection="1">
      <alignment horizontal="right" vertical="center"/>
      <protection hidden="1"/>
    </xf>
    <xf numFmtId="183" fontId="45" fillId="24" borderId="0" xfId="0" applyNumberFormat="1" applyFont="1" applyFill="1" applyAlignment="1" applyProtection="1">
      <alignment horizontal="right" vertical="center"/>
      <protection hidden="1"/>
    </xf>
    <xf numFmtId="0" fontId="45" fillId="24" borderId="14" xfId="0" applyFont="1" applyFill="1" applyBorder="1" applyAlignment="1" applyProtection="1">
      <alignment horizontal="left" vertical="center"/>
      <protection hidden="1"/>
    </xf>
    <xf numFmtId="180" fontId="45" fillId="24" borderId="0" xfId="0" applyNumberFormat="1" applyFont="1" applyFill="1" applyBorder="1" applyAlignment="1" applyProtection="1">
      <alignment horizontal="right" vertical="center"/>
      <protection hidden="1"/>
    </xf>
    <xf numFmtId="0" fontId="45" fillId="24" borderId="23" xfId="0" applyFont="1" applyFill="1" applyBorder="1" applyAlignment="1" applyProtection="1">
      <alignment horizontal="left" vertical="center"/>
      <protection hidden="1"/>
    </xf>
    <xf numFmtId="1" fontId="50" fillId="24" borderId="30" xfId="0" quotePrefix="1" applyNumberFormat="1" applyFont="1" applyFill="1" applyBorder="1" applyAlignment="1" applyProtection="1">
      <alignment horizontal="center" vertical="center"/>
      <protection hidden="1"/>
    </xf>
    <xf numFmtId="185" fontId="57" fillId="24" borderId="31" xfId="0" applyNumberFormat="1" applyFont="1" applyFill="1" applyBorder="1" applyAlignment="1" applyProtection="1">
      <alignment horizontal="right" vertical="center"/>
      <protection hidden="1"/>
    </xf>
    <xf numFmtId="1" fontId="53" fillId="24" borderId="30" xfId="0" quotePrefix="1" applyNumberFormat="1" applyFont="1" applyFill="1" applyBorder="1" applyAlignment="1" applyProtection="1">
      <alignment horizontal="center" vertical="center"/>
      <protection hidden="1"/>
    </xf>
    <xf numFmtId="198" fontId="59" fillId="24" borderId="31" xfId="0" applyNumberFormat="1" applyFont="1" applyFill="1" applyBorder="1" applyAlignment="1" applyProtection="1">
      <alignment horizontal="right" vertical="center"/>
      <protection hidden="1"/>
    </xf>
    <xf numFmtId="0" fontId="50" fillId="24" borderId="30" xfId="0" applyFont="1" applyFill="1" applyBorder="1" applyAlignment="1" applyProtection="1">
      <alignment horizontal="center" vertical="center"/>
      <protection hidden="1"/>
    </xf>
    <xf numFmtId="179" fontId="50" fillId="24" borderId="30" xfId="0" applyNumberFormat="1" applyFont="1" applyFill="1" applyBorder="1" applyAlignment="1" applyProtection="1">
      <alignment horizontal="left" vertical="center"/>
      <protection hidden="1"/>
    </xf>
    <xf numFmtId="41" fontId="60" fillId="24" borderId="0" xfId="0" applyNumberFormat="1" applyFont="1" applyFill="1" applyBorder="1" applyAlignment="1" applyProtection="1">
      <alignment horizontal="right" vertical="center" shrinkToFit="1"/>
      <protection hidden="1"/>
    </xf>
    <xf numFmtId="41" fontId="61" fillId="24" borderId="0" xfId="0" applyNumberFormat="1" applyFont="1" applyFill="1" applyBorder="1" applyAlignment="1" applyProtection="1">
      <alignment horizontal="right" vertical="center"/>
      <protection hidden="1"/>
    </xf>
    <xf numFmtId="197" fontId="61" fillId="24" borderId="0" xfId="0" quotePrefix="1" applyNumberFormat="1" applyFont="1" applyFill="1" applyBorder="1" applyAlignment="1" applyProtection="1">
      <alignment horizontal="right" vertical="center"/>
      <protection hidden="1"/>
    </xf>
    <xf numFmtId="198" fontId="61" fillId="24" borderId="31" xfId="0" quotePrefix="1" applyNumberFormat="1" applyFont="1" applyFill="1" applyBorder="1" applyAlignment="1" applyProtection="1">
      <alignment horizontal="right" vertical="center"/>
      <protection hidden="1"/>
    </xf>
    <xf numFmtId="179" fontId="50" fillId="24" borderId="32" xfId="0" applyNumberFormat="1" applyFont="1" applyFill="1" applyBorder="1" applyAlignment="1" applyProtection="1">
      <alignment horizontal="left" vertical="center"/>
      <protection hidden="1"/>
    </xf>
    <xf numFmtId="41" fontId="50" fillId="24" borderId="25" xfId="0" applyNumberFormat="1" applyFont="1" applyFill="1" applyBorder="1" applyAlignment="1" applyProtection="1">
      <alignment horizontal="center" vertical="center" wrapText="1"/>
      <protection locked="0"/>
    </xf>
    <xf numFmtId="185" fontId="50" fillId="24" borderId="25" xfId="0" applyNumberFormat="1" applyFont="1" applyFill="1" applyBorder="1" applyAlignment="1" applyProtection="1">
      <alignment horizontal="center" vertical="center" wrapText="1"/>
      <protection locked="0"/>
    </xf>
    <xf numFmtId="198" fontId="61" fillId="24" borderId="33" xfId="0" quotePrefix="1" applyNumberFormat="1" applyFont="1" applyFill="1" applyBorder="1" applyAlignment="1" applyProtection="1">
      <alignment horizontal="right" vertical="center"/>
      <protection hidden="1"/>
    </xf>
    <xf numFmtId="0" fontId="45" fillId="24" borderId="0" xfId="1742" applyFont="1" applyFill="1" applyAlignment="1" applyProtection="1">
      <alignment horizontal="center" vertical="center"/>
      <protection hidden="1"/>
    </xf>
    <xf numFmtId="0" fontId="45" fillId="24" borderId="0" xfId="1742" applyFont="1" applyFill="1" applyBorder="1" applyAlignment="1" applyProtection="1">
      <alignment horizontal="center" vertical="center"/>
      <protection hidden="1"/>
    </xf>
    <xf numFmtId="0" fontId="45" fillId="24" borderId="0" xfId="1742" applyFont="1" applyFill="1" applyAlignment="1" applyProtection="1">
      <alignment horizontal="right" vertical="center"/>
      <protection hidden="1"/>
    </xf>
    <xf numFmtId="0" fontId="45" fillId="24" borderId="0" xfId="1742" applyNumberFormat="1" applyFont="1" applyFill="1" applyAlignment="1" applyProtection="1">
      <alignment horizontal="center" vertical="center"/>
      <protection hidden="1"/>
    </xf>
    <xf numFmtId="0" fontId="45" fillId="24" borderId="0" xfId="1742" applyNumberFormat="1" applyFont="1" applyFill="1" applyBorder="1" applyAlignment="1" applyProtection="1">
      <alignment horizontal="center" vertical="center"/>
      <protection hidden="1"/>
    </xf>
    <xf numFmtId="0" fontId="45" fillId="0" borderId="0" xfId="1742" applyNumberFormat="1" applyFont="1" applyAlignment="1" applyProtection="1">
      <alignment horizontal="center" vertical="center"/>
      <protection hidden="1"/>
    </xf>
    <xf numFmtId="0" fontId="54" fillId="0" borderId="28" xfId="1742" applyFont="1" applyBorder="1" applyAlignment="1" applyProtection="1">
      <alignment horizontal="center" vertical="center" wrapText="1"/>
      <protection hidden="1"/>
    </xf>
    <xf numFmtId="41" fontId="50" fillId="24" borderId="0" xfId="1742" applyNumberFormat="1" applyFont="1" applyFill="1" applyBorder="1" applyAlignment="1" applyProtection="1">
      <alignment horizontal="right" vertical="center" shrinkToFit="1"/>
      <protection hidden="1"/>
    </xf>
    <xf numFmtId="185" fontId="50" fillId="24" borderId="0" xfId="1742" applyNumberFormat="1" applyFont="1" applyFill="1" applyBorder="1" applyAlignment="1" applyProtection="1">
      <alignment horizontal="right" vertical="center" shrinkToFit="1"/>
      <protection hidden="1"/>
    </xf>
    <xf numFmtId="181" fontId="50" fillId="24" borderId="0" xfId="1742" applyNumberFormat="1" applyFont="1" applyFill="1" applyBorder="1" applyAlignment="1" applyProtection="1">
      <alignment horizontal="right" vertical="center" shrinkToFit="1"/>
      <protection hidden="1"/>
    </xf>
    <xf numFmtId="181" fontId="54" fillId="24" borderId="0" xfId="1742" applyNumberFormat="1" applyFont="1" applyFill="1" applyBorder="1" applyAlignment="1" applyProtection="1">
      <alignment horizontal="right" vertical="center" shrinkToFit="1"/>
      <protection hidden="1"/>
    </xf>
    <xf numFmtId="1" fontId="50" fillId="24" borderId="14" xfId="0" quotePrefix="1" applyNumberFormat="1" applyFont="1" applyFill="1" applyBorder="1" applyAlignment="1" applyProtection="1">
      <alignment horizontal="center" vertical="center" shrinkToFit="1"/>
      <protection hidden="1"/>
    </xf>
    <xf numFmtId="1" fontId="54" fillId="24" borderId="0" xfId="0" quotePrefix="1" applyNumberFormat="1" applyFont="1" applyFill="1" applyBorder="1" applyAlignment="1" applyProtection="1">
      <alignment horizontal="center" vertical="center" shrinkToFit="1"/>
      <protection hidden="1"/>
    </xf>
    <xf numFmtId="1" fontId="53" fillId="24" borderId="14" xfId="0" quotePrefix="1" applyNumberFormat="1" applyFont="1" applyFill="1" applyBorder="1" applyAlignment="1" applyProtection="1">
      <alignment horizontal="center" vertical="center" shrinkToFit="1"/>
      <protection hidden="1"/>
    </xf>
    <xf numFmtId="181" fontId="53" fillId="24" borderId="0" xfId="1742" applyNumberFormat="1" applyFont="1" applyFill="1" applyBorder="1" applyAlignment="1" applyProtection="1">
      <alignment horizontal="right" vertical="center" shrinkToFit="1"/>
      <protection hidden="1"/>
    </xf>
    <xf numFmtId="185" fontId="53" fillId="24" borderId="0" xfId="1742" applyNumberFormat="1" applyFont="1" applyFill="1" applyBorder="1" applyAlignment="1" applyProtection="1">
      <alignment horizontal="right" vertical="center" shrinkToFit="1"/>
      <protection hidden="1"/>
    </xf>
    <xf numFmtId="0" fontId="50" fillId="24" borderId="14" xfId="0" applyFont="1" applyFill="1" applyBorder="1" applyAlignment="1" applyProtection="1">
      <alignment horizontal="center" vertical="center" shrinkToFit="1"/>
      <protection hidden="1"/>
    </xf>
    <xf numFmtId="0" fontId="54" fillId="24" borderId="0" xfId="0" applyFont="1" applyFill="1" applyBorder="1" applyAlignment="1" applyProtection="1">
      <alignment horizontal="center" vertical="center" shrinkToFit="1"/>
      <protection hidden="1"/>
    </xf>
    <xf numFmtId="0" fontId="47" fillId="24" borderId="0" xfId="0" applyFont="1" applyFill="1" applyAlignment="1" applyProtection="1">
      <alignment horizontal="center" vertical="center"/>
      <protection hidden="1"/>
    </xf>
    <xf numFmtId="198" fontId="59" fillId="24" borderId="0" xfId="0" applyNumberFormat="1" applyFont="1" applyFill="1" applyBorder="1" applyAlignment="1" applyProtection="1">
      <alignment horizontal="right" vertical="center"/>
      <protection hidden="1"/>
    </xf>
    <xf numFmtId="43" fontId="50" fillId="24" borderId="0" xfId="0" applyNumberFormat="1" applyFont="1" applyFill="1" applyAlignment="1" applyProtection="1">
      <alignment horizontal="right" vertical="center" shrinkToFit="1"/>
      <protection hidden="1"/>
    </xf>
    <xf numFmtId="41" fontId="57" fillId="24" borderId="0" xfId="0" applyNumberFormat="1" applyFont="1" applyFill="1" applyAlignment="1" applyProtection="1">
      <alignment horizontal="right" vertical="center"/>
      <protection hidden="1"/>
    </xf>
    <xf numFmtId="185" fontId="57" fillId="24" borderId="0" xfId="0" applyNumberFormat="1" applyFont="1" applyFill="1" applyAlignment="1" applyProtection="1">
      <alignment horizontal="right" vertical="center"/>
      <protection hidden="1"/>
    </xf>
    <xf numFmtId="41" fontId="60" fillId="24" borderId="0" xfId="0" applyNumberFormat="1" applyFont="1" applyFill="1" applyAlignment="1" applyProtection="1">
      <alignment horizontal="right" vertical="center" shrinkToFit="1"/>
      <protection hidden="1"/>
    </xf>
    <xf numFmtId="41" fontId="61" fillId="24" borderId="0" xfId="0" applyNumberFormat="1" applyFont="1" applyFill="1" applyAlignment="1" applyProtection="1">
      <alignment horizontal="right" vertical="center"/>
      <protection hidden="1"/>
    </xf>
    <xf numFmtId="41" fontId="61" fillId="24" borderId="0" xfId="0" quotePrefix="1" applyNumberFormat="1" applyFont="1" applyFill="1" applyAlignment="1" applyProtection="1">
      <alignment horizontal="right" vertical="center"/>
      <protection locked="0"/>
    </xf>
    <xf numFmtId="197" fontId="61" fillId="24" borderId="0" xfId="0" quotePrefix="1" applyNumberFormat="1" applyFont="1" applyFill="1" applyAlignment="1" applyProtection="1">
      <alignment horizontal="right" vertical="center"/>
      <protection hidden="1"/>
    </xf>
    <xf numFmtId="198" fontId="61" fillId="24" borderId="0" xfId="0" quotePrefix="1" applyNumberFormat="1" applyFont="1" applyFill="1" applyBorder="1" applyAlignment="1" applyProtection="1">
      <alignment horizontal="right" vertical="center"/>
      <protection hidden="1"/>
    </xf>
    <xf numFmtId="41" fontId="61" fillId="24" borderId="25" xfId="0" quotePrefix="1" applyNumberFormat="1" applyFont="1" applyFill="1" applyBorder="1" applyAlignment="1" applyProtection="1">
      <alignment horizontal="right" vertical="center"/>
      <protection locked="0"/>
    </xf>
    <xf numFmtId="198" fontId="61" fillId="24" borderId="25" xfId="0" quotePrefix="1" applyNumberFormat="1" applyFont="1" applyFill="1" applyBorder="1" applyAlignment="1" applyProtection="1">
      <alignment horizontal="right" vertical="center"/>
      <protection hidden="1"/>
    </xf>
    <xf numFmtId="0" fontId="60" fillId="24" borderId="25" xfId="0" applyFont="1" applyFill="1" applyBorder="1" applyAlignment="1" applyProtection="1">
      <alignment vertical="center"/>
      <protection hidden="1"/>
    </xf>
    <xf numFmtId="180" fontId="49" fillId="24" borderId="0" xfId="0" applyNumberFormat="1" applyFont="1" applyFill="1" applyBorder="1" applyAlignment="1" applyProtection="1">
      <alignment horizontal="right" vertical="center"/>
      <protection hidden="1"/>
    </xf>
    <xf numFmtId="0" fontId="54" fillId="24" borderId="15" xfId="0" applyFont="1" applyFill="1" applyBorder="1" applyAlignment="1" applyProtection="1">
      <alignment horizontal="center" vertical="center" shrinkToFit="1"/>
      <protection hidden="1"/>
    </xf>
    <xf numFmtId="180" fontId="45" fillId="24" borderId="25" xfId="0" applyNumberFormat="1" applyFont="1" applyFill="1" applyBorder="1" applyAlignment="1" applyProtection="1">
      <alignment horizontal="right" vertical="center"/>
      <protection hidden="1"/>
    </xf>
    <xf numFmtId="1" fontId="45" fillId="24" borderId="15" xfId="0" quotePrefix="1" applyNumberFormat="1" applyFont="1" applyFill="1" applyBorder="1" applyAlignment="1" applyProtection="1">
      <alignment horizontal="center" vertical="center"/>
      <protection hidden="1"/>
    </xf>
    <xf numFmtId="1" fontId="49" fillId="24" borderId="15" xfId="0" quotePrefix="1" applyNumberFormat="1" applyFont="1" applyFill="1" applyBorder="1" applyAlignment="1" applyProtection="1">
      <alignment horizontal="center" vertical="center"/>
      <protection hidden="1"/>
    </xf>
    <xf numFmtId="0" fontId="45" fillId="24" borderId="15" xfId="0" applyFont="1" applyFill="1" applyBorder="1" applyAlignment="1" applyProtection="1">
      <alignment horizontal="left" vertical="center" indent="1"/>
      <protection hidden="1"/>
    </xf>
    <xf numFmtId="0" fontId="45" fillId="24" borderId="24" xfId="0" applyFont="1" applyFill="1" applyBorder="1" applyAlignment="1" applyProtection="1">
      <alignment horizontal="left" vertical="center" indent="1"/>
      <protection hidden="1"/>
    </xf>
    <xf numFmtId="182" fontId="47" fillId="24" borderId="0" xfId="0" applyNumberFormat="1" applyFont="1" applyFill="1" applyAlignment="1" applyProtection="1">
      <alignment vertical="center"/>
      <protection hidden="1"/>
    </xf>
    <xf numFmtId="0" fontId="45" fillId="24" borderId="0" xfId="1737" applyNumberFormat="1" applyFont="1" applyFill="1" applyAlignment="1" applyProtection="1">
      <alignment horizontal="left" vertical="center"/>
      <protection hidden="1"/>
    </xf>
    <xf numFmtId="0" fontId="45" fillId="24" borderId="0" xfId="1737" applyNumberFormat="1" applyFont="1" applyFill="1" applyAlignment="1" applyProtection="1">
      <alignment horizontal="right" vertical="center"/>
      <protection hidden="1"/>
    </xf>
    <xf numFmtId="0" fontId="46" fillId="24" borderId="0" xfId="1737" applyFont="1" applyFill="1" applyBorder="1" applyAlignment="1" applyProtection="1">
      <alignment horizontal="center" vertical="center"/>
      <protection hidden="1"/>
    </xf>
    <xf numFmtId="0" fontId="47" fillId="24" borderId="0" xfId="1737" applyFont="1" applyFill="1" applyAlignment="1" applyProtection="1">
      <alignment horizontal="center" vertical="center"/>
      <protection hidden="1"/>
    </xf>
    <xf numFmtId="0" fontId="47" fillId="24" borderId="0" xfId="1737" applyFont="1" applyFill="1" applyBorder="1" applyAlignment="1" applyProtection="1">
      <alignment horizontal="center" vertical="center"/>
      <protection hidden="1"/>
    </xf>
    <xf numFmtId="0" fontId="45" fillId="24" borderId="0" xfId="1737" applyFont="1" applyFill="1" applyBorder="1" applyAlignment="1" applyProtection="1">
      <alignment horizontal="left" vertical="center"/>
      <protection hidden="1"/>
    </xf>
    <xf numFmtId="3" fontId="45" fillId="24" borderId="0" xfId="1737" applyNumberFormat="1" applyFont="1" applyFill="1" applyBorder="1" applyAlignment="1" applyProtection="1">
      <alignment horizontal="left" vertical="center"/>
      <protection hidden="1"/>
    </xf>
    <xf numFmtId="0" fontId="45" fillId="24" borderId="0" xfId="1737" applyFont="1" applyFill="1" applyBorder="1" applyAlignment="1" applyProtection="1">
      <alignment horizontal="right" vertical="center"/>
      <protection hidden="1"/>
    </xf>
    <xf numFmtId="3" fontId="45" fillId="24" borderId="34" xfId="1737" applyNumberFormat="1" applyFont="1" applyFill="1" applyBorder="1" applyAlignment="1" applyProtection="1">
      <alignment horizontal="left" vertical="center"/>
      <protection hidden="1"/>
    </xf>
    <xf numFmtId="0" fontId="45" fillId="24" borderId="0" xfId="1737" applyFont="1" applyFill="1" applyBorder="1" applyAlignment="1" applyProtection="1">
      <alignment horizontal="center" vertical="center"/>
      <protection hidden="1"/>
    </xf>
    <xf numFmtId="0" fontId="45" fillId="24" borderId="15" xfId="327" applyNumberFormat="1" applyFont="1" applyFill="1" applyBorder="1" applyAlignment="1" applyProtection="1">
      <alignment horizontal="center" vertical="center"/>
      <protection hidden="1"/>
    </xf>
    <xf numFmtId="0" fontId="45" fillId="24" borderId="14" xfId="327" applyNumberFormat="1" applyFont="1" applyFill="1" applyBorder="1" applyAlignment="1" applyProtection="1">
      <alignment horizontal="center" vertical="center"/>
      <protection hidden="1"/>
    </xf>
    <xf numFmtId="0" fontId="49" fillId="24" borderId="0" xfId="1737" applyFont="1" applyFill="1" applyBorder="1" applyAlignment="1" applyProtection="1">
      <alignment horizontal="center" vertical="center"/>
      <protection hidden="1"/>
    </xf>
    <xf numFmtId="0" fontId="45" fillId="24" borderId="14" xfId="1737" quotePrefix="1" applyFont="1" applyFill="1" applyBorder="1" applyAlignment="1" applyProtection="1">
      <alignment horizontal="center" vertical="center"/>
      <protection hidden="1"/>
    </xf>
    <xf numFmtId="0" fontId="49" fillId="24" borderId="14" xfId="1737" quotePrefix="1" applyNumberFormat="1" applyFont="1" applyFill="1" applyBorder="1" applyAlignment="1" applyProtection="1">
      <alignment horizontal="center" vertical="center"/>
      <protection hidden="1"/>
    </xf>
    <xf numFmtId="41" fontId="49" fillId="24" borderId="0" xfId="1737" applyNumberFormat="1" applyFont="1" applyFill="1" applyAlignment="1" applyProtection="1">
      <alignment horizontal="right" vertical="center"/>
      <protection hidden="1"/>
    </xf>
    <xf numFmtId="0" fontId="49" fillId="24" borderId="15" xfId="1737" quotePrefix="1" applyNumberFormat="1" applyFont="1" applyFill="1" applyBorder="1" applyAlignment="1" applyProtection="1">
      <alignment horizontal="center" vertical="center"/>
      <protection hidden="1"/>
    </xf>
    <xf numFmtId="179" fontId="45" fillId="24" borderId="14" xfId="1737" applyNumberFormat="1" applyFont="1" applyFill="1" applyBorder="1" applyAlignment="1" applyProtection="1">
      <alignment horizontal="center" vertical="center"/>
      <protection hidden="1"/>
    </xf>
    <xf numFmtId="176" fontId="45" fillId="24" borderId="15" xfId="327" applyFont="1" applyFill="1" applyBorder="1" applyAlignment="1" applyProtection="1">
      <alignment horizontal="center" vertical="center"/>
      <protection hidden="1"/>
    </xf>
    <xf numFmtId="176" fontId="45" fillId="24" borderId="14" xfId="327" applyFont="1" applyFill="1" applyBorder="1" applyAlignment="1" applyProtection="1">
      <alignment horizontal="center" vertical="center"/>
      <protection hidden="1"/>
    </xf>
    <xf numFmtId="0" fontId="45" fillId="24" borderId="0" xfId="1737" applyNumberFormat="1" applyFont="1" applyFill="1" applyBorder="1" applyAlignment="1" applyProtection="1">
      <alignment horizontal="center" vertical="center"/>
      <protection hidden="1"/>
    </xf>
    <xf numFmtId="179" fontId="45" fillId="24" borderId="23" xfId="1737" applyNumberFormat="1" applyFont="1" applyFill="1" applyBorder="1" applyAlignment="1" applyProtection="1">
      <alignment horizontal="center" vertical="center"/>
      <protection hidden="1"/>
    </xf>
    <xf numFmtId="41" fontId="45" fillId="24" borderId="24" xfId="1737" applyNumberFormat="1" applyFont="1" applyFill="1" applyBorder="1" applyAlignment="1" applyProtection="1">
      <alignment horizontal="right" vertical="center"/>
      <protection hidden="1"/>
    </xf>
    <xf numFmtId="0" fontId="45" fillId="24" borderId="0" xfId="1737" applyFont="1" applyFill="1" applyAlignment="1" applyProtection="1">
      <alignment horizontal="center" vertical="center"/>
      <protection hidden="1"/>
    </xf>
    <xf numFmtId="3" fontId="45" fillId="24" borderId="0" xfId="1737" applyNumberFormat="1" applyFont="1" applyFill="1" applyAlignment="1" applyProtection="1">
      <alignment horizontal="center" vertical="center"/>
      <protection hidden="1"/>
    </xf>
    <xf numFmtId="0" fontId="51" fillId="24" borderId="0" xfId="1737" applyFont="1" applyFill="1" applyAlignment="1" applyProtection="1">
      <alignment horizontal="center" vertical="center"/>
      <protection hidden="1"/>
    </xf>
    <xf numFmtId="41" fontId="45" fillId="24" borderId="0" xfId="1737" applyNumberFormat="1" applyFont="1" applyFill="1" applyAlignment="1" applyProtection="1">
      <alignment horizontal="right" vertical="center"/>
      <protection hidden="1"/>
    </xf>
    <xf numFmtId="41" fontId="45" fillId="24" borderId="25" xfId="1737" applyNumberFormat="1" applyFont="1" applyFill="1" applyBorder="1" applyAlignment="1" applyProtection="1">
      <alignment horizontal="right" vertical="center"/>
      <protection hidden="1"/>
    </xf>
    <xf numFmtId="179" fontId="50" fillId="24" borderId="14" xfId="0" applyNumberFormat="1" applyFont="1" applyFill="1" applyBorder="1" applyAlignment="1" applyProtection="1">
      <alignment horizontal="left" vertical="center" shrinkToFit="1"/>
      <protection hidden="1"/>
    </xf>
    <xf numFmtId="179" fontId="50" fillId="24" borderId="23" xfId="0" applyNumberFormat="1" applyFont="1" applyFill="1" applyBorder="1" applyAlignment="1" applyProtection="1">
      <alignment horizontal="left" vertical="center" shrinkToFit="1"/>
      <protection hidden="1"/>
    </xf>
    <xf numFmtId="16" fontId="45" fillId="24" borderId="15" xfId="0" applyNumberFormat="1" applyFont="1" applyFill="1" applyBorder="1" applyAlignment="1" applyProtection="1">
      <alignment horizontal="center" vertical="center"/>
      <protection hidden="1"/>
    </xf>
    <xf numFmtId="0" fontId="49" fillId="24" borderId="14" xfId="0" applyNumberFormat="1" applyFont="1" applyFill="1" applyBorder="1" applyAlignment="1" applyProtection="1">
      <alignment horizontal="center" vertical="center"/>
      <protection hidden="1"/>
    </xf>
    <xf numFmtId="0" fontId="49" fillId="24" borderId="15" xfId="0" applyNumberFormat="1" applyFont="1" applyFill="1" applyBorder="1" applyAlignment="1" applyProtection="1">
      <alignment horizontal="center" vertical="center"/>
      <protection hidden="1"/>
    </xf>
    <xf numFmtId="49" fontId="49" fillId="24" borderId="14" xfId="0" applyNumberFormat="1" applyFont="1" applyFill="1" applyBorder="1" applyAlignment="1" applyProtection="1">
      <alignment horizontal="center" vertical="center"/>
      <protection hidden="1"/>
    </xf>
    <xf numFmtId="0" fontId="0" fillId="24" borderId="0" xfId="0" applyFont="1" applyFill="1" applyBorder="1" applyAlignment="1" applyProtection="1">
      <alignment horizontal="center" vertical="center"/>
      <protection hidden="1"/>
    </xf>
    <xf numFmtId="0" fontId="0" fillId="24" borderId="0" xfId="0" applyFont="1" applyFill="1" applyAlignment="1" applyProtection="1">
      <alignment horizontal="center" vertical="center"/>
      <protection hidden="1"/>
    </xf>
    <xf numFmtId="179" fontId="45" fillId="24" borderId="15" xfId="0" applyNumberFormat="1" applyFont="1" applyFill="1" applyBorder="1" applyAlignment="1" applyProtection="1">
      <alignment horizontal="right" vertical="center"/>
      <protection hidden="1"/>
    </xf>
    <xf numFmtId="179" fontId="49" fillId="24" borderId="15" xfId="0" applyNumberFormat="1" applyFont="1" applyFill="1" applyBorder="1" applyAlignment="1" applyProtection="1">
      <alignment horizontal="right" vertical="center"/>
      <protection hidden="1"/>
    </xf>
    <xf numFmtId="181" fontId="45" fillId="24" borderId="15" xfId="0" applyNumberFormat="1" applyFont="1" applyFill="1" applyBorder="1" applyAlignment="1" applyProtection="1">
      <alignment horizontal="right" vertical="center"/>
      <protection hidden="1"/>
    </xf>
    <xf numFmtId="179" fontId="45" fillId="24" borderId="0" xfId="1741" applyNumberFormat="1" applyFont="1" applyFill="1" applyBorder="1" applyAlignment="1" applyProtection="1">
      <alignment horizontal="left" vertical="center"/>
      <protection hidden="1"/>
    </xf>
    <xf numFmtId="179" fontId="45" fillId="24" borderId="14" xfId="1740" applyNumberFormat="1" applyFont="1" applyFill="1" applyBorder="1" applyAlignment="1" applyProtection="1">
      <alignment horizontal="left" vertical="center"/>
      <protection hidden="1"/>
    </xf>
    <xf numFmtId="179" fontId="45" fillId="24" borderId="23" xfId="1740" applyNumberFormat="1" applyFont="1" applyFill="1" applyBorder="1" applyAlignment="1" applyProtection="1">
      <alignment horizontal="left" vertical="center"/>
      <protection hidden="1"/>
    </xf>
    <xf numFmtId="0" fontId="50" fillId="24" borderId="0" xfId="0" applyFont="1" applyFill="1" applyAlignment="1" applyProtection="1">
      <alignment horizontal="right"/>
      <protection hidden="1"/>
    </xf>
    <xf numFmtId="0" fontId="50" fillId="24" borderId="0" xfId="1737" applyFont="1" applyFill="1" applyBorder="1" applyAlignment="1" applyProtection="1">
      <alignment horizontal="left"/>
      <protection hidden="1"/>
    </xf>
    <xf numFmtId="0" fontId="50" fillId="24" borderId="0" xfId="1737" applyFont="1" applyFill="1" applyBorder="1" applyAlignment="1" applyProtection="1">
      <alignment horizontal="center"/>
      <protection hidden="1"/>
    </xf>
    <xf numFmtId="186" fontId="45" fillId="24" borderId="0" xfId="0" applyNumberFormat="1" applyFont="1" applyFill="1" applyBorder="1" applyAlignment="1" applyProtection="1">
      <alignment horizontal="right" vertical="center"/>
      <protection hidden="1"/>
    </xf>
    <xf numFmtId="178" fontId="45" fillId="24" borderId="0" xfId="0" applyNumberFormat="1" applyFont="1" applyFill="1" applyBorder="1" applyAlignment="1" applyProtection="1">
      <alignment horizontal="right" vertical="center"/>
      <protection hidden="1"/>
    </xf>
    <xf numFmtId="178" fontId="45" fillId="24" borderId="0" xfId="250" applyNumberFormat="1" applyFont="1" applyFill="1" applyBorder="1" applyAlignment="1" applyProtection="1">
      <alignment horizontal="right" vertical="center"/>
      <protection hidden="1"/>
    </xf>
    <xf numFmtId="0" fontId="50" fillId="24" borderId="0" xfId="0" applyFont="1" applyFill="1" applyBorder="1" applyAlignment="1" applyProtection="1">
      <protection hidden="1"/>
    </xf>
    <xf numFmtId="3" fontId="50" fillId="24" borderId="0" xfId="0" applyNumberFormat="1" applyFont="1" applyFill="1" applyBorder="1" applyAlignment="1" applyProtection="1">
      <alignment horizontal="center"/>
      <protection hidden="1"/>
    </xf>
    <xf numFmtId="0" fontId="50" fillId="24" borderId="0" xfId="0" applyFont="1" applyFill="1" applyBorder="1" applyAlignment="1" applyProtection="1">
      <alignment horizontal="center"/>
      <protection hidden="1"/>
    </xf>
    <xf numFmtId="183" fontId="45" fillId="24" borderId="0" xfId="1738" applyNumberFormat="1" applyFont="1" applyFill="1" applyBorder="1" applyAlignment="1" applyProtection="1">
      <alignment horizontal="right" vertical="center"/>
      <protection hidden="1"/>
    </xf>
    <xf numFmtId="178" fontId="45" fillId="24" borderId="0" xfId="0" applyNumberFormat="1" applyFont="1" applyFill="1" applyAlignment="1" applyProtection="1">
      <alignment horizontal="right" vertical="center"/>
      <protection hidden="1"/>
    </xf>
    <xf numFmtId="178" fontId="49" fillId="24" borderId="0" xfId="250" applyNumberFormat="1" applyFont="1" applyFill="1" applyAlignment="1" applyProtection="1">
      <alignment horizontal="right" vertical="center"/>
      <protection hidden="1"/>
    </xf>
    <xf numFmtId="178" fontId="45" fillId="24" borderId="0" xfId="250" applyNumberFormat="1" applyFont="1" applyFill="1" applyAlignment="1" applyProtection="1">
      <alignment horizontal="right" vertical="center"/>
      <protection hidden="1"/>
    </xf>
    <xf numFmtId="178" fontId="45" fillId="24" borderId="24" xfId="250" applyNumberFormat="1" applyFont="1" applyFill="1" applyBorder="1" applyAlignment="1" applyProtection="1">
      <alignment horizontal="right" vertical="center"/>
      <protection hidden="1"/>
    </xf>
    <xf numFmtId="176" fontId="45" fillId="24" borderId="0" xfId="250" applyFont="1" applyFill="1" applyAlignment="1" applyProtection="1">
      <alignment horizontal="center" vertical="center"/>
      <protection hidden="1"/>
    </xf>
    <xf numFmtId="176" fontId="45" fillId="24" borderId="0" xfId="250" applyFont="1" applyFill="1" applyBorder="1" applyAlignment="1" applyProtection="1">
      <alignment horizontal="center" vertical="center"/>
      <protection hidden="1"/>
    </xf>
    <xf numFmtId="199" fontId="54" fillId="24" borderId="0" xfId="1742" applyNumberFormat="1" applyFont="1" applyFill="1" applyBorder="1" applyAlignment="1" applyProtection="1">
      <alignment horizontal="right" vertical="center" shrinkToFit="1"/>
      <protection hidden="1"/>
    </xf>
    <xf numFmtId="199" fontId="62" fillId="24" borderId="0" xfId="1742" applyNumberFormat="1" applyFont="1" applyFill="1" applyBorder="1" applyAlignment="1" applyProtection="1">
      <alignment horizontal="right" vertical="center"/>
      <protection hidden="1"/>
    </xf>
    <xf numFmtId="41" fontId="62" fillId="24" borderId="0" xfId="1742" applyNumberFormat="1" applyFont="1" applyFill="1" applyBorder="1" applyAlignment="1" applyProtection="1">
      <alignment horizontal="right" vertical="center"/>
      <protection hidden="1"/>
    </xf>
    <xf numFmtId="199" fontId="54" fillId="24" borderId="0" xfId="1742" applyNumberFormat="1" applyFont="1" applyFill="1" applyBorder="1" applyAlignment="1" applyProtection="1">
      <alignment horizontal="right" vertical="center"/>
      <protection hidden="1"/>
    </xf>
    <xf numFmtId="41" fontId="54" fillId="24" borderId="0" xfId="1742" applyNumberFormat="1" applyFont="1" applyFill="1" applyBorder="1" applyAlignment="1" applyProtection="1">
      <alignment horizontal="right" vertical="center"/>
      <protection hidden="1"/>
    </xf>
    <xf numFmtId="0" fontId="49" fillId="24" borderId="0" xfId="1738" quotePrefix="1" applyFont="1" applyFill="1" applyBorder="1" applyAlignment="1" applyProtection="1">
      <alignment horizontal="center" vertical="center" wrapText="1"/>
      <protection hidden="1"/>
    </xf>
    <xf numFmtId="0" fontId="50" fillId="24" borderId="0" xfId="1742" applyFont="1" applyFill="1" applyBorder="1" applyAlignment="1" applyProtection="1">
      <alignment horizontal="center"/>
      <protection hidden="1"/>
    </xf>
    <xf numFmtId="0" fontId="50" fillId="24" borderId="18" xfId="0" applyFont="1" applyFill="1" applyBorder="1" applyAlignment="1" applyProtection="1">
      <protection hidden="1"/>
    </xf>
    <xf numFmtId="3" fontId="50" fillId="24" borderId="18" xfId="0" applyNumberFormat="1" applyFont="1" applyFill="1" applyBorder="1" applyAlignment="1" applyProtection="1">
      <alignment horizontal="right"/>
      <protection hidden="1"/>
    </xf>
    <xf numFmtId="3" fontId="50" fillId="24" borderId="0" xfId="0" applyNumberFormat="1" applyFont="1" applyFill="1" applyAlignment="1" applyProtection="1">
      <alignment horizontal="center" vertical="center"/>
      <protection hidden="1"/>
    </xf>
    <xf numFmtId="0" fontId="50" fillId="24" borderId="0" xfId="0" applyFont="1" applyFill="1" applyBorder="1" applyAlignment="1" applyProtection="1">
      <alignment horizontal="left" wrapText="1"/>
      <protection hidden="1"/>
    </xf>
    <xf numFmtId="0" fontId="50" fillId="24" borderId="0" xfId="0" applyFont="1" applyFill="1" applyAlignment="1" applyProtection="1">
      <alignment horizontal="left"/>
      <protection hidden="1"/>
    </xf>
    <xf numFmtId="179" fontId="50" fillId="24" borderId="0" xfId="0" applyNumberFormat="1" applyFont="1" applyFill="1" applyAlignment="1" applyProtection="1">
      <alignment horizontal="center"/>
      <protection hidden="1"/>
    </xf>
    <xf numFmtId="0" fontId="50" fillId="24" borderId="0" xfId="0" applyNumberFormat="1" applyFont="1" applyFill="1" applyAlignment="1" applyProtection="1">
      <alignment horizontal="left"/>
      <protection hidden="1"/>
    </xf>
    <xf numFmtId="0" fontId="50" fillId="24" borderId="0" xfId="0" applyNumberFormat="1" applyFont="1" applyFill="1" applyAlignment="1" applyProtection="1">
      <alignment horizontal="right"/>
      <protection hidden="1"/>
    </xf>
    <xf numFmtId="0" fontId="50" fillId="24" borderId="0" xfId="0" applyNumberFormat="1" applyFont="1" applyFill="1" applyAlignment="1" applyProtection="1">
      <protection hidden="1"/>
    </xf>
    <xf numFmtId="0" fontId="50" fillId="24" borderId="0" xfId="0" applyNumberFormat="1" applyFont="1" applyFill="1" applyAlignment="1" applyProtection="1">
      <alignment horizontal="center"/>
      <protection hidden="1"/>
    </xf>
    <xf numFmtId="0" fontId="22" fillId="24" borderId="0" xfId="0" applyNumberFormat="1" applyFont="1" applyFill="1" applyBorder="1" applyAlignment="1" applyProtection="1">
      <protection hidden="1"/>
    </xf>
    <xf numFmtId="0" fontId="50" fillId="24" borderId="0" xfId="1737" applyFont="1" applyFill="1" applyAlignment="1" applyProtection="1">
      <alignment horizontal="left"/>
      <protection hidden="1"/>
    </xf>
    <xf numFmtId="3" fontId="50" fillId="24" borderId="0" xfId="1737" applyNumberFormat="1" applyFont="1" applyFill="1" applyAlignment="1" applyProtection="1">
      <alignment horizontal="left"/>
      <protection hidden="1"/>
    </xf>
    <xf numFmtId="182" fontId="50" fillId="24" borderId="0" xfId="1737" applyNumberFormat="1" applyFont="1" applyFill="1" applyAlignment="1" applyProtection="1">
      <alignment horizontal="left"/>
      <protection hidden="1"/>
    </xf>
    <xf numFmtId="3" fontId="50" fillId="24" borderId="0" xfId="1737" applyNumberFormat="1" applyFont="1" applyFill="1" applyAlignment="1" applyProtection="1">
      <alignment horizontal="right"/>
      <protection hidden="1"/>
    </xf>
    <xf numFmtId="3" fontId="50" fillId="24" borderId="0" xfId="1737" applyNumberFormat="1" applyFont="1" applyFill="1" applyAlignment="1" applyProtection="1">
      <alignment horizontal="center"/>
      <protection hidden="1"/>
    </xf>
    <xf numFmtId="179" fontId="50" fillId="24" borderId="0" xfId="1737" applyNumberFormat="1" applyFont="1" applyFill="1" applyBorder="1" applyAlignment="1" applyProtection="1">
      <alignment horizontal="right"/>
      <protection hidden="1"/>
    </xf>
    <xf numFmtId="179" fontId="50" fillId="24" borderId="0" xfId="1737" applyNumberFormat="1" applyFont="1" applyFill="1" applyAlignment="1" applyProtection="1">
      <alignment horizontal="center"/>
      <protection hidden="1"/>
    </xf>
    <xf numFmtId="0" fontId="50" fillId="24" borderId="0" xfId="1737" applyFont="1" applyFill="1" applyBorder="1" applyAlignment="1" applyProtection="1">
      <alignment horizontal="right"/>
      <protection hidden="1"/>
    </xf>
    <xf numFmtId="0" fontId="50" fillId="24" borderId="0" xfId="1737" applyFont="1" applyFill="1" applyAlignment="1" applyProtection="1">
      <alignment horizontal="center"/>
      <protection hidden="1"/>
    </xf>
    <xf numFmtId="179" fontId="49" fillId="0" borderId="0" xfId="0" applyNumberFormat="1" applyFont="1" applyFill="1" applyAlignment="1" applyProtection="1">
      <alignment horizontal="right" vertical="center"/>
      <protection hidden="1"/>
    </xf>
    <xf numFmtId="3" fontId="50" fillId="24" borderId="0" xfId="0" applyNumberFormat="1" applyFont="1" applyFill="1" applyAlignment="1" applyProtection="1">
      <alignment horizontal="left"/>
      <protection hidden="1"/>
    </xf>
    <xf numFmtId="182" fontId="50" fillId="24" borderId="0" xfId="0" applyNumberFormat="1" applyFont="1" applyFill="1" applyBorder="1" applyAlignment="1" applyProtection="1">
      <alignment horizontal="left"/>
      <protection hidden="1"/>
    </xf>
    <xf numFmtId="3" fontId="50" fillId="24" borderId="0" xfId="0" applyNumberFormat="1" applyFont="1" applyFill="1" applyAlignment="1" applyProtection="1">
      <alignment horizontal="right"/>
      <protection hidden="1"/>
    </xf>
    <xf numFmtId="9" fontId="50" fillId="24" borderId="0" xfId="204" applyFont="1" applyFill="1" applyAlignment="1" applyProtection="1">
      <alignment horizontal="left" vertical="center"/>
      <protection hidden="1"/>
    </xf>
    <xf numFmtId="182" fontId="50" fillId="24" borderId="0" xfId="0" applyNumberFormat="1" applyFont="1" applyFill="1" applyAlignment="1" applyProtection="1">
      <alignment horizontal="left" vertical="center"/>
      <protection hidden="1"/>
    </xf>
    <xf numFmtId="0" fontId="50" fillId="24" borderId="0" xfId="0" applyFont="1" applyFill="1" applyBorder="1" applyAlignment="1" applyProtection="1">
      <alignment vertical="center"/>
      <protection hidden="1"/>
    </xf>
    <xf numFmtId="182" fontId="50" fillId="24" borderId="0" xfId="0" applyNumberFormat="1" applyFont="1" applyFill="1" applyAlignment="1" applyProtection="1">
      <alignment horizontal="center" vertical="center"/>
      <protection hidden="1"/>
    </xf>
    <xf numFmtId="179" fontId="50" fillId="24" borderId="0" xfId="0" applyNumberFormat="1" applyFont="1" applyFill="1" applyBorder="1" applyAlignment="1" applyProtection="1">
      <alignment horizontal="left"/>
      <protection hidden="1"/>
    </xf>
    <xf numFmtId="176" fontId="49" fillId="24" borderId="0" xfId="250" applyFont="1" applyFill="1" applyBorder="1" applyAlignment="1" applyProtection="1">
      <alignment horizontal="right" vertical="center"/>
      <protection hidden="1"/>
    </xf>
    <xf numFmtId="0" fontId="50" fillId="24" borderId="0" xfId="328" applyNumberFormat="1" applyFont="1" applyFill="1" applyBorder="1" applyAlignment="1" applyProtection="1">
      <alignment vertical="center"/>
      <protection hidden="1"/>
    </xf>
    <xf numFmtId="0" fontId="50" fillId="24" borderId="0" xfId="0" applyFont="1" applyFill="1" applyAlignment="1" applyProtection="1">
      <alignment horizontal="center" vertical="center"/>
      <protection hidden="1"/>
    </xf>
    <xf numFmtId="179" fontId="50" fillId="24" borderId="0" xfId="0" applyNumberFormat="1" applyFont="1" applyFill="1" applyBorder="1" applyAlignment="1" applyProtection="1">
      <alignment horizontal="left" vertical="center"/>
      <protection hidden="1"/>
    </xf>
    <xf numFmtId="0" fontId="50" fillId="24" borderId="18" xfId="0" applyNumberFormat="1" applyFont="1" applyFill="1" applyBorder="1" applyAlignment="1" applyProtection="1">
      <alignment horizontal="center"/>
      <protection hidden="1"/>
    </xf>
    <xf numFmtId="179" fontId="50" fillId="24" borderId="0" xfId="0" applyNumberFormat="1" applyFont="1" applyFill="1" applyAlignment="1" applyProtection="1">
      <alignment horizontal="center" vertical="center"/>
      <protection hidden="1"/>
    </xf>
    <xf numFmtId="179" fontId="50" fillId="24" borderId="0" xfId="0" applyNumberFormat="1" applyFont="1" applyFill="1" applyBorder="1" applyAlignment="1" applyProtection="1">
      <alignment horizontal="center" vertical="center"/>
      <protection hidden="1"/>
    </xf>
    <xf numFmtId="0" fontId="50" fillId="24" borderId="18" xfId="0" applyNumberFormat="1" applyFont="1" applyFill="1" applyBorder="1" applyAlignment="1" applyProtection="1">
      <alignment horizontal="left"/>
      <protection hidden="1"/>
    </xf>
    <xf numFmtId="180" fontId="50" fillId="24" borderId="18" xfId="0" applyNumberFormat="1" applyFont="1" applyFill="1" applyBorder="1" applyAlignment="1" applyProtection="1">
      <alignment horizontal="left"/>
      <protection hidden="1"/>
    </xf>
    <xf numFmtId="0" fontId="50" fillId="24" borderId="18" xfId="0" applyFont="1" applyFill="1" applyBorder="1" applyAlignment="1" applyProtection="1">
      <alignment horizontal="right"/>
      <protection hidden="1"/>
    </xf>
    <xf numFmtId="49" fontId="50" fillId="24" borderId="18" xfId="0" applyNumberFormat="1" applyFont="1" applyFill="1" applyBorder="1" applyAlignment="1" applyProtection="1">
      <alignment horizontal="left"/>
      <protection hidden="1"/>
    </xf>
    <xf numFmtId="0" fontId="50" fillId="24" borderId="18" xfId="1738" applyNumberFormat="1" applyFont="1" applyFill="1" applyBorder="1" applyAlignment="1" applyProtection="1">
      <alignment horizontal="left"/>
      <protection hidden="1"/>
    </xf>
    <xf numFmtId="180" fontId="50" fillId="24" borderId="18" xfId="1738" applyNumberFormat="1" applyFont="1" applyFill="1" applyBorder="1" applyAlignment="1" applyProtection="1">
      <alignment horizontal="center"/>
      <protection hidden="1"/>
    </xf>
    <xf numFmtId="3" fontId="50" fillId="24" borderId="18" xfId="1738" applyNumberFormat="1" applyFont="1" applyFill="1" applyBorder="1" applyAlignment="1" applyProtection="1">
      <alignment horizontal="center"/>
      <protection hidden="1"/>
    </xf>
    <xf numFmtId="0" fontId="50" fillId="24" borderId="18" xfId="1738" applyFont="1" applyFill="1" applyBorder="1" applyAlignment="1" applyProtection="1">
      <alignment horizontal="right"/>
      <protection hidden="1"/>
    </xf>
    <xf numFmtId="0" fontId="50" fillId="24" borderId="0" xfId="1741" applyNumberFormat="1" applyFont="1" applyFill="1" applyBorder="1" applyAlignment="1" applyProtection="1">
      <alignment horizontal="left" vertical="center"/>
      <protection hidden="1"/>
    </xf>
    <xf numFmtId="0" fontId="50" fillId="24" borderId="0" xfId="1741" applyNumberFormat="1" applyFont="1" applyFill="1" applyBorder="1" applyAlignment="1" applyProtection="1">
      <alignment horizontal="right" vertical="center"/>
      <protection hidden="1"/>
    </xf>
    <xf numFmtId="0" fontId="50" fillId="24" borderId="0" xfId="1741" applyNumberFormat="1" applyFont="1" applyFill="1" applyAlignment="1" applyProtection="1">
      <alignment horizontal="left" vertical="center"/>
      <protection hidden="1"/>
    </xf>
    <xf numFmtId="176" fontId="45" fillId="24" borderId="0" xfId="250" applyFont="1" applyFill="1" applyBorder="1" applyAlignment="1" applyProtection="1">
      <alignment horizontal="right" vertical="center"/>
      <protection locked="0" hidden="1"/>
    </xf>
    <xf numFmtId="41" fontId="45" fillId="24" borderId="24" xfId="0" applyNumberFormat="1" applyFont="1" applyFill="1" applyBorder="1" applyAlignment="1" applyProtection="1">
      <alignment horizontal="right" vertical="center"/>
      <protection locked="0" hidden="1"/>
    </xf>
    <xf numFmtId="41" fontId="45" fillId="56" borderId="0" xfId="0" applyNumberFormat="1" applyFont="1" applyFill="1" applyAlignment="1" applyProtection="1">
      <alignment horizontal="right" vertical="center"/>
      <protection hidden="1"/>
    </xf>
    <xf numFmtId="41" fontId="45" fillId="56" borderId="24" xfId="0" applyNumberFormat="1" applyFont="1" applyFill="1" applyBorder="1" applyAlignment="1" applyProtection="1">
      <alignment horizontal="right" vertical="center"/>
      <protection hidden="1"/>
    </xf>
    <xf numFmtId="41" fontId="45" fillId="56" borderId="25" xfId="0" applyNumberFormat="1" applyFont="1" applyFill="1" applyBorder="1" applyAlignment="1" applyProtection="1">
      <alignment horizontal="right" vertical="center"/>
      <protection hidden="1"/>
    </xf>
    <xf numFmtId="0" fontId="45" fillId="24" borderId="25" xfId="0" applyFont="1" applyFill="1" applyBorder="1" applyAlignment="1" applyProtection="1">
      <alignment vertical="center"/>
      <protection hidden="1"/>
    </xf>
    <xf numFmtId="41" fontId="109" fillId="0" borderId="26" xfId="1749" applyFont="1" applyBorder="1">
      <alignment vertical="center"/>
    </xf>
    <xf numFmtId="41" fontId="110" fillId="0" borderId="54" xfId="1749" applyFont="1" applyFill="1" applyBorder="1" applyAlignment="1">
      <alignment vertical="center" shrinkToFit="1"/>
    </xf>
    <xf numFmtId="41" fontId="110" fillId="0" borderId="89" xfId="1749" applyFont="1" applyFill="1" applyBorder="1" applyAlignment="1">
      <alignment vertical="center" shrinkToFit="1"/>
    </xf>
    <xf numFmtId="41" fontId="109" fillId="0" borderId="54" xfId="1749" applyFont="1" applyBorder="1">
      <alignment vertical="center"/>
    </xf>
    <xf numFmtId="41" fontId="109" fillId="0" borderId="89" xfId="1749" applyFont="1" applyBorder="1">
      <alignment vertical="center"/>
    </xf>
    <xf numFmtId="41" fontId="109" fillId="0" borderId="88" xfId="1749" applyFont="1" applyBorder="1">
      <alignment vertical="center"/>
    </xf>
    <xf numFmtId="41" fontId="109" fillId="0" borderId="26" xfId="1749" applyFont="1" applyBorder="1">
      <alignment vertical="center"/>
    </xf>
    <xf numFmtId="41" fontId="110" fillId="0" borderId="54" xfId="1749" applyFont="1" applyFill="1" applyBorder="1" applyAlignment="1">
      <alignment vertical="center" shrinkToFit="1"/>
    </xf>
    <xf numFmtId="41" fontId="109" fillId="0" borderId="54" xfId="1749" applyFont="1" applyBorder="1">
      <alignment vertical="center"/>
    </xf>
    <xf numFmtId="3" fontId="45" fillId="24" borderId="0" xfId="0" applyNumberFormat="1" applyFont="1" applyFill="1" applyBorder="1" applyAlignment="1" applyProtection="1">
      <alignment horizontal="left" vertical="center"/>
      <protection hidden="1"/>
    </xf>
    <xf numFmtId="0" fontId="45" fillId="24" borderId="0" xfId="0" applyFont="1" applyFill="1" applyAlignment="1" applyProtection="1">
      <alignment horizontal="left" vertical="center"/>
      <protection hidden="1"/>
    </xf>
    <xf numFmtId="179" fontId="54" fillId="24" borderId="0" xfId="0" applyNumberFormat="1" applyFont="1" applyFill="1" applyBorder="1" applyAlignment="1" applyProtection="1">
      <alignment horizontal="left" vertical="center"/>
      <protection hidden="1"/>
    </xf>
    <xf numFmtId="0" fontId="54" fillId="24" borderId="14" xfId="0" applyFont="1" applyFill="1" applyBorder="1" applyAlignment="1" applyProtection="1">
      <alignment horizontal="left" vertical="center"/>
      <protection hidden="1"/>
    </xf>
    <xf numFmtId="41" fontId="50" fillId="24" borderId="0" xfId="274" applyNumberFormat="1" applyFont="1" applyFill="1" applyAlignment="1" applyProtection="1">
      <alignment horizontal="right" vertical="center"/>
      <protection hidden="1"/>
    </xf>
    <xf numFmtId="41" fontId="50" fillId="24" borderId="0" xfId="0" applyNumberFormat="1" applyFont="1" applyFill="1" applyAlignment="1" applyProtection="1">
      <alignment horizontal="right" vertical="center"/>
      <protection hidden="1"/>
    </xf>
    <xf numFmtId="184" fontId="50" fillId="24" borderId="0" xfId="274" applyNumberFormat="1" applyFont="1" applyFill="1" applyAlignment="1" applyProtection="1">
      <alignment horizontal="right" vertical="center"/>
      <protection hidden="1"/>
    </xf>
    <xf numFmtId="41" fontId="50" fillId="24" borderId="0" xfId="274" quotePrefix="1" applyNumberFormat="1" applyFont="1" applyFill="1" applyAlignment="1" applyProtection="1">
      <alignment horizontal="right" vertical="center"/>
      <protection hidden="1"/>
    </xf>
    <xf numFmtId="184" fontId="45" fillId="24" borderId="0" xfId="0" applyNumberFormat="1" applyFont="1" applyFill="1" applyBorder="1" applyAlignment="1" applyProtection="1">
      <alignment horizontal="left" vertical="center"/>
      <protection hidden="1"/>
    </xf>
    <xf numFmtId="0" fontId="50" fillId="24" borderId="0" xfId="0" applyFont="1" applyFill="1" applyBorder="1" applyAlignment="1" applyProtection="1">
      <alignment horizontal="right"/>
      <protection hidden="1"/>
    </xf>
    <xf numFmtId="179" fontId="50" fillId="24" borderId="18" xfId="0" applyNumberFormat="1" applyFont="1" applyFill="1" applyBorder="1" applyAlignment="1" applyProtection="1">
      <alignment horizontal="left"/>
      <protection hidden="1"/>
    </xf>
    <xf numFmtId="184" fontId="50" fillId="24" borderId="18" xfId="0" applyNumberFormat="1" applyFont="1" applyFill="1" applyBorder="1" applyAlignment="1" applyProtection="1">
      <alignment horizontal="left"/>
      <protection hidden="1"/>
    </xf>
    <xf numFmtId="184" fontId="45" fillId="24" borderId="0" xfId="0" applyNumberFormat="1" applyFont="1" applyFill="1" applyAlignment="1" applyProtection="1">
      <alignment horizontal="center" vertical="center"/>
      <protection hidden="1"/>
    </xf>
    <xf numFmtId="41" fontId="45" fillId="24" borderId="0" xfId="273" applyNumberFormat="1" applyFont="1" applyFill="1" applyAlignment="1" applyProtection="1">
      <alignment horizontal="right" vertical="center"/>
      <protection locked="0" hidden="1"/>
    </xf>
    <xf numFmtId="41" fontId="45" fillId="24" borderId="25" xfId="273" applyNumberFormat="1" applyFont="1" applyFill="1" applyBorder="1" applyAlignment="1" applyProtection="1">
      <alignment horizontal="right" vertical="center"/>
      <protection locked="0" hidden="1"/>
    </xf>
    <xf numFmtId="41" fontId="54" fillId="24" borderId="0" xfId="0" applyNumberFormat="1" applyFont="1" applyFill="1" applyAlignment="1" applyProtection="1">
      <alignment horizontal="right" vertical="center" shrinkToFit="1"/>
      <protection hidden="1"/>
    </xf>
    <xf numFmtId="184" fontId="54" fillId="24" borderId="0" xfId="0" applyNumberFormat="1" applyFont="1" applyFill="1" applyAlignment="1" applyProtection="1">
      <alignment horizontal="right" vertical="center" shrinkToFit="1"/>
      <protection hidden="1"/>
    </xf>
    <xf numFmtId="41" fontId="62" fillId="24" borderId="0" xfId="0" applyNumberFormat="1" applyFont="1" applyFill="1" applyAlignment="1" applyProtection="1">
      <alignment horizontal="right" vertical="center" shrinkToFit="1"/>
      <protection hidden="1"/>
    </xf>
    <xf numFmtId="184" fontId="62" fillId="24" borderId="0" xfId="0" applyNumberFormat="1" applyFont="1" applyFill="1" applyAlignment="1" applyProtection="1">
      <alignment horizontal="right" vertical="center" shrinkToFit="1"/>
      <protection hidden="1"/>
    </xf>
    <xf numFmtId="41" fontId="62" fillId="24" borderId="0" xfId="0" applyNumberFormat="1" applyFont="1" applyFill="1" applyAlignment="1" applyProtection="1">
      <alignment horizontal="right" vertical="center"/>
      <protection hidden="1"/>
    </xf>
    <xf numFmtId="0" fontId="54" fillId="24" borderId="0" xfId="0" applyFont="1" applyFill="1" applyBorder="1" applyAlignment="1" applyProtection="1">
      <alignment horizontal="left" vertical="center"/>
      <protection hidden="1"/>
    </xf>
    <xf numFmtId="41" fontId="50" fillId="24" borderId="24" xfId="0" applyNumberFormat="1" applyFont="1" applyFill="1" applyBorder="1" applyAlignment="1" applyProtection="1">
      <alignment horizontal="right" vertical="center"/>
      <protection hidden="1"/>
    </xf>
    <xf numFmtId="184" fontId="50" fillId="24" borderId="25" xfId="274" applyNumberFormat="1" applyFont="1" applyFill="1" applyBorder="1" applyAlignment="1" applyProtection="1">
      <alignment horizontal="right" vertical="center"/>
      <protection hidden="1"/>
    </xf>
    <xf numFmtId="41" fontId="50" fillId="24" borderId="25" xfId="0" applyNumberFormat="1" applyFont="1" applyFill="1" applyBorder="1" applyAlignment="1" applyProtection="1">
      <alignment horizontal="right" vertical="center"/>
      <protection hidden="1"/>
    </xf>
    <xf numFmtId="41" fontId="50" fillId="24" borderId="25" xfId="274" applyNumberFormat="1" applyFont="1" applyFill="1" applyBorder="1" applyAlignment="1" applyProtection="1">
      <alignment horizontal="right" vertical="center"/>
      <protection hidden="1"/>
    </xf>
    <xf numFmtId="41" fontId="50" fillId="24" borderId="25" xfId="274" quotePrefix="1" applyNumberFormat="1" applyFont="1" applyFill="1" applyBorder="1" applyAlignment="1" applyProtection="1">
      <alignment horizontal="right" vertical="center"/>
      <protection hidden="1"/>
    </xf>
    <xf numFmtId="41" fontId="62" fillId="56" borderId="0" xfId="0" applyNumberFormat="1" applyFont="1" applyFill="1" applyAlignment="1" applyProtection="1">
      <alignment horizontal="right" vertical="center" shrinkToFit="1"/>
      <protection hidden="1"/>
    </xf>
    <xf numFmtId="41" fontId="62" fillId="56" borderId="0" xfId="0" applyNumberFormat="1" applyFont="1" applyFill="1" applyAlignment="1" applyProtection="1">
      <alignment horizontal="right" vertical="center" shrinkToFit="1"/>
      <protection locked="0" hidden="1"/>
    </xf>
    <xf numFmtId="3" fontId="50" fillId="56" borderId="18" xfId="0" applyNumberFormat="1" applyFont="1" applyFill="1" applyBorder="1" applyAlignment="1" applyProtection="1">
      <alignment horizontal="left"/>
      <protection hidden="1"/>
    </xf>
    <xf numFmtId="184" fontId="50" fillId="56" borderId="18" xfId="0" applyNumberFormat="1" applyFont="1" applyFill="1" applyBorder="1" applyAlignment="1" applyProtection="1">
      <alignment horizontal="left"/>
      <protection hidden="1"/>
    </xf>
    <xf numFmtId="3" fontId="45" fillId="56" borderId="0" xfId="0" applyNumberFormat="1" applyFont="1" applyFill="1" applyAlignment="1" applyProtection="1">
      <alignment horizontal="center" vertical="center"/>
      <protection hidden="1"/>
    </xf>
    <xf numFmtId="184" fontId="45" fillId="56" borderId="0" xfId="0" applyNumberFormat="1" applyFont="1" applyFill="1" applyAlignment="1" applyProtection="1">
      <alignment horizontal="center" vertical="center"/>
      <protection hidden="1"/>
    </xf>
    <xf numFmtId="184" fontId="62" fillId="56" borderId="0" xfId="0" applyNumberFormat="1" applyFont="1" applyFill="1" applyAlignment="1" applyProtection="1">
      <alignment horizontal="right" vertical="center" shrinkToFit="1"/>
      <protection locked="0" hidden="1"/>
    </xf>
    <xf numFmtId="176" fontId="45" fillId="24" borderId="0" xfId="250" applyFont="1" applyFill="1" applyBorder="1" applyAlignment="1" applyProtection="1">
      <alignment vertical="center"/>
      <protection locked="0" hidden="1"/>
    </xf>
    <xf numFmtId="41" fontId="45" fillId="24" borderId="0" xfId="275" applyFont="1" applyFill="1" applyBorder="1" applyAlignment="1" applyProtection="1">
      <alignment vertical="center"/>
      <protection locked="0" hidden="1"/>
    </xf>
    <xf numFmtId="41" fontId="45" fillId="24" borderId="0" xfId="275" applyFont="1" applyFill="1" applyAlignment="1" applyProtection="1">
      <alignment vertical="center"/>
      <protection locked="0" hidden="1"/>
    </xf>
    <xf numFmtId="181" fontId="45" fillId="24" borderId="0" xfId="276" applyNumberFormat="1" applyFont="1" applyFill="1" applyBorder="1" applyAlignment="1" applyProtection="1">
      <alignment vertical="center"/>
      <protection locked="0" hidden="1"/>
    </xf>
    <xf numFmtId="0" fontId="45" fillId="24" borderId="0" xfId="0" applyFont="1" applyFill="1" applyAlignment="1" applyProtection="1">
      <alignment horizontal="center" vertical="center"/>
      <protection hidden="1"/>
    </xf>
    <xf numFmtId="3" fontId="45" fillId="24" borderId="0" xfId="0" applyNumberFormat="1" applyFont="1" applyFill="1" applyAlignment="1" applyProtection="1">
      <alignment horizontal="center" vertical="center"/>
      <protection hidden="1"/>
    </xf>
    <xf numFmtId="0" fontId="45" fillId="24" borderId="0" xfId="0" applyFont="1" applyFill="1" applyBorder="1" applyAlignment="1" applyProtection="1">
      <alignment horizontal="left" vertical="center"/>
      <protection hidden="1"/>
    </xf>
    <xf numFmtId="0" fontId="45" fillId="24" borderId="0" xfId="0" applyNumberFormat="1" applyFont="1" applyFill="1" applyAlignment="1" applyProtection="1">
      <alignment horizontal="right" vertical="center"/>
      <protection hidden="1"/>
    </xf>
    <xf numFmtId="0" fontId="45" fillId="24" borderId="0" xfId="0" applyNumberFormat="1" applyFont="1" applyFill="1" applyBorder="1" applyAlignment="1" applyProtection="1">
      <alignment horizontal="left" vertical="center"/>
      <protection hidden="1"/>
    </xf>
    <xf numFmtId="3" fontId="50" fillId="24" borderId="18" xfId="0" applyNumberFormat="1" applyFont="1" applyFill="1" applyBorder="1" applyAlignment="1" applyProtection="1">
      <alignment horizontal="left"/>
      <protection hidden="1"/>
    </xf>
    <xf numFmtId="0" fontId="50" fillId="24" borderId="18" xfId="0" applyFont="1" applyFill="1" applyBorder="1" applyAlignment="1" applyProtection="1">
      <alignment horizontal="left"/>
      <protection hidden="1"/>
    </xf>
    <xf numFmtId="181" fontId="45" fillId="24" borderId="0" xfId="250" applyNumberFormat="1" applyFont="1" applyFill="1" applyAlignment="1" applyProtection="1">
      <alignment horizontal="right" vertical="center"/>
      <protection locked="0" hidden="1"/>
    </xf>
    <xf numFmtId="181" fontId="45" fillId="24" borderId="0" xfId="276" applyNumberFormat="1" applyFont="1" applyFill="1" applyAlignment="1" applyProtection="1">
      <alignment vertical="center"/>
      <protection locked="0" hidden="1"/>
    </xf>
    <xf numFmtId="0" fontId="45" fillId="24" borderId="0" xfId="0" applyNumberFormat="1" applyFont="1" applyFill="1" applyBorder="1" applyAlignment="1" applyProtection="1">
      <alignment horizontal="center" vertical="center"/>
      <protection hidden="1"/>
    </xf>
    <xf numFmtId="0" fontId="45" fillId="24" borderId="0" xfId="0" applyFont="1" applyFill="1" applyBorder="1" applyAlignment="1" applyProtection="1">
      <alignment horizontal="center" vertical="center"/>
      <protection hidden="1"/>
    </xf>
    <xf numFmtId="41" fontId="109" fillId="0" borderId="26" xfId="2094" applyFont="1" applyBorder="1">
      <alignment vertical="center"/>
    </xf>
    <xf numFmtId="41" fontId="109" fillId="0" borderId="0" xfId="2094" applyFont="1" applyBorder="1">
      <alignment vertical="center"/>
    </xf>
    <xf numFmtId="41" fontId="109" fillId="0" borderId="47" xfId="2094" applyFont="1" applyBorder="1">
      <alignment vertical="center"/>
    </xf>
    <xf numFmtId="41" fontId="110" fillId="0" borderId="54" xfId="2094" applyFont="1" applyFill="1" applyBorder="1" applyAlignment="1">
      <alignment vertical="center" shrinkToFit="1"/>
    </xf>
    <xf numFmtId="41" fontId="110" fillId="0" borderId="89" xfId="2094" applyFont="1" applyFill="1" applyBorder="1" applyAlignment="1">
      <alignment vertical="center" shrinkToFit="1"/>
    </xf>
    <xf numFmtId="41" fontId="109" fillId="0" borderId="54" xfId="2094" applyFont="1" applyBorder="1">
      <alignment vertical="center"/>
    </xf>
    <xf numFmtId="41" fontId="109" fillId="0" borderId="89" xfId="2094" applyFont="1" applyBorder="1">
      <alignment vertical="center"/>
    </xf>
    <xf numFmtId="41" fontId="109" fillId="0" borderId="88" xfId="2094" applyFont="1" applyBorder="1">
      <alignment vertical="center"/>
    </xf>
    <xf numFmtId="41" fontId="109" fillId="0" borderId="26" xfId="2094" applyFont="1" applyBorder="1">
      <alignment vertical="center"/>
    </xf>
    <xf numFmtId="41" fontId="110" fillId="0" borderId="54" xfId="2094" applyFont="1" applyFill="1" applyBorder="1" applyAlignment="1">
      <alignment vertical="center" shrinkToFit="1"/>
    </xf>
    <xf numFmtId="41" fontId="110" fillId="0" borderId="89" xfId="2094" applyFont="1" applyFill="1" applyBorder="1" applyAlignment="1">
      <alignment vertical="center" shrinkToFit="1"/>
    </xf>
    <xf numFmtId="41" fontId="109" fillId="0" borderId="54" xfId="2094" applyFont="1" applyBorder="1">
      <alignment vertical="center"/>
    </xf>
    <xf numFmtId="41" fontId="109" fillId="0" borderId="89" xfId="2094" applyFont="1" applyBorder="1">
      <alignment vertical="center"/>
    </xf>
    <xf numFmtId="41" fontId="109" fillId="0" borderId="88" xfId="2094" applyFont="1" applyBorder="1">
      <alignment vertical="center"/>
    </xf>
    <xf numFmtId="41" fontId="109" fillId="0" borderId="26" xfId="2094" applyFont="1" applyBorder="1">
      <alignment vertical="center"/>
    </xf>
    <xf numFmtId="41" fontId="110" fillId="0" borderId="54" xfId="2094" applyFont="1" applyFill="1" applyBorder="1" applyAlignment="1">
      <alignment vertical="center" shrinkToFit="1"/>
    </xf>
    <xf numFmtId="41" fontId="109" fillId="0" borderId="54" xfId="2094" applyFont="1" applyBorder="1">
      <alignment vertical="center"/>
    </xf>
    <xf numFmtId="41" fontId="45" fillId="56" borderId="0" xfId="0" applyNumberFormat="1" applyFont="1" applyFill="1" applyAlignment="1" applyProtection="1">
      <alignment horizontal="right" vertical="center"/>
      <protection locked="0" hidden="1"/>
    </xf>
    <xf numFmtId="41" fontId="45" fillId="56" borderId="25" xfId="0" applyNumberFormat="1" applyFont="1" applyFill="1" applyBorder="1" applyAlignment="1" applyProtection="1">
      <alignment horizontal="right" vertical="center"/>
      <protection locked="0" hidden="1"/>
    </xf>
    <xf numFmtId="176" fontId="45" fillId="24" borderId="0" xfId="250" applyFont="1" applyFill="1" applyAlignment="1" applyProtection="1">
      <alignment horizontal="right" vertical="center"/>
      <protection locked="0" hidden="1"/>
    </xf>
    <xf numFmtId="176" fontId="45" fillId="24" borderId="25" xfId="250" applyFont="1" applyFill="1" applyBorder="1" applyAlignment="1" applyProtection="1">
      <alignment horizontal="right" vertical="center"/>
      <protection locked="0" hidden="1"/>
    </xf>
    <xf numFmtId="176" fontId="50" fillId="24" borderId="0" xfId="250" quotePrefix="1" applyFont="1" applyFill="1" applyBorder="1" applyAlignment="1" applyProtection="1">
      <alignment horizontal="right" vertical="center"/>
      <protection locked="0" hidden="1"/>
    </xf>
    <xf numFmtId="41" fontId="50" fillId="24" borderId="15" xfId="0" quotePrefix="1" applyNumberFormat="1" applyFont="1" applyFill="1" applyBorder="1" applyAlignment="1" applyProtection="1">
      <alignment horizontal="right" vertical="center"/>
      <protection locked="0" hidden="1"/>
    </xf>
    <xf numFmtId="185" fontId="45" fillId="24" borderId="0" xfId="0" applyNumberFormat="1" applyFont="1" applyFill="1" applyBorder="1" applyAlignment="1" applyProtection="1">
      <alignment horizontal="right" vertical="center"/>
      <protection locked="0" hidden="1"/>
    </xf>
    <xf numFmtId="178" fontId="45" fillId="24" borderId="0" xfId="250" applyNumberFormat="1" applyFont="1" applyFill="1" applyBorder="1" applyAlignment="1" applyProtection="1">
      <alignment horizontal="right" vertical="center"/>
      <protection locked="0" hidden="1"/>
    </xf>
    <xf numFmtId="186" fontId="45" fillId="24" borderId="0" xfId="0" applyNumberFormat="1" applyFont="1" applyFill="1" applyBorder="1" applyAlignment="1" applyProtection="1">
      <alignment horizontal="right" vertical="center"/>
      <protection locked="0" hidden="1"/>
    </xf>
    <xf numFmtId="41" fontId="50" fillId="24" borderId="0" xfId="250" applyNumberFormat="1" applyFont="1" applyFill="1" applyBorder="1" applyAlignment="1" applyProtection="1">
      <alignment horizontal="center" vertical="center"/>
      <protection locked="0" hidden="1"/>
    </xf>
    <xf numFmtId="185" fontId="50" fillId="24" borderId="0" xfId="1742" applyNumberFormat="1" applyFont="1" applyFill="1" applyBorder="1" applyAlignment="1" applyProtection="1">
      <alignment horizontal="right" vertical="center" shrinkToFit="1"/>
      <protection locked="0" hidden="1"/>
    </xf>
    <xf numFmtId="185" fontId="50" fillId="24" borderId="25" xfId="1742" applyNumberFormat="1" applyFont="1" applyFill="1" applyBorder="1" applyAlignment="1" applyProtection="1">
      <alignment horizontal="right" vertical="center" shrinkToFit="1"/>
      <protection locked="0" hidden="1"/>
    </xf>
    <xf numFmtId="176" fontId="50" fillId="24" borderId="0" xfId="250" applyFont="1" applyFill="1" applyBorder="1" applyAlignment="1" applyProtection="1">
      <alignment horizontal="right" vertical="center" shrinkToFit="1"/>
      <protection locked="0" hidden="1"/>
    </xf>
    <xf numFmtId="176" fontId="50" fillId="0" borderId="0" xfId="250" applyFont="1" applyFill="1" applyBorder="1" applyAlignment="1" applyProtection="1">
      <alignment horizontal="right" vertical="center" shrinkToFit="1"/>
      <protection locked="0" hidden="1"/>
    </xf>
    <xf numFmtId="176" fontId="50" fillId="24" borderId="0" xfId="250" quotePrefix="1" applyFont="1" applyFill="1" applyBorder="1" applyAlignment="1" applyProtection="1">
      <alignment horizontal="right" vertical="center" shrinkToFit="1"/>
      <protection locked="0" hidden="1"/>
    </xf>
    <xf numFmtId="176" fontId="50" fillId="24" borderId="25" xfId="250" applyFont="1" applyFill="1" applyBorder="1" applyAlignment="1" applyProtection="1">
      <alignment horizontal="right" vertical="center" shrinkToFit="1"/>
      <protection locked="0" hidden="1"/>
    </xf>
    <xf numFmtId="176" fontId="50" fillId="24" borderId="0" xfId="250" applyNumberFormat="1" applyFont="1" applyFill="1" applyBorder="1" applyAlignment="1" applyProtection="1">
      <alignment horizontal="right" vertical="center" shrinkToFit="1"/>
      <protection locked="0" hidden="1"/>
    </xf>
    <xf numFmtId="199" fontId="54" fillId="24" borderId="0" xfId="250" applyNumberFormat="1" applyFont="1" applyFill="1" applyBorder="1" applyAlignment="1" applyProtection="1">
      <alignment horizontal="right" vertical="center"/>
      <protection locked="0" hidden="1"/>
    </xf>
    <xf numFmtId="199" fontId="54" fillId="24" borderId="25" xfId="250" applyNumberFormat="1" applyFont="1" applyFill="1" applyBorder="1" applyAlignment="1" applyProtection="1">
      <alignment horizontal="right" vertical="center"/>
      <protection locked="0" hidden="1"/>
    </xf>
    <xf numFmtId="179" fontId="45" fillId="24" borderId="0" xfId="0" applyNumberFormat="1" applyFont="1" applyFill="1" applyBorder="1" applyAlignment="1" applyProtection="1">
      <alignment horizontal="right" vertical="center"/>
      <protection locked="0" hidden="1"/>
    </xf>
    <xf numFmtId="41" fontId="45" fillId="24" borderId="25" xfId="340" applyNumberFormat="1" applyFont="1" applyFill="1" applyBorder="1" applyAlignment="1" applyProtection="1">
      <alignment horizontal="right" vertical="center"/>
      <protection locked="0" hidden="1"/>
    </xf>
    <xf numFmtId="179" fontId="45" fillId="24" borderId="25" xfId="0" applyNumberFormat="1" applyFont="1" applyFill="1" applyBorder="1" applyAlignment="1" applyProtection="1">
      <alignment horizontal="right" vertical="center"/>
      <protection locked="0" hidden="1"/>
    </xf>
    <xf numFmtId="41" fontId="45" fillId="57" borderId="0" xfId="0" applyNumberFormat="1" applyFont="1" applyFill="1" applyBorder="1" applyAlignment="1" applyProtection="1">
      <alignment horizontal="right" vertical="center"/>
      <protection locked="0" hidden="1"/>
    </xf>
    <xf numFmtId="41" fontId="50" fillId="24" borderId="0" xfId="0" quotePrefix="1" applyNumberFormat="1" applyFont="1" applyFill="1" applyBorder="1" applyAlignment="1" applyProtection="1">
      <alignment horizontal="right" vertical="center"/>
      <protection locked="0" hidden="1"/>
    </xf>
    <xf numFmtId="176" fontId="50" fillId="24" borderId="0" xfId="250" applyFont="1" applyFill="1" applyBorder="1" applyAlignment="1" applyProtection="1">
      <alignment horizontal="center" vertical="center"/>
      <protection locked="0" hidden="1"/>
    </xf>
    <xf numFmtId="41" fontId="50" fillId="24" borderId="0" xfId="0" applyNumberFormat="1" applyFont="1" applyFill="1" applyBorder="1" applyAlignment="1" applyProtection="1">
      <alignment horizontal="center" vertical="center"/>
      <protection locked="0" hidden="1"/>
    </xf>
    <xf numFmtId="3" fontId="45" fillId="24" borderId="20" xfId="1738" applyNumberFormat="1" applyFont="1" applyFill="1" applyBorder="1" applyAlignment="1" applyProtection="1">
      <alignment horizontal="center" vertical="center" wrapText="1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182" fontId="47" fillId="24" borderId="0" xfId="0" applyNumberFormat="1" applyFont="1" applyFill="1" applyAlignment="1" applyProtection="1">
      <alignment horizontal="center" vertical="center"/>
      <protection hidden="1"/>
    </xf>
    <xf numFmtId="1" fontId="45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45" fillId="24" borderId="14" xfId="0" quotePrefix="1" applyNumberFormat="1" applyFont="1" applyFill="1" applyBorder="1" applyAlignment="1" applyProtection="1">
      <alignment horizontal="center" vertical="center"/>
      <protection hidden="1"/>
    </xf>
    <xf numFmtId="1" fontId="49" fillId="24" borderId="14" xfId="0" quotePrefix="1" applyNumberFormat="1" applyFont="1" applyFill="1" applyBorder="1" applyAlignment="1" applyProtection="1">
      <alignment horizontal="center" vertical="center"/>
      <protection hidden="1"/>
    </xf>
    <xf numFmtId="0" fontId="50" fillId="24" borderId="0" xfId="0" applyNumberFormat="1" applyFont="1" applyFill="1" applyBorder="1" applyAlignment="1" applyProtection="1">
      <alignment horizontal="right"/>
      <protection hidden="1"/>
    </xf>
    <xf numFmtId="0" fontId="47" fillId="24" borderId="0" xfId="0" applyFont="1" applyFill="1" applyAlignment="1" applyProtection="1">
      <alignment horizontal="center" vertical="center"/>
      <protection hidden="1"/>
    </xf>
    <xf numFmtId="0" fontId="45" fillId="24" borderId="25" xfId="0" applyFont="1" applyFill="1" applyBorder="1" applyAlignment="1" applyProtection="1">
      <alignment horizontal="left" vertical="center"/>
      <protection hidden="1"/>
    </xf>
    <xf numFmtId="0" fontId="50" fillId="24" borderId="14" xfId="0" applyFont="1" applyFill="1" applyBorder="1" applyAlignment="1" applyProtection="1">
      <alignment horizontal="center" vertical="center"/>
      <protection hidden="1"/>
    </xf>
    <xf numFmtId="0" fontId="46" fillId="24" borderId="0" xfId="0" applyFont="1" applyFill="1" applyBorder="1" applyAlignment="1" applyProtection="1">
      <alignment horizontal="center" vertical="center"/>
      <protection hidden="1"/>
    </xf>
    <xf numFmtId="182" fontId="47" fillId="24" borderId="0" xfId="0" applyNumberFormat="1" applyFont="1" applyFill="1" applyBorder="1" applyAlignment="1" applyProtection="1">
      <alignment horizontal="center" vertical="center"/>
      <protection hidden="1"/>
    </xf>
    <xf numFmtId="182" fontId="46" fillId="24" borderId="0" xfId="0" applyNumberFormat="1" applyFont="1" applyFill="1" applyBorder="1" applyAlignment="1" applyProtection="1">
      <alignment horizontal="center" vertical="center"/>
      <protection hidden="1"/>
    </xf>
    <xf numFmtId="0" fontId="54" fillId="0" borderId="27" xfId="1742" applyFont="1" applyBorder="1" applyAlignment="1" applyProtection="1">
      <alignment horizontal="center" vertical="center" wrapText="1"/>
      <protection hidden="1"/>
    </xf>
    <xf numFmtId="1" fontId="62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62" fillId="24" borderId="14" xfId="0" quotePrefix="1" applyNumberFormat="1" applyFont="1" applyFill="1" applyBorder="1" applyAlignment="1" applyProtection="1">
      <alignment horizontal="center" vertical="center"/>
      <protection hidden="1"/>
    </xf>
    <xf numFmtId="41" fontId="45" fillId="24" borderId="0" xfId="0" applyNumberFormat="1" applyFont="1" applyFill="1" applyAlignment="1" applyProtection="1">
      <alignment horizontal="right" vertical="center"/>
      <protection locked="0" hidden="1"/>
    </xf>
    <xf numFmtId="41" fontId="45" fillId="24" borderId="0" xfId="1737" applyNumberFormat="1" applyFont="1" applyFill="1" applyAlignment="1" applyProtection="1">
      <alignment horizontal="right" vertical="center"/>
      <protection locked="0" hidden="1"/>
    </xf>
    <xf numFmtId="41" fontId="45" fillId="24" borderId="0" xfId="0" applyNumberFormat="1" applyFont="1" applyFill="1" applyBorder="1" applyAlignment="1" applyProtection="1">
      <alignment horizontal="right" vertical="center"/>
      <protection locked="0" hidden="1"/>
    </xf>
    <xf numFmtId="41" fontId="45" fillId="24" borderId="25" xfId="0" applyNumberFormat="1" applyFont="1" applyFill="1" applyBorder="1" applyAlignment="1" applyProtection="1">
      <alignment horizontal="right" vertical="center"/>
      <protection locked="0" hidden="1"/>
    </xf>
    <xf numFmtId="41" fontId="45" fillId="24" borderId="15" xfId="273" applyNumberFormat="1" applyFont="1" applyFill="1" applyBorder="1" applyAlignment="1" applyProtection="1">
      <alignment horizontal="right" vertical="center"/>
      <protection locked="0" hidden="1"/>
    </xf>
    <xf numFmtId="41" fontId="45" fillId="24" borderId="0" xfId="273" applyNumberFormat="1" applyFont="1" applyFill="1" applyBorder="1" applyAlignment="1" applyProtection="1">
      <alignment horizontal="right" vertical="center"/>
      <protection locked="0" hidden="1"/>
    </xf>
    <xf numFmtId="180" fontId="0" fillId="24" borderId="0" xfId="0" applyNumberFormat="1" applyFont="1" applyFill="1" applyAlignment="1" applyProtection="1">
      <alignment horizontal="center" vertical="center"/>
      <protection hidden="1"/>
    </xf>
    <xf numFmtId="3" fontId="0" fillId="24" borderId="0" xfId="0" applyNumberFormat="1" applyFont="1" applyFill="1" applyAlignment="1" applyProtection="1">
      <alignment horizontal="center" vertical="center"/>
      <protection hidden="1"/>
    </xf>
    <xf numFmtId="184" fontId="0" fillId="24" borderId="0" xfId="0" applyNumberFormat="1" applyFont="1" applyFill="1" applyAlignment="1" applyProtection="1">
      <alignment horizontal="center" vertical="center"/>
      <protection hidden="1"/>
    </xf>
    <xf numFmtId="179" fontId="62" fillId="24" borderId="0" xfId="0" applyNumberFormat="1" applyFont="1" applyFill="1" applyBorder="1" applyAlignment="1" applyProtection="1">
      <alignment horizontal="left" vertical="center"/>
      <protection hidden="1"/>
    </xf>
    <xf numFmtId="0" fontId="62" fillId="24" borderId="14" xfId="0" applyFont="1" applyFill="1" applyBorder="1" applyAlignment="1" applyProtection="1">
      <alignment horizontal="left" vertical="center"/>
      <protection hidden="1"/>
    </xf>
    <xf numFmtId="41" fontId="62" fillId="24" borderId="0" xfId="0" applyNumberFormat="1" applyFont="1" applyFill="1" applyAlignment="1" applyProtection="1">
      <alignment horizontal="right" vertical="center" shrinkToFit="1"/>
      <protection locked="0" hidden="1"/>
    </xf>
    <xf numFmtId="184" fontId="62" fillId="24" borderId="0" xfId="0" applyNumberFormat="1" applyFont="1" applyFill="1" applyAlignment="1" applyProtection="1">
      <alignment horizontal="right" vertical="center" shrinkToFit="1"/>
      <protection locked="0" hidden="1"/>
    </xf>
    <xf numFmtId="41" fontId="50" fillId="24" borderId="0" xfId="0" applyNumberFormat="1" applyFont="1" applyFill="1" applyAlignment="1" applyProtection="1">
      <alignment horizontal="right" vertical="center" shrinkToFit="1"/>
      <protection locked="0" hidden="1"/>
    </xf>
    <xf numFmtId="184" fontId="50" fillId="24" borderId="0" xfId="0" applyNumberFormat="1" applyFont="1" applyFill="1" applyAlignment="1" applyProtection="1">
      <alignment horizontal="right" vertical="center" shrinkToFit="1"/>
      <protection locked="0" hidden="1"/>
    </xf>
    <xf numFmtId="41" fontId="54" fillId="24" borderId="0" xfId="0" quotePrefix="1" applyNumberFormat="1" applyFont="1" applyFill="1" applyAlignment="1" applyProtection="1">
      <alignment horizontal="right" vertical="center" shrinkToFit="1"/>
      <protection hidden="1"/>
    </xf>
    <xf numFmtId="0" fontId="49" fillId="24" borderId="0" xfId="0" applyNumberFormat="1" applyFont="1" applyFill="1" applyBorder="1" applyAlignment="1" applyProtection="1">
      <alignment horizontal="left" vertical="center"/>
      <protection hidden="1"/>
    </xf>
    <xf numFmtId="184" fontId="54" fillId="24" borderId="0" xfId="0" applyNumberFormat="1" applyFont="1" applyFill="1" applyAlignment="1" applyProtection="1">
      <alignment horizontal="right" vertical="center" shrinkToFit="1"/>
      <protection locked="0" hidden="1"/>
    </xf>
    <xf numFmtId="41" fontId="62" fillId="24" borderId="0" xfId="274" applyNumberFormat="1" applyFont="1" applyFill="1" applyAlignment="1" applyProtection="1">
      <alignment horizontal="center" vertical="center" shrinkToFit="1"/>
      <protection hidden="1"/>
    </xf>
    <xf numFmtId="41" fontId="54" fillId="24" borderId="0" xfId="274" applyNumberFormat="1" applyFont="1" applyFill="1" applyAlignment="1" applyProtection="1">
      <alignment horizontal="right" vertical="center" shrinkToFit="1"/>
      <protection hidden="1"/>
    </xf>
    <xf numFmtId="41" fontId="50" fillId="24" borderId="0" xfId="274" applyNumberFormat="1" applyFont="1" applyFill="1" applyAlignment="1" applyProtection="1">
      <alignment horizontal="right" vertical="center" shrinkToFit="1"/>
      <protection locked="0" hidden="1"/>
    </xf>
    <xf numFmtId="41" fontId="54" fillId="24" borderId="0" xfId="274" quotePrefix="1" applyNumberFormat="1" applyFont="1" applyFill="1" applyAlignment="1" applyProtection="1">
      <alignment horizontal="right" vertical="center" shrinkToFit="1"/>
      <protection hidden="1"/>
    </xf>
    <xf numFmtId="41" fontId="50" fillId="24" borderId="0" xfId="274" quotePrefix="1" applyNumberFormat="1" applyFont="1" applyFill="1" applyAlignment="1" applyProtection="1">
      <alignment horizontal="right" vertical="center" shrinkToFit="1"/>
      <protection locked="0" hidden="1"/>
    </xf>
    <xf numFmtId="41" fontId="62" fillId="24" borderId="0" xfId="0" applyNumberFormat="1" applyFont="1" applyFill="1" applyAlignment="1" applyProtection="1">
      <alignment horizontal="right" vertical="center"/>
      <protection locked="0" hidden="1"/>
    </xf>
    <xf numFmtId="184" fontId="62" fillId="24" borderId="0" xfId="274" applyNumberFormat="1" applyFont="1" applyFill="1" applyAlignment="1" applyProtection="1">
      <alignment horizontal="right" vertical="center"/>
      <protection hidden="1"/>
    </xf>
    <xf numFmtId="41" fontId="62" fillId="24" borderId="0" xfId="274" applyNumberFormat="1" applyFont="1" applyFill="1" applyAlignment="1" applyProtection="1">
      <alignment horizontal="right" vertical="center"/>
      <protection hidden="1"/>
    </xf>
    <xf numFmtId="41" fontId="54" fillId="24" borderId="0" xfId="274" applyNumberFormat="1" applyFont="1" applyFill="1" applyAlignment="1" applyProtection="1">
      <alignment horizontal="right" vertical="center"/>
      <protection hidden="1"/>
    </xf>
    <xf numFmtId="41" fontId="50" fillId="24" borderId="0" xfId="0" applyNumberFormat="1" applyFont="1" applyFill="1" applyAlignment="1" applyProtection="1">
      <alignment horizontal="right" vertical="center"/>
      <protection locked="0" hidden="1"/>
    </xf>
    <xf numFmtId="184" fontId="50" fillId="24" borderId="0" xfId="274" applyNumberFormat="1" applyFont="1" applyFill="1" applyAlignment="1" applyProtection="1">
      <alignment horizontal="right" vertical="center"/>
      <protection locked="0" hidden="1"/>
    </xf>
    <xf numFmtId="41" fontId="50" fillId="24" borderId="0" xfId="274" applyNumberFormat="1" applyFont="1" applyFill="1" applyAlignment="1" applyProtection="1">
      <alignment horizontal="right" vertical="center"/>
      <protection locked="0" hidden="1"/>
    </xf>
    <xf numFmtId="41" fontId="54" fillId="24" borderId="0" xfId="274" quotePrefix="1" applyNumberFormat="1" applyFont="1" applyFill="1" applyAlignment="1" applyProtection="1">
      <alignment horizontal="right" vertical="center"/>
      <protection hidden="1"/>
    </xf>
    <xf numFmtId="184" fontId="54" fillId="24" borderId="0" xfId="274" applyNumberFormat="1" applyFont="1" applyFill="1" applyAlignment="1" applyProtection="1">
      <alignment horizontal="right" vertical="center"/>
      <protection hidden="1"/>
    </xf>
    <xf numFmtId="41" fontId="62" fillId="24" borderId="0" xfId="274" applyNumberFormat="1" applyFont="1" applyFill="1" applyAlignment="1" applyProtection="1">
      <alignment horizontal="center" vertical="center"/>
      <protection hidden="1"/>
    </xf>
    <xf numFmtId="176" fontId="45" fillId="24" borderId="0" xfId="250" applyFont="1" applyFill="1" applyBorder="1" applyAlignment="1" applyProtection="1">
      <alignment horizontal="center" vertical="center"/>
      <protection locked="0" hidden="1"/>
    </xf>
    <xf numFmtId="184" fontId="49" fillId="24" borderId="0" xfId="0" applyNumberFormat="1" applyFont="1" applyFill="1" applyBorder="1" applyAlignment="1" applyProtection="1">
      <alignment horizontal="left" vertical="center"/>
      <protection hidden="1"/>
    </xf>
    <xf numFmtId="178" fontId="49" fillId="24" borderId="0" xfId="250" applyNumberFormat="1" applyFont="1" applyFill="1" applyBorder="1" applyAlignment="1" applyProtection="1">
      <alignment horizontal="right" vertical="center"/>
      <protection hidden="1"/>
    </xf>
    <xf numFmtId="186" fontId="49" fillId="24" borderId="0" xfId="0" applyNumberFormat="1" applyFont="1" applyFill="1" applyBorder="1" applyAlignment="1" applyProtection="1">
      <alignment horizontal="right" vertical="center"/>
      <protection hidden="1"/>
    </xf>
    <xf numFmtId="41" fontId="50" fillId="24" borderId="0" xfId="1739" quotePrefix="1" applyNumberFormat="1" applyFont="1" applyFill="1" applyBorder="1" applyAlignment="1" applyProtection="1">
      <alignment horizontal="right" vertical="center"/>
      <protection locked="0" hidden="1"/>
    </xf>
    <xf numFmtId="41" fontId="45" fillId="24" borderId="0" xfId="0" applyNumberFormat="1" applyFont="1" applyFill="1" applyBorder="1" applyAlignment="1" applyProtection="1">
      <alignment horizontal="center" vertical="center"/>
      <protection locked="0" hidden="1"/>
    </xf>
    <xf numFmtId="179" fontId="0" fillId="24" borderId="0" xfId="0" applyNumberFormat="1" applyFont="1" applyFill="1" applyAlignment="1" applyProtection="1">
      <alignment horizontal="center" vertical="center"/>
      <protection hidden="1"/>
    </xf>
    <xf numFmtId="201" fontId="111" fillId="24" borderId="0" xfId="0" applyNumberFormat="1" applyFont="1" applyFill="1" applyBorder="1" applyAlignment="1" applyProtection="1">
      <alignment horizontal="right" vertical="center"/>
      <protection hidden="1"/>
    </xf>
    <xf numFmtId="201" fontId="112" fillId="24" borderId="0" xfId="0" applyNumberFormat="1" applyFont="1" applyFill="1" applyBorder="1" applyAlignment="1" applyProtection="1">
      <alignment horizontal="right" vertical="center"/>
      <protection hidden="1"/>
    </xf>
    <xf numFmtId="43" fontId="111" fillId="24" borderId="0" xfId="0" applyNumberFormat="1" applyFont="1" applyFill="1" applyBorder="1" applyAlignment="1" applyProtection="1">
      <alignment horizontal="right" vertical="center"/>
      <protection hidden="1"/>
    </xf>
    <xf numFmtId="200" fontId="111" fillId="24" borderId="0" xfId="0" applyNumberFormat="1" applyFont="1" applyFill="1" applyBorder="1" applyAlignment="1" applyProtection="1">
      <alignment horizontal="right" vertical="center"/>
      <protection hidden="1"/>
    </xf>
    <xf numFmtId="200" fontId="111" fillId="24" borderId="25" xfId="0" applyNumberFormat="1" applyFont="1" applyFill="1" applyBorder="1" applyAlignment="1" applyProtection="1">
      <alignment horizontal="right" vertical="center"/>
      <protection hidden="1"/>
    </xf>
    <xf numFmtId="0" fontId="0" fillId="24" borderId="0" xfId="0" applyFont="1" applyFill="1" applyProtection="1">
      <protection hidden="1"/>
    </xf>
    <xf numFmtId="0" fontId="0" fillId="0" borderId="0" xfId="0" applyFont="1" applyAlignment="1" applyProtection="1">
      <alignment vertical="center"/>
      <protection hidden="1"/>
    </xf>
    <xf numFmtId="0" fontId="0" fillId="0" borderId="0" xfId="0" applyFont="1" applyProtection="1">
      <protection hidden="1"/>
    </xf>
    <xf numFmtId="0" fontId="0" fillId="24" borderId="0" xfId="1737" applyFont="1" applyFill="1" applyBorder="1" applyAlignment="1" applyProtection="1">
      <alignment horizontal="center" vertical="center"/>
      <protection hidden="1"/>
    </xf>
    <xf numFmtId="41" fontId="45" fillId="24" borderId="0" xfId="1737" applyNumberFormat="1" applyFont="1" applyFill="1" applyBorder="1" applyAlignment="1" applyProtection="1">
      <alignment horizontal="left" vertical="center"/>
      <protection locked="0" hidden="1"/>
    </xf>
    <xf numFmtId="41" fontId="45" fillId="24" borderId="15" xfId="1737" applyNumberFormat="1" applyFont="1" applyFill="1" applyBorder="1" applyAlignment="1" applyProtection="1">
      <alignment horizontal="left" vertical="center"/>
      <protection hidden="1"/>
    </xf>
    <xf numFmtId="41" fontId="45" fillId="24" borderId="14" xfId="1737" applyNumberFormat="1" applyFont="1" applyFill="1" applyBorder="1" applyAlignment="1" applyProtection="1">
      <alignment horizontal="left" vertical="center"/>
      <protection hidden="1"/>
    </xf>
    <xf numFmtId="41" fontId="45" fillId="24" borderId="25" xfId="1737" applyNumberFormat="1" applyFont="1" applyFill="1" applyBorder="1" applyAlignment="1" applyProtection="1">
      <alignment horizontal="left" vertical="center"/>
      <protection locked="0" hidden="1"/>
    </xf>
    <xf numFmtId="41" fontId="45" fillId="24" borderId="25" xfId="1737" applyNumberFormat="1" applyFont="1" applyFill="1" applyBorder="1" applyAlignment="1" applyProtection="1">
      <alignment horizontal="left" vertical="center"/>
      <protection hidden="1"/>
    </xf>
    <xf numFmtId="41" fontId="45" fillId="24" borderId="24" xfId="1737" applyNumberFormat="1" applyFont="1" applyFill="1" applyBorder="1" applyAlignment="1" applyProtection="1">
      <alignment horizontal="left" vertical="center"/>
      <protection hidden="1"/>
    </xf>
    <xf numFmtId="41" fontId="45" fillId="24" borderId="23" xfId="1737" applyNumberFormat="1" applyFont="1" applyFill="1" applyBorder="1" applyAlignment="1" applyProtection="1">
      <alignment horizontal="left" vertical="center"/>
      <protection hidden="1"/>
    </xf>
    <xf numFmtId="3" fontId="0" fillId="24" borderId="0" xfId="1737" applyNumberFormat="1" applyFont="1" applyFill="1" applyAlignment="1" applyProtection="1">
      <alignment horizontal="center" vertical="center"/>
      <protection hidden="1"/>
    </xf>
    <xf numFmtId="0" fontId="0" fillId="24" borderId="0" xfId="1737" applyFont="1" applyFill="1" applyAlignment="1" applyProtection="1">
      <alignment horizontal="center" vertical="center"/>
      <protection hidden="1"/>
    </xf>
    <xf numFmtId="41" fontId="45" fillId="24" borderId="15" xfId="325" applyFont="1" applyFill="1" applyBorder="1" applyAlignment="1" applyProtection="1">
      <alignment vertical="center"/>
      <protection locked="0" hidden="1"/>
    </xf>
    <xf numFmtId="41" fontId="45" fillId="24" borderId="0" xfId="1762" applyFont="1" applyFill="1" applyProtection="1">
      <alignment vertical="center"/>
      <protection locked="0" hidden="1"/>
    </xf>
    <xf numFmtId="41" fontId="45" fillId="24" borderId="24" xfId="325" applyFont="1" applyFill="1" applyBorder="1" applyAlignment="1" applyProtection="1">
      <alignment vertical="center"/>
      <protection locked="0" hidden="1"/>
    </xf>
    <xf numFmtId="182" fontId="0" fillId="24" borderId="0" xfId="0" applyNumberFormat="1" applyFont="1" applyFill="1" applyAlignment="1" applyProtection="1">
      <alignment horizontal="center" vertical="center"/>
      <protection hidden="1"/>
    </xf>
    <xf numFmtId="0" fontId="45" fillId="24" borderId="45" xfId="0" applyFont="1" applyFill="1" applyBorder="1" applyAlignment="1" applyProtection="1">
      <alignment vertical="center" wrapText="1"/>
      <protection hidden="1"/>
    </xf>
    <xf numFmtId="0" fontId="45" fillId="24" borderId="46" xfId="0" applyFont="1" applyFill="1" applyBorder="1" applyAlignment="1" applyProtection="1">
      <alignment vertical="center" wrapText="1"/>
      <protection hidden="1"/>
    </xf>
    <xf numFmtId="3" fontId="0" fillId="24" borderId="0" xfId="1738" applyNumberFormat="1" applyFont="1" applyFill="1" applyAlignment="1" applyProtection="1">
      <alignment horizontal="center" vertical="center"/>
      <protection hidden="1"/>
    </xf>
    <xf numFmtId="180" fontId="0" fillId="24" borderId="0" xfId="1738" applyNumberFormat="1" applyFont="1" applyFill="1" applyAlignment="1" applyProtection="1">
      <alignment horizontal="center" vertical="center"/>
      <protection hidden="1"/>
    </xf>
    <xf numFmtId="0" fontId="0" fillId="24" borderId="0" xfId="1738" applyFont="1" applyFill="1" applyBorder="1" applyAlignment="1" applyProtection="1">
      <alignment horizontal="center" vertical="center"/>
      <protection hidden="1"/>
    </xf>
    <xf numFmtId="0" fontId="113" fillId="24" borderId="0" xfId="0" applyFont="1" applyFill="1" applyBorder="1" applyAlignment="1" applyProtection="1">
      <alignment horizontal="center" vertical="center"/>
      <protection hidden="1"/>
    </xf>
    <xf numFmtId="3" fontId="113" fillId="24" borderId="0" xfId="0" applyNumberFormat="1" applyFont="1" applyFill="1" applyAlignment="1" applyProtection="1">
      <alignment horizontal="center" vertical="center"/>
      <protection hidden="1"/>
    </xf>
    <xf numFmtId="184" fontId="113" fillId="24" borderId="0" xfId="0" applyNumberFormat="1" applyFont="1" applyFill="1" applyAlignment="1" applyProtection="1">
      <alignment horizontal="center" vertical="center"/>
      <protection hidden="1"/>
    </xf>
    <xf numFmtId="179" fontId="113" fillId="24" borderId="0" xfId="0" applyNumberFormat="1" applyFont="1" applyFill="1" applyAlignment="1" applyProtection="1">
      <alignment horizontal="center" vertical="center"/>
      <protection hidden="1"/>
    </xf>
    <xf numFmtId="0" fontId="113" fillId="24" borderId="0" xfId="0" applyFont="1" applyFill="1" applyProtection="1">
      <protection hidden="1"/>
    </xf>
    <xf numFmtId="0" fontId="113" fillId="0" borderId="0" xfId="0" applyFont="1" applyAlignment="1" applyProtection="1">
      <alignment vertical="center"/>
      <protection hidden="1"/>
    </xf>
    <xf numFmtId="0" fontId="113" fillId="24" borderId="0" xfId="1737" applyFont="1" applyFill="1" applyBorder="1" applyAlignment="1" applyProtection="1">
      <alignment horizontal="center" vertical="center"/>
      <protection hidden="1"/>
    </xf>
    <xf numFmtId="0" fontId="113" fillId="24" borderId="0" xfId="0" applyFont="1" applyFill="1" applyAlignment="1" applyProtection="1">
      <alignment horizontal="center" vertical="center"/>
      <protection hidden="1"/>
    </xf>
    <xf numFmtId="3" fontId="113" fillId="24" borderId="0" xfId="1738" applyNumberFormat="1" applyFont="1" applyFill="1" applyAlignment="1" applyProtection="1">
      <alignment horizontal="center" vertical="center"/>
      <protection hidden="1"/>
    </xf>
    <xf numFmtId="180" fontId="113" fillId="24" borderId="0" xfId="1738" applyNumberFormat="1" applyFont="1" applyFill="1" applyAlignment="1" applyProtection="1">
      <alignment horizontal="center" vertical="center"/>
      <protection hidden="1"/>
    </xf>
    <xf numFmtId="0" fontId="113" fillId="24" borderId="0" xfId="1738" applyFont="1" applyFill="1" applyBorder="1" applyAlignment="1" applyProtection="1">
      <alignment horizontal="center" vertical="center"/>
      <protection hidden="1"/>
    </xf>
    <xf numFmtId="199" fontId="50" fillId="24" borderId="0" xfId="0" applyNumberFormat="1" applyFont="1" applyFill="1" applyBorder="1" applyAlignment="1" applyProtection="1">
      <alignment horizontal="right" vertical="center"/>
      <protection hidden="1"/>
    </xf>
    <xf numFmtId="199" fontId="53" fillId="24" borderId="0" xfId="0" applyNumberFormat="1" applyFont="1" applyFill="1" applyBorder="1" applyAlignment="1" applyProtection="1">
      <alignment horizontal="right" vertical="center"/>
      <protection hidden="1"/>
    </xf>
    <xf numFmtId="199" fontId="50" fillId="24" borderId="0" xfId="0" applyNumberFormat="1" applyFont="1" applyFill="1" applyAlignment="1" applyProtection="1">
      <alignment horizontal="right" vertical="center"/>
      <protection hidden="1"/>
    </xf>
    <xf numFmtId="199" fontId="50" fillId="24" borderId="0" xfId="0" quotePrefix="1" applyNumberFormat="1" applyFont="1" applyFill="1" applyAlignment="1" applyProtection="1">
      <alignment horizontal="right" vertical="center"/>
      <protection locked="0" hidden="1"/>
    </xf>
    <xf numFmtId="199" fontId="50" fillId="24" borderId="24" xfId="0" quotePrefix="1" applyNumberFormat="1" applyFont="1" applyFill="1" applyBorder="1" applyAlignment="1" applyProtection="1">
      <alignment horizontal="right" vertical="center"/>
      <protection locked="0" hidden="1"/>
    </xf>
    <xf numFmtId="199" fontId="50" fillId="24" borderId="25" xfId="0" quotePrefix="1" applyNumberFormat="1" applyFont="1" applyFill="1" applyBorder="1" applyAlignment="1" applyProtection="1">
      <alignment horizontal="right" vertical="center"/>
      <protection locked="0" hidden="1"/>
    </xf>
    <xf numFmtId="199" fontId="50" fillId="24" borderId="25" xfId="0" applyNumberFormat="1" applyFont="1" applyFill="1" applyBorder="1" applyAlignment="1" applyProtection="1">
      <alignment horizontal="right" vertical="center"/>
      <protection hidden="1"/>
    </xf>
    <xf numFmtId="179" fontId="45" fillId="24" borderId="23" xfId="0" applyNumberFormat="1" applyFont="1" applyFill="1" applyBorder="1" applyAlignment="1" applyProtection="1">
      <alignment horizontal="center" vertical="center"/>
      <protection hidden="1"/>
    </xf>
    <xf numFmtId="41" fontId="45" fillId="24" borderId="95" xfId="0" applyNumberFormat="1" applyFont="1" applyFill="1" applyBorder="1" applyAlignment="1" applyProtection="1">
      <alignment horizontal="right" vertical="center"/>
      <protection hidden="1"/>
    </xf>
    <xf numFmtId="41" fontId="45" fillId="24" borderId="15" xfId="0" applyNumberFormat="1" applyFont="1" applyFill="1" applyBorder="1" applyAlignment="1" applyProtection="1">
      <alignment horizontal="left" vertical="center"/>
      <protection hidden="1"/>
    </xf>
    <xf numFmtId="41" fontId="45" fillId="24" borderId="24" xfId="0" applyNumberFormat="1" applyFont="1" applyFill="1" applyBorder="1" applyAlignment="1" applyProtection="1">
      <alignment horizontal="left" vertical="center"/>
      <protection hidden="1"/>
    </xf>
    <xf numFmtId="41" fontId="50" fillId="24" borderId="23" xfId="0" applyNumberFormat="1" applyFont="1" applyFill="1" applyBorder="1" applyAlignment="1" applyProtection="1">
      <alignment horizontal="center" vertical="center"/>
      <protection locked="0" hidden="1"/>
    </xf>
    <xf numFmtId="1" fontId="50" fillId="24" borderId="97" xfId="0" quotePrefix="1" applyNumberFormat="1" applyFont="1" applyFill="1" applyBorder="1" applyAlignment="1" applyProtection="1">
      <alignment horizontal="center" vertical="center" shrinkToFit="1"/>
      <protection hidden="1"/>
    </xf>
    <xf numFmtId="1" fontId="50" fillId="24" borderId="15" xfId="0" quotePrefix="1" applyNumberFormat="1" applyFont="1" applyFill="1" applyBorder="1" applyAlignment="1" applyProtection="1">
      <alignment horizontal="center" vertical="center" shrinkToFit="1"/>
      <protection hidden="1"/>
    </xf>
    <xf numFmtId="1" fontId="53" fillId="24" borderId="15" xfId="0" quotePrefix="1" applyNumberFormat="1" applyFont="1" applyFill="1" applyBorder="1" applyAlignment="1" applyProtection="1">
      <alignment horizontal="center" vertical="center" shrinkToFit="1"/>
      <protection hidden="1"/>
    </xf>
    <xf numFmtId="202" fontId="54" fillId="24" borderId="15" xfId="0" applyNumberFormat="1" applyFont="1" applyFill="1" applyBorder="1" applyAlignment="1" applyProtection="1">
      <alignment horizontal="left" vertical="center" shrinkToFit="1"/>
      <protection hidden="1"/>
    </xf>
    <xf numFmtId="202" fontId="54" fillId="24" borderId="24" xfId="0" applyNumberFormat="1" applyFont="1" applyFill="1" applyBorder="1" applyAlignment="1" applyProtection="1">
      <alignment horizontal="left" vertical="center" shrinkToFit="1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1" fontId="62" fillId="24" borderId="0" xfId="0" quotePrefix="1" applyNumberFormat="1" applyFont="1" applyFill="1" applyBorder="1" applyAlignment="1" applyProtection="1">
      <alignment horizontal="center" vertical="center" shrinkToFit="1"/>
      <protection hidden="1"/>
    </xf>
    <xf numFmtId="41" fontId="54" fillId="24" borderId="0" xfId="0" applyNumberFormat="1" applyFont="1" applyFill="1" applyBorder="1" applyAlignment="1" applyProtection="1">
      <alignment horizontal="left" vertical="center" shrinkToFit="1"/>
      <protection hidden="1"/>
    </xf>
    <xf numFmtId="176" fontId="54" fillId="24" borderId="0" xfId="250" applyFont="1" applyFill="1" applyBorder="1" applyAlignment="1" applyProtection="1">
      <alignment horizontal="right" vertical="center"/>
      <protection locked="0" hidden="1"/>
    </xf>
    <xf numFmtId="176" fontId="54" fillId="24" borderId="25" xfId="250" applyFont="1" applyFill="1" applyBorder="1" applyAlignment="1" applyProtection="1">
      <alignment horizontal="right" vertical="center"/>
      <protection locked="0" hidden="1"/>
    </xf>
    <xf numFmtId="0" fontId="0" fillId="0" borderId="0" xfId="0" applyFont="1" applyBorder="1" applyAlignment="1" applyProtection="1">
      <alignment horizontal="center" vertical="center"/>
      <protection hidden="1"/>
    </xf>
    <xf numFmtId="41" fontId="54" fillId="24" borderId="25" xfId="274" quotePrefix="1" applyNumberFormat="1" applyFont="1" applyFill="1" applyBorder="1" applyAlignment="1" applyProtection="1">
      <alignment horizontal="right" vertical="center" shrinkToFit="1"/>
      <protection hidden="1"/>
    </xf>
    <xf numFmtId="199" fontId="45" fillId="24" borderId="0" xfId="0" applyNumberFormat="1" applyFont="1" applyFill="1" applyAlignment="1" applyProtection="1">
      <alignment horizontal="right" vertical="center"/>
      <protection hidden="1"/>
    </xf>
    <xf numFmtId="199" fontId="49" fillId="24" borderId="0" xfId="250" applyNumberFormat="1" applyFont="1" applyFill="1" applyAlignment="1" applyProtection="1">
      <alignment horizontal="right" vertical="center"/>
      <protection hidden="1"/>
    </xf>
    <xf numFmtId="199" fontId="45" fillId="24" borderId="0" xfId="250" applyNumberFormat="1" applyFont="1" applyFill="1" applyAlignment="1" applyProtection="1">
      <alignment horizontal="right" vertical="center"/>
      <protection hidden="1"/>
    </xf>
    <xf numFmtId="199" fontId="45" fillId="24" borderId="0" xfId="250" applyNumberFormat="1" applyFont="1" applyFill="1" applyBorder="1" applyAlignment="1" applyProtection="1">
      <alignment horizontal="right" vertical="center"/>
      <protection locked="0" hidden="1"/>
    </xf>
    <xf numFmtId="199" fontId="45" fillId="24" borderId="24" xfId="250" applyNumberFormat="1" applyFont="1" applyFill="1" applyBorder="1" applyAlignment="1" applyProtection="1">
      <alignment horizontal="right" vertical="center"/>
      <protection hidden="1"/>
    </xf>
    <xf numFmtId="199" fontId="45" fillId="24" borderId="25" xfId="250" applyNumberFormat="1" applyFont="1" applyFill="1" applyBorder="1" applyAlignment="1" applyProtection="1">
      <alignment horizontal="right" vertical="center"/>
      <protection locked="0" hidden="1"/>
    </xf>
    <xf numFmtId="0" fontId="46" fillId="24" borderId="0" xfId="0" applyFont="1" applyFill="1" applyAlignment="1" applyProtection="1">
      <alignment horizontal="center" vertical="center"/>
      <protection hidden="1"/>
    </xf>
    <xf numFmtId="3" fontId="47" fillId="24" borderId="0" xfId="0" applyNumberFormat="1" applyFont="1" applyFill="1" applyAlignment="1" applyProtection="1">
      <alignment horizontal="center" vertical="center"/>
      <protection hidden="1"/>
    </xf>
    <xf numFmtId="176" fontId="45" fillId="24" borderId="35" xfId="329" applyFont="1" applyFill="1" applyBorder="1" applyAlignment="1" applyProtection="1">
      <alignment horizontal="center" vertical="center" wrapText="1"/>
      <protection hidden="1"/>
    </xf>
    <xf numFmtId="176" fontId="45" fillId="24" borderId="22" xfId="329" applyFont="1" applyFill="1" applyBorder="1" applyAlignment="1" applyProtection="1">
      <alignment horizontal="center" vertical="center"/>
      <protection hidden="1"/>
    </xf>
    <xf numFmtId="176" fontId="45" fillId="24" borderId="36" xfId="329" applyFont="1" applyFill="1" applyBorder="1" applyAlignment="1" applyProtection="1">
      <alignment horizontal="center" vertical="center"/>
      <protection hidden="1"/>
    </xf>
    <xf numFmtId="180" fontId="45" fillId="24" borderId="16" xfId="0" applyNumberFormat="1" applyFont="1" applyFill="1" applyBorder="1" applyAlignment="1" applyProtection="1">
      <alignment horizontal="center" vertical="center" wrapText="1"/>
      <protection hidden="1"/>
    </xf>
    <xf numFmtId="180" fontId="45" fillId="24" borderId="20" xfId="0" applyNumberFormat="1" applyFont="1" applyFill="1" applyBorder="1" applyAlignment="1" applyProtection="1">
      <alignment horizontal="center" vertical="center" wrapText="1"/>
      <protection hidden="1"/>
    </xf>
    <xf numFmtId="180" fontId="45" fillId="24" borderId="37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38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39" xfId="0" applyNumberFormat="1" applyFont="1" applyFill="1" applyBorder="1" applyAlignment="1" applyProtection="1">
      <alignment horizontal="center" vertical="center"/>
      <protection hidden="1"/>
    </xf>
    <xf numFmtId="3" fontId="45" fillId="24" borderId="27" xfId="0" applyNumberFormat="1" applyFont="1" applyFill="1" applyBorder="1" applyAlignment="1" applyProtection="1">
      <alignment horizontal="center" vertical="center"/>
      <protection hidden="1"/>
    </xf>
    <xf numFmtId="3" fontId="45" fillId="24" borderId="39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27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40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41" xfId="0" applyNumberFormat="1" applyFont="1" applyFill="1" applyBorder="1" applyAlignment="1" applyProtection="1">
      <alignment horizontal="center" vertical="center"/>
      <protection hidden="1"/>
    </xf>
    <xf numFmtId="3" fontId="45" fillId="24" borderId="28" xfId="0" applyNumberFormat="1" applyFont="1" applyFill="1" applyBorder="1" applyAlignment="1" applyProtection="1">
      <alignment horizontal="center" vertical="center"/>
      <protection hidden="1"/>
    </xf>
    <xf numFmtId="180" fontId="50" fillId="24" borderId="39" xfId="1738" applyNumberFormat="1" applyFont="1" applyFill="1" applyBorder="1" applyAlignment="1" applyProtection="1">
      <alignment horizontal="center" vertical="center" wrapText="1"/>
      <protection hidden="1"/>
    </xf>
    <xf numFmtId="180" fontId="50" fillId="24" borderId="27" xfId="1738" applyNumberFormat="1" applyFont="1" applyFill="1" applyBorder="1" applyAlignment="1" applyProtection="1">
      <alignment horizontal="center" vertical="center" wrapText="1"/>
      <protection hidden="1"/>
    </xf>
    <xf numFmtId="180" fontId="50" fillId="24" borderId="44" xfId="1738" applyNumberFormat="1" applyFont="1" applyFill="1" applyBorder="1" applyAlignment="1" applyProtection="1">
      <alignment horizontal="center" vertical="center" wrapText="1"/>
      <protection hidden="1"/>
    </xf>
    <xf numFmtId="180" fontId="50" fillId="24" borderId="45" xfId="1738" applyNumberFormat="1" applyFont="1" applyFill="1" applyBorder="1" applyAlignment="1" applyProtection="1">
      <alignment horizontal="center" vertical="center" wrapText="1"/>
      <protection hidden="1"/>
    </xf>
    <xf numFmtId="180" fontId="50" fillId="24" borderId="46" xfId="1738" applyNumberFormat="1" applyFont="1" applyFill="1" applyBorder="1" applyAlignment="1" applyProtection="1">
      <alignment horizontal="center" vertical="center" wrapText="1"/>
      <protection hidden="1"/>
    </xf>
    <xf numFmtId="3" fontId="45" fillId="24" borderId="40" xfId="1738" applyNumberFormat="1" applyFont="1" applyFill="1" applyBorder="1" applyAlignment="1" applyProtection="1">
      <alignment horizontal="center" vertical="center" wrapText="1"/>
      <protection hidden="1"/>
    </xf>
    <xf numFmtId="3" fontId="45" fillId="24" borderId="39" xfId="1738" applyNumberFormat="1" applyFont="1" applyFill="1" applyBorder="1" applyAlignment="1" applyProtection="1">
      <alignment horizontal="center" vertical="center" wrapText="1"/>
      <protection hidden="1"/>
    </xf>
    <xf numFmtId="3" fontId="45" fillId="24" borderId="27" xfId="1738" applyNumberFormat="1" applyFont="1" applyFill="1" applyBorder="1" applyAlignment="1" applyProtection="1">
      <alignment horizontal="center" vertical="center" wrapText="1"/>
      <protection hidden="1"/>
    </xf>
    <xf numFmtId="0" fontId="46" fillId="24" borderId="0" xfId="1738" applyNumberFormat="1" applyFont="1" applyFill="1" applyAlignment="1" applyProtection="1">
      <alignment horizontal="center" vertical="center"/>
      <protection hidden="1"/>
    </xf>
    <xf numFmtId="3" fontId="46" fillId="24" borderId="0" xfId="1738" applyNumberFormat="1" applyFont="1" applyFill="1" applyAlignment="1" applyProtection="1">
      <alignment horizontal="center" vertical="center"/>
      <protection hidden="1"/>
    </xf>
    <xf numFmtId="0" fontId="45" fillId="24" borderId="35" xfId="329" applyNumberFormat="1" applyFont="1" applyFill="1" applyBorder="1" applyAlignment="1" applyProtection="1">
      <alignment horizontal="center" vertical="center" wrapText="1"/>
      <protection hidden="1"/>
    </xf>
    <xf numFmtId="0" fontId="45" fillId="24" borderId="22" xfId="329" applyNumberFormat="1" applyFont="1" applyFill="1" applyBorder="1" applyAlignment="1" applyProtection="1">
      <alignment horizontal="center" vertical="center"/>
      <protection hidden="1"/>
    </xf>
    <xf numFmtId="0" fontId="45" fillId="24" borderId="36" xfId="329" applyNumberFormat="1" applyFont="1" applyFill="1" applyBorder="1" applyAlignment="1" applyProtection="1">
      <alignment horizontal="center" vertical="center"/>
      <protection hidden="1"/>
    </xf>
    <xf numFmtId="3" fontId="45" fillId="24" borderId="17" xfId="1738" applyNumberFormat="1" applyFont="1" applyFill="1" applyBorder="1" applyAlignment="1" applyProtection="1">
      <alignment horizontal="center" vertical="center" wrapText="1"/>
      <protection hidden="1"/>
    </xf>
    <xf numFmtId="3" fontId="45" fillId="24" borderId="20" xfId="1738" applyNumberFormat="1" applyFont="1" applyFill="1" applyBorder="1" applyAlignment="1" applyProtection="1">
      <alignment horizontal="center" vertical="center" wrapText="1"/>
      <protection hidden="1"/>
    </xf>
    <xf numFmtId="3" fontId="45" fillId="24" borderId="37" xfId="1738" applyNumberFormat="1" applyFont="1" applyFill="1" applyBorder="1" applyAlignment="1" applyProtection="1">
      <alignment horizontal="center" vertical="center" wrapText="1"/>
      <protection hidden="1"/>
    </xf>
    <xf numFmtId="3" fontId="45" fillId="24" borderId="34" xfId="1738" applyNumberFormat="1" applyFont="1" applyFill="1" applyBorder="1" applyAlignment="1" applyProtection="1">
      <alignment horizontal="center" vertical="center" wrapText="1"/>
      <protection hidden="1"/>
    </xf>
    <xf numFmtId="3" fontId="45" fillId="24" borderId="45" xfId="1738" applyNumberFormat="1" applyFont="1" applyFill="1" applyBorder="1" applyAlignment="1" applyProtection="1">
      <alignment horizontal="center" vertical="center" wrapText="1"/>
      <protection hidden="1"/>
    </xf>
    <xf numFmtId="3" fontId="45" fillId="24" borderId="46" xfId="1738" applyNumberFormat="1" applyFont="1" applyFill="1" applyBorder="1" applyAlignment="1" applyProtection="1">
      <alignment horizontal="center" vertical="center" wrapText="1"/>
      <protection hidden="1"/>
    </xf>
    <xf numFmtId="3" fontId="45" fillId="24" borderId="18" xfId="1738" applyNumberFormat="1" applyFont="1" applyFill="1" applyBorder="1" applyAlignment="1" applyProtection="1">
      <alignment horizontal="center" vertical="center" wrapText="1"/>
      <protection hidden="1"/>
    </xf>
    <xf numFmtId="3" fontId="45" fillId="24" borderId="0" xfId="1738" applyNumberFormat="1" applyFont="1" applyFill="1" applyBorder="1" applyAlignment="1" applyProtection="1">
      <alignment horizontal="center" vertical="center" wrapText="1"/>
      <protection hidden="1"/>
    </xf>
    <xf numFmtId="3" fontId="45" fillId="24" borderId="47" xfId="1738" applyNumberFormat="1" applyFont="1" applyFill="1" applyBorder="1" applyAlignment="1" applyProtection="1">
      <alignment horizontal="center" vertical="center" wrapText="1"/>
      <protection hidden="1"/>
    </xf>
    <xf numFmtId="176" fontId="45" fillId="24" borderId="48" xfId="329" applyFont="1" applyFill="1" applyBorder="1" applyAlignment="1" applyProtection="1">
      <alignment horizontal="center" vertical="center" wrapText="1"/>
      <protection hidden="1"/>
    </xf>
    <xf numFmtId="176" fontId="45" fillId="24" borderId="49" xfId="329" applyFont="1" applyFill="1" applyBorder="1" applyAlignment="1" applyProtection="1">
      <alignment horizontal="center" vertical="center" wrapText="1"/>
      <protection hidden="1"/>
    </xf>
    <xf numFmtId="176" fontId="45" fillId="24" borderId="50" xfId="329" applyFont="1" applyFill="1" applyBorder="1" applyAlignment="1" applyProtection="1">
      <alignment horizontal="center" vertical="center" wrapText="1"/>
      <protection hidden="1"/>
    </xf>
    <xf numFmtId="176" fontId="45" fillId="24" borderId="51" xfId="329" applyFont="1" applyFill="1" applyBorder="1" applyAlignment="1" applyProtection="1">
      <alignment horizontal="center" vertical="center" wrapText="1"/>
      <protection hidden="1"/>
    </xf>
    <xf numFmtId="180" fontId="50" fillId="24" borderId="42" xfId="1738" applyNumberFormat="1" applyFont="1" applyFill="1" applyBorder="1" applyAlignment="1" applyProtection="1">
      <alignment horizontal="center" vertical="center" wrapText="1"/>
      <protection hidden="1"/>
    </xf>
    <xf numFmtId="180" fontId="50" fillId="24" borderId="42" xfId="1738" applyNumberFormat="1" applyFont="1" applyFill="1" applyBorder="1" applyAlignment="1" applyProtection="1">
      <alignment horizontal="center" vertical="center"/>
      <protection hidden="1"/>
    </xf>
    <xf numFmtId="180" fontId="50" fillId="24" borderId="43" xfId="1738" applyNumberFormat="1" applyFont="1" applyFill="1" applyBorder="1" applyAlignment="1" applyProtection="1">
      <alignment horizontal="center" vertical="center"/>
      <protection hidden="1"/>
    </xf>
    <xf numFmtId="3" fontId="45" fillId="24" borderId="41" xfId="1738" applyNumberFormat="1" applyFont="1" applyFill="1" applyBorder="1" applyAlignment="1" applyProtection="1">
      <alignment horizontal="center" vertical="center" wrapText="1"/>
      <protection hidden="1"/>
    </xf>
    <xf numFmtId="180" fontId="50" fillId="24" borderId="39" xfId="1738" applyNumberFormat="1" applyFont="1" applyFill="1" applyBorder="1" applyAlignment="1" applyProtection="1">
      <alignment horizontal="center" vertical="center"/>
      <protection hidden="1"/>
    </xf>
    <xf numFmtId="180" fontId="50" fillId="24" borderId="27" xfId="1738" applyNumberFormat="1" applyFont="1" applyFill="1" applyBorder="1" applyAlignment="1" applyProtection="1">
      <alignment horizontal="center" vertical="center"/>
      <protection hidden="1"/>
    </xf>
    <xf numFmtId="3" fontId="45" fillId="24" borderId="44" xfId="1738" applyNumberFormat="1" applyFont="1" applyFill="1" applyBorder="1" applyAlignment="1" applyProtection="1">
      <alignment horizontal="center" vertical="center" wrapText="1"/>
      <protection hidden="1"/>
    </xf>
    <xf numFmtId="3" fontId="52" fillId="24" borderId="0" xfId="0" applyNumberFormat="1" applyFont="1" applyFill="1" applyAlignment="1" applyProtection="1">
      <alignment horizontal="center" vertical="center" wrapText="1"/>
      <protection hidden="1"/>
    </xf>
    <xf numFmtId="0" fontId="45" fillId="24" borderId="48" xfId="329" applyNumberFormat="1" applyFont="1" applyFill="1" applyBorder="1" applyAlignment="1" applyProtection="1">
      <alignment horizontal="center" vertical="center" wrapText="1"/>
      <protection hidden="1"/>
    </xf>
    <xf numFmtId="0" fontId="45" fillId="24" borderId="49" xfId="329" applyNumberFormat="1" applyFont="1" applyFill="1" applyBorder="1" applyAlignment="1" applyProtection="1">
      <alignment horizontal="center" vertical="center" wrapText="1"/>
      <protection hidden="1"/>
    </xf>
    <xf numFmtId="0" fontId="45" fillId="24" borderId="52" xfId="329" applyNumberFormat="1" applyFont="1" applyFill="1" applyBorder="1" applyAlignment="1" applyProtection="1">
      <alignment horizontal="center" vertical="center" wrapText="1"/>
      <protection hidden="1"/>
    </xf>
    <xf numFmtId="0" fontId="45" fillId="24" borderId="38" xfId="0" applyFont="1" applyFill="1" applyBorder="1" applyAlignment="1" applyProtection="1">
      <alignment horizontal="center" vertical="center" wrapText="1"/>
      <protection hidden="1"/>
    </xf>
    <xf numFmtId="0" fontId="45" fillId="24" borderId="39" xfId="0" applyFont="1" applyFill="1" applyBorder="1" applyAlignment="1" applyProtection="1">
      <alignment horizontal="center" vertical="center"/>
      <protection hidden="1"/>
    </xf>
    <xf numFmtId="0" fontId="45" fillId="24" borderId="27" xfId="0" applyFont="1" applyFill="1" applyBorder="1" applyAlignment="1" applyProtection="1">
      <alignment horizontal="center" vertical="center"/>
      <protection hidden="1"/>
    </xf>
    <xf numFmtId="0" fontId="45" fillId="24" borderId="38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39" xfId="0" applyNumberFormat="1" applyFont="1" applyFill="1" applyBorder="1" applyAlignment="1" applyProtection="1">
      <alignment horizontal="center" vertical="center"/>
      <protection hidden="1"/>
    </xf>
    <xf numFmtId="0" fontId="45" fillId="24" borderId="27" xfId="0" applyNumberFormat="1" applyFont="1" applyFill="1" applyBorder="1" applyAlignment="1" applyProtection="1">
      <alignment horizontal="center" vertical="center"/>
      <protection hidden="1"/>
    </xf>
    <xf numFmtId="0" fontId="45" fillId="24" borderId="55" xfId="0" applyFont="1" applyFill="1" applyBorder="1" applyAlignment="1" applyProtection="1">
      <alignment horizontal="center" vertical="center" wrapText="1"/>
      <protection hidden="1"/>
    </xf>
    <xf numFmtId="0" fontId="45" fillId="24" borderId="42" xfId="0" applyFont="1" applyFill="1" applyBorder="1" applyAlignment="1" applyProtection="1">
      <alignment horizontal="center" vertical="center"/>
      <protection hidden="1"/>
    </xf>
    <xf numFmtId="0" fontId="45" fillId="24" borderId="43" xfId="0" applyFont="1" applyFill="1" applyBorder="1" applyAlignment="1" applyProtection="1">
      <alignment horizontal="center" vertical="center"/>
      <protection hidden="1"/>
    </xf>
    <xf numFmtId="0" fontId="45" fillId="24" borderId="17" xfId="0" applyFont="1" applyFill="1" applyBorder="1" applyAlignment="1" applyProtection="1">
      <alignment horizontal="center" vertical="center" wrapText="1"/>
      <protection hidden="1"/>
    </xf>
    <xf numFmtId="0" fontId="45" fillId="24" borderId="50" xfId="0" applyFont="1" applyFill="1" applyBorder="1" applyAlignment="1" applyProtection="1">
      <alignment horizontal="center" vertical="center"/>
      <protection hidden="1"/>
    </xf>
    <xf numFmtId="0" fontId="45" fillId="24" borderId="51" xfId="0" applyFont="1" applyFill="1" applyBorder="1" applyAlignment="1" applyProtection="1">
      <alignment horizontal="center" vertical="center"/>
      <protection hidden="1"/>
    </xf>
    <xf numFmtId="49" fontId="46" fillId="24" borderId="0" xfId="0" applyNumberFormat="1" applyFont="1" applyFill="1" applyBorder="1" applyAlignment="1" applyProtection="1">
      <alignment horizontal="center" vertical="center"/>
      <protection hidden="1"/>
    </xf>
    <xf numFmtId="0" fontId="50" fillId="24" borderId="40" xfId="0" applyFont="1" applyFill="1" applyBorder="1" applyAlignment="1" applyProtection="1">
      <alignment horizontal="center" vertical="center" wrapText="1"/>
      <protection hidden="1"/>
    </xf>
    <xf numFmtId="0" fontId="50" fillId="24" borderId="41" xfId="0" applyFont="1" applyFill="1" applyBorder="1" applyAlignment="1" applyProtection="1">
      <alignment horizontal="center" vertical="center"/>
      <protection hidden="1"/>
    </xf>
    <xf numFmtId="0" fontId="50" fillId="24" borderId="28" xfId="0" applyFont="1" applyFill="1" applyBorder="1" applyAlignment="1" applyProtection="1">
      <alignment horizontal="center" vertical="center"/>
      <protection hidden="1"/>
    </xf>
    <xf numFmtId="0" fontId="45" fillId="24" borderId="56" xfId="0" applyFont="1" applyFill="1" applyBorder="1" applyAlignment="1" applyProtection="1">
      <alignment horizontal="center" vertical="center" wrapText="1"/>
      <protection hidden="1"/>
    </xf>
    <xf numFmtId="0" fontId="45" fillId="24" borderId="4" xfId="0" applyFont="1" applyFill="1" applyBorder="1" applyAlignment="1" applyProtection="1">
      <alignment horizontal="center" vertical="center"/>
      <protection hidden="1"/>
    </xf>
    <xf numFmtId="0" fontId="45" fillId="24" borderId="57" xfId="0" applyFont="1" applyFill="1" applyBorder="1" applyAlignment="1" applyProtection="1">
      <alignment horizontal="center" vertical="center"/>
      <protection hidden="1"/>
    </xf>
    <xf numFmtId="0" fontId="50" fillId="24" borderId="38" xfId="0" applyFont="1" applyFill="1" applyBorder="1" applyAlignment="1" applyProtection="1">
      <alignment horizontal="center" vertical="center" wrapText="1"/>
      <protection hidden="1"/>
    </xf>
    <xf numFmtId="0" fontId="50" fillId="24" borderId="39" xfId="0" applyFont="1" applyFill="1" applyBorder="1" applyAlignment="1" applyProtection="1">
      <alignment horizontal="center" vertical="center"/>
      <protection hidden="1"/>
    </xf>
    <xf numFmtId="0" fontId="50" fillId="24" borderId="27" xfId="0" applyFont="1" applyFill="1" applyBorder="1" applyAlignment="1" applyProtection="1">
      <alignment horizontal="center" vertical="center"/>
      <protection hidden="1"/>
    </xf>
    <xf numFmtId="3" fontId="52" fillId="24" borderId="0" xfId="0" applyNumberFormat="1" applyFont="1" applyFill="1" applyAlignment="1" applyProtection="1">
      <alignment horizontal="center" vertical="center"/>
      <protection hidden="1"/>
    </xf>
    <xf numFmtId="0" fontId="46" fillId="24" borderId="0" xfId="0" applyNumberFormat="1" applyFont="1" applyFill="1" applyBorder="1" applyAlignment="1" applyProtection="1">
      <alignment horizontal="center" vertical="center"/>
      <protection hidden="1"/>
    </xf>
    <xf numFmtId="0" fontId="50" fillId="24" borderId="53" xfId="0" applyFont="1" applyFill="1" applyBorder="1" applyAlignment="1" applyProtection="1">
      <alignment horizontal="center" vertical="center" wrapText="1"/>
      <protection hidden="1"/>
    </xf>
    <xf numFmtId="0" fontId="50" fillId="24" borderId="54" xfId="0" applyFont="1" applyFill="1" applyBorder="1" applyAlignment="1" applyProtection="1">
      <alignment horizontal="center" vertical="center" wrapText="1"/>
      <protection hidden="1"/>
    </xf>
    <xf numFmtId="0" fontId="50" fillId="24" borderId="26" xfId="0" applyFont="1" applyFill="1" applyBorder="1" applyAlignment="1" applyProtection="1">
      <alignment horizontal="center" vertical="center" wrapText="1"/>
      <protection hidden="1"/>
    </xf>
    <xf numFmtId="0" fontId="50" fillId="24" borderId="16" xfId="0" applyNumberFormat="1" applyFont="1" applyFill="1" applyBorder="1" applyAlignment="1" applyProtection="1">
      <alignment horizontal="center" vertical="center" wrapText="1"/>
      <protection hidden="1"/>
    </xf>
    <xf numFmtId="0" fontId="50" fillId="24" borderId="20" xfId="0" applyNumberFormat="1" applyFont="1" applyFill="1" applyBorder="1" applyAlignment="1" applyProtection="1">
      <alignment horizontal="center" vertical="center" wrapText="1"/>
      <protection hidden="1"/>
    </xf>
    <xf numFmtId="0" fontId="50" fillId="24" borderId="37" xfId="0" applyNumberFormat="1" applyFont="1" applyFill="1" applyBorder="1" applyAlignment="1" applyProtection="1">
      <alignment horizontal="center" vertical="center" wrapText="1"/>
      <protection hidden="1"/>
    </xf>
    <xf numFmtId="0" fontId="50" fillId="24" borderId="39" xfId="0" applyFont="1" applyFill="1" applyBorder="1" applyAlignment="1" applyProtection="1">
      <alignment horizontal="center" vertical="center" wrapText="1"/>
      <protection hidden="1"/>
    </xf>
    <xf numFmtId="0" fontId="50" fillId="24" borderId="27" xfId="0" applyFont="1" applyFill="1" applyBorder="1" applyAlignment="1" applyProtection="1">
      <alignment horizontal="center" vertical="center" wrapText="1"/>
      <protection hidden="1"/>
    </xf>
    <xf numFmtId="3" fontId="45" fillId="24" borderId="16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20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37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0" fontId="45" fillId="24" borderId="35" xfId="0" applyFont="1" applyFill="1" applyBorder="1" applyAlignment="1" applyProtection="1">
      <alignment horizontal="center" vertical="center" wrapText="1"/>
      <protection hidden="1"/>
    </xf>
    <xf numFmtId="0" fontId="45" fillId="24" borderId="22" xfId="0" applyFont="1" applyFill="1" applyBorder="1" applyAlignment="1" applyProtection="1">
      <alignment horizontal="center" vertical="center" wrapText="1"/>
      <protection hidden="1"/>
    </xf>
    <xf numFmtId="0" fontId="45" fillId="24" borderId="36" xfId="0" applyFont="1" applyFill="1" applyBorder="1" applyAlignment="1" applyProtection="1">
      <alignment horizontal="center" vertical="center" wrapText="1"/>
      <protection hidden="1"/>
    </xf>
    <xf numFmtId="3" fontId="45" fillId="24" borderId="41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40" xfId="0" applyFont="1" applyFill="1" applyBorder="1" applyAlignment="1" applyProtection="1">
      <alignment horizontal="center" vertical="center" wrapText="1"/>
      <protection hidden="1"/>
    </xf>
    <xf numFmtId="0" fontId="45" fillId="24" borderId="39" xfId="0" applyFont="1" applyFill="1" applyBorder="1" applyAlignment="1" applyProtection="1">
      <alignment horizontal="center" vertical="center" wrapText="1"/>
      <protection hidden="1"/>
    </xf>
    <xf numFmtId="0" fontId="45" fillId="24" borderId="41" xfId="0" applyFont="1" applyFill="1" applyBorder="1" applyAlignment="1" applyProtection="1">
      <alignment horizontal="center" vertical="center" wrapText="1"/>
      <protection hidden="1"/>
    </xf>
    <xf numFmtId="0" fontId="45" fillId="24" borderId="16" xfId="0" applyFont="1" applyFill="1" applyBorder="1" applyAlignment="1" applyProtection="1">
      <alignment horizontal="center" vertical="center" wrapText="1"/>
      <protection hidden="1"/>
    </xf>
    <xf numFmtId="0" fontId="45" fillId="24" borderId="20" xfId="0" applyFont="1" applyFill="1" applyBorder="1" applyAlignment="1" applyProtection="1">
      <alignment horizontal="center" vertical="center" wrapText="1"/>
      <protection hidden="1"/>
    </xf>
    <xf numFmtId="0" fontId="45" fillId="0" borderId="56" xfId="0" applyFont="1" applyBorder="1" applyAlignment="1" applyProtection="1">
      <alignment horizontal="center" vertical="center" wrapText="1"/>
      <protection hidden="1"/>
    </xf>
    <xf numFmtId="0" fontId="45" fillId="0" borderId="4" xfId="0" applyFont="1" applyBorder="1" applyAlignment="1" applyProtection="1">
      <alignment horizontal="center" vertical="center"/>
      <protection hidden="1"/>
    </xf>
    <xf numFmtId="0" fontId="45" fillId="0" borderId="57" xfId="0" applyFont="1" applyBorder="1" applyAlignment="1" applyProtection="1">
      <alignment horizontal="center" vertical="center"/>
      <protection hidden="1"/>
    </xf>
    <xf numFmtId="0" fontId="45" fillId="0" borderId="38" xfId="0" applyFont="1" applyBorder="1" applyAlignment="1" applyProtection="1">
      <alignment horizontal="center" vertical="center"/>
      <protection hidden="1"/>
    </xf>
    <xf numFmtId="0" fontId="45" fillId="0" borderId="58" xfId="0" applyFont="1" applyBorder="1" applyAlignment="1" applyProtection="1">
      <alignment horizontal="center" vertical="center"/>
      <protection hidden="1"/>
    </xf>
    <xf numFmtId="0" fontId="45" fillId="0" borderId="39" xfId="0" applyFont="1" applyBorder="1" applyAlignment="1" applyProtection="1">
      <alignment horizontal="center" vertical="center"/>
      <protection hidden="1"/>
    </xf>
    <xf numFmtId="3" fontId="45" fillId="24" borderId="59" xfId="0" applyNumberFormat="1" applyFont="1" applyFill="1" applyBorder="1" applyAlignment="1" applyProtection="1">
      <alignment horizontal="center" vertical="center"/>
      <protection hidden="1"/>
    </xf>
    <xf numFmtId="0" fontId="45" fillId="0" borderId="39" xfId="0" applyFont="1" applyBorder="1" applyAlignment="1" applyProtection="1">
      <alignment horizontal="center" vertical="center" wrapText="1"/>
      <protection hidden="1"/>
    </xf>
    <xf numFmtId="0" fontId="45" fillId="0" borderId="27" xfId="0" applyFont="1" applyBorder="1" applyAlignment="1" applyProtection="1">
      <alignment horizontal="center" vertical="center"/>
      <protection hidden="1"/>
    </xf>
    <xf numFmtId="0" fontId="45" fillId="0" borderId="38" xfId="0" applyFont="1" applyBorder="1" applyAlignment="1" applyProtection="1">
      <alignment horizontal="center" vertical="center" wrapText="1"/>
      <protection hidden="1"/>
    </xf>
    <xf numFmtId="0" fontId="45" fillId="0" borderId="27" xfId="0" applyFont="1" applyBorder="1" applyAlignment="1" applyProtection="1">
      <alignment horizontal="center" vertical="center" wrapText="1"/>
      <protection hidden="1"/>
    </xf>
    <xf numFmtId="0" fontId="45" fillId="0" borderId="53" xfId="0" applyFont="1" applyBorder="1" applyAlignment="1" applyProtection="1">
      <alignment horizontal="center" vertical="center" wrapText="1"/>
      <protection hidden="1"/>
    </xf>
    <xf numFmtId="0" fontId="45" fillId="0" borderId="54" xfId="0" applyFont="1" applyBorder="1" applyAlignment="1" applyProtection="1">
      <alignment horizontal="center" vertical="center" wrapText="1"/>
      <protection hidden="1"/>
    </xf>
    <xf numFmtId="0" fontId="45" fillId="0" borderId="26" xfId="0" applyFont="1" applyBorder="1" applyAlignment="1" applyProtection="1">
      <alignment horizontal="center" vertical="center" wrapText="1"/>
      <protection hidden="1"/>
    </xf>
    <xf numFmtId="0" fontId="45" fillId="0" borderId="40" xfId="0" applyFont="1" applyBorder="1" applyAlignment="1" applyProtection="1">
      <alignment horizontal="center" vertical="center" wrapText="1"/>
      <protection hidden="1"/>
    </xf>
    <xf numFmtId="0" fontId="45" fillId="0" borderId="41" xfId="0" applyFont="1" applyBorder="1" applyAlignment="1" applyProtection="1">
      <alignment horizontal="center" vertical="center" wrapText="1"/>
      <protection hidden="1"/>
    </xf>
    <xf numFmtId="0" fontId="45" fillId="0" borderId="28" xfId="0" applyFont="1" applyBorder="1" applyAlignment="1" applyProtection="1">
      <alignment horizontal="center" vertical="center" wrapText="1"/>
      <protection hidden="1"/>
    </xf>
    <xf numFmtId="182" fontId="46" fillId="24" borderId="0" xfId="0" applyNumberFormat="1" applyFont="1" applyFill="1" applyAlignment="1" applyProtection="1">
      <alignment horizontal="center" vertical="center"/>
      <protection hidden="1"/>
    </xf>
    <xf numFmtId="182" fontId="47" fillId="24" borderId="0" xfId="0" applyNumberFormat="1" applyFont="1" applyFill="1" applyAlignment="1" applyProtection="1">
      <alignment horizontal="center" vertical="center"/>
      <protection hidden="1"/>
    </xf>
    <xf numFmtId="1" fontId="45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45" fillId="24" borderId="14" xfId="0" quotePrefix="1" applyNumberFormat="1" applyFont="1" applyFill="1" applyBorder="1" applyAlignment="1" applyProtection="1">
      <alignment horizontal="center" vertical="center"/>
      <protection hidden="1"/>
    </xf>
    <xf numFmtId="0" fontId="45" fillId="24" borderId="44" xfId="0" applyFont="1" applyFill="1" applyBorder="1" applyAlignment="1" applyProtection="1">
      <alignment horizontal="center" vertical="center" wrapText="1"/>
      <protection hidden="1"/>
    </xf>
    <xf numFmtId="0" fontId="45" fillId="24" borderId="46" xfId="0" applyFont="1" applyFill="1" applyBorder="1" applyAlignment="1" applyProtection="1">
      <alignment horizontal="center" vertical="center" wrapText="1"/>
      <protection hidden="1"/>
    </xf>
    <xf numFmtId="0" fontId="45" fillId="24" borderId="34" xfId="0" applyFont="1" applyFill="1" applyBorder="1" applyAlignment="1" applyProtection="1">
      <alignment horizontal="center" vertical="center"/>
      <protection hidden="1"/>
    </xf>
    <xf numFmtId="0" fontId="45" fillId="24" borderId="18" xfId="0" applyFont="1" applyFill="1" applyBorder="1" applyAlignment="1" applyProtection="1">
      <alignment horizontal="center" vertical="center"/>
      <protection hidden="1"/>
    </xf>
    <xf numFmtId="0" fontId="45" fillId="24" borderId="45" xfId="0" applyFont="1" applyFill="1" applyBorder="1" applyAlignment="1" applyProtection="1">
      <alignment horizontal="center" vertical="center"/>
      <protection hidden="1"/>
    </xf>
    <xf numFmtId="0" fontId="45" fillId="24" borderId="0" xfId="0" applyFont="1" applyFill="1" applyBorder="1" applyAlignment="1" applyProtection="1">
      <alignment horizontal="center" vertical="center"/>
      <protection hidden="1"/>
    </xf>
    <xf numFmtId="1" fontId="49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49" fillId="24" borderId="14" xfId="0" quotePrefix="1" applyNumberFormat="1" applyFont="1" applyFill="1" applyBorder="1" applyAlignment="1" applyProtection="1">
      <alignment horizontal="center" vertical="center"/>
      <protection hidden="1"/>
    </xf>
    <xf numFmtId="0" fontId="45" fillId="24" borderId="58" xfId="0" applyFont="1" applyFill="1" applyBorder="1" applyAlignment="1" applyProtection="1">
      <alignment horizontal="center" vertical="center" wrapText="1"/>
      <protection hidden="1"/>
    </xf>
    <xf numFmtId="0" fontId="45" fillId="24" borderId="26" xfId="0" applyFont="1" applyFill="1" applyBorder="1" applyAlignment="1" applyProtection="1">
      <alignment horizontal="center" vertical="center" wrapText="1"/>
      <protection hidden="1"/>
    </xf>
    <xf numFmtId="3" fontId="45" fillId="24" borderId="53" xfId="1737" applyNumberFormat="1" applyFont="1" applyFill="1" applyBorder="1" applyAlignment="1" applyProtection="1">
      <alignment horizontal="center" vertical="center" wrapText="1"/>
      <protection hidden="1"/>
    </xf>
    <xf numFmtId="3" fontId="45" fillId="24" borderId="54" xfId="1737" applyNumberFormat="1" applyFont="1" applyFill="1" applyBorder="1" applyAlignment="1" applyProtection="1">
      <alignment horizontal="center" vertical="center" wrapText="1"/>
      <protection hidden="1"/>
    </xf>
    <xf numFmtId="3" fontId="45" fillId="24" borderId="26" xfId="1737" applyNumberFormat="1" applyFont="1" applyFill="1" applyBorder="1" applyAlignment="1" applyProtection="1">
      <alignment horizontal="center" vertical="center" wrapText="1"/>
      <protection hidden="1"/>
    </xf>
    <xf numFmtId="0" fontId="45" fillId="24" borderId="63" xfId="0" applyFont="1" applyFill="1" applyBorder="1" applyAlignment="1" applyProtection="1">
      <alignment horizontal="center" vertical="center" wrapText="1"/>
      <protection hidden="1"/>
    </xf>
    <xf numFmtId="0" fontId="45" fillId="24" borderId="69" xfId="0" applyFont="1" applyFill="1" applyBorder="1" applyAlignment="1" applyProtection="1">
      <alignment horizontal="center" vertical="center" wrapText="1"/>
      <protection hidden="1"/>
    </xf>
    <xf numFmtId="0" fontId="45" fillId="24" borderId="29" xfId="0" applyFont="1" applyFill="1" applyBorder="1" applyAlignment="1" applyProtection="1">
      <alignment horizontal="center" vertical="center" wrapText="1"/>
      <protection hidden="1"/>
    </xf>
    <xf numFmtId="0" fontId="45" fillId="24" borderId="16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55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20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42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37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43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53" xfId="0" applyFont="1" applyFill="1" applyBorder="1" applyAlignment="1" applyProtection="1">
      <alignment horizontal="center" vertical="center" wrapText="1"/>
      <protection hidden="1"/>
    </xf>
    <xf numFmtId="0" fontId="45" fillId="24" borderId="54" xfId="0" applyFont="1" applyFill="1" applyBorder="1" applyAlignment="1" applyProtection="1">
      <alignment horizontal="center" vertical="center" wrapText="1"/>
      <protection hidden="1"/>
    </xf>
    <xf numFmtId="3" fontId="45" fillId="24" borderId="16" xfId="1737" applyNumberFormat="1" applyFont="1" applyFill="1" applyBorder="1" applyAlignment="1" applyProtection="1">
      <alignment horizontal="center" vertical="center" wrapText="1"/>
      <protection hidden="1"/>
    </xf>
    <xf numFmtId="3" fontId="45" fillId="24" borderId="20" xfId="1737" applyNumberFormat="1" applyFont="1" applyFill="1" applyBorder="1" applyAlignment="1" applyProtection="1">
      <alignment horizontal="center" vertical="center" wrapText="1"/>
      <protection hidden="1"/>
    </xf>
    <xf numFmtId="3" fontId="45" fillId="24" borderId="37" xfId="1737" applyNumberFormat="1" applyFont="1" applyFill="1" applyBorder="1" applyAlignment="1" applyProtection="1">
      <alignment horizontal="center" vertical="center" wrapText="1"/>
      <protection hidden="1"/>
    </xf>
    <xf numFmtId="3" fontId="45" fillId="24" borderId="62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15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65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28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56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4" xfId="0" applyNumberFormat="1" applyFont="1" applyFill="1" applyBorder="1" applyAlignment="1" applyProtection="1">
      <alignment horizontal="center" vertical="center"/>
      <protection hidden="1"/>
    </xf>
    <xf numFmtId="3" fontId="45" fillId="24" borderId="57" xfId="0" applyNumberFormat="1" applyFont="1" applyFill="1" applyBorder="1" applyAlignment="1" applyProtection="1">
      <alignment horizontal="center" vertical="center"/>
      <protection hidden="1"/>
    </xf>
    <xf numFmtId="182" fontId="45" fillId="24" borderId="58" xfId="0" applyNumberFormat="1" applyFont="1" applyFill="1" applyBorder="1" applyAlignment="1" applyProtection="1">
      <alignment horizontal="center" vertical="center" wrapText="1"/>
      <protection hidden="1"/>
    </xf>
    <xf numFmtId="182" fontId="45" fillId="24" borderId="54" xfId="0" applyNumberFormat="1" applyFont="1" applyFill="1" applyBorder="1" applyAlignment="1" applyProtection="1">
      <alignment horizontal="center" vertical="center" wrapText="1"/>
      <protection hidden="1"/>
    </xf>
    <xf numFmtId="182" fontId="45" fillId="24" borderId="26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39" xfId="1737" applyNumberFormat="1" applyFont="1" applyFill="1" applyBorder="1" applyAlignment="1" applyProtection="1">
      <alignment horizontal="center" vertical="center" wrapText="1"/>
      <protection hidden="1"/>
    </xf>
    <xf numFmtId="3" fontId="45" fillId="24" borderId="27" xfId="1737" applyNumberFormat="1" applyFont="1" applyFill="1" applyBorder="1" applyAlignment="1" applyProtection="1">
      <alignment horizontal="center" vertical="center" wrapText="1"/>
      <protection hidden="1"/>
    </xf>
    <xf numFmtId="3" fontId="45" fillId="24" borderId="63" xfId="1737" applyNumberFormat="1" applyFont="1" applyFill="1" applyBorder="1" applyAlignment="1" applyProtection="1">
      <alignment horizontal="center" vertical="center"/>
      <protection hidden="1"/>
    </xf>
    <xf numFmtId="3" fontId="45" fillId="24" borderId="38" xfId="1737" applyNumberFormat="1" applyFont="1" applyFill="1" applyBorder="1" applyAlignment="1" applyProtection="1">
      <alignment horizontal="center" vertical="center"/>
      <protection hidden="1"/>
    </xf>
    <xf numFmtId="3" fontId="45" fillId="24" borderId="17" xfId="1737" applyNumberFormat="1" applyFont="1" applyFill="1" applyBorder="1" applyAlignment="1" applyProtection="1">
      <alignment horizontal="left" vertical="center"/>
      <protection hidden="1"/>
    </xf>
    <xf numFmtId="3" fontId="45" fillId="24" borderId="16" xfId="1737" applyNumberFormat="1" applyFont="1" applyFill="1" applyBorder="1" applyAlignment="1" applyProtection="1">
      <alignment horizontal="left" vertical="center"/>
      <protection hidden="1"/>
    </xf>
    <xf numFmtId="3" fontId="45" fillId="24" borderId="68" xfId="1737" applyNumberFormat="1" applyFont="1" applyFill="1" applyBorder="1" applyAlignment="1" applyProtection="1">
      <alignment horizontal="center" vertical="center"/>
      <protection hidden="1"/>
    </xf>
    <xf numFmtId="3" fontId="45" fillId="24" borderId="40" xfId="1737" applyNumberFormat="1" applyFont="1" applyFill="1" applyBorder="1" applyAlignment="1" applyProtection="1">
      <alignment horizontal="center" vertical="center"/>
      <protection hidden="1"/>
    </xf>
    <xf numFmtId="3" fontId="45" fillId="24" borderId="41" xfId="1737" applyNumberFormat="1" applyFont="1" applyFill="1" applyBorder="1" applyAlignment="1" applyProtection="1">
      <alignment horizontal="center" vertical="center" wrapText="1"/>
      <protection hidden="1"/>
    </xf>
    <xf numFmtId="3" fontId="45" fillId="24" borderId="28" xfId="1737" applyNumberFormat="1" applyFont="1" applyFill="1" applyBorder="1" applyAlignment="1" applyProtection="1">
      <alignment horizontal="center" vertical="center" wrapText="1"/>
      <protection hidden="1"/>
    </xf>
    <xf numFmtId="0" fontId="46" fillId="24" borderId="0" xfId="1737" applyFont="1" applyFill="1" applyAlignment="1" applyProtection="1">
      <alignment horizontal="center" vertical="center"/>
      <protection hidden="1"/>
    </xf>
    <xf numFmtId="3" fontId="45" fillId="24" borderId="59" xfId="1737" applyNumberFormat="1" applyFont="1" applyFill="1" applyBorder="1" applyAlignment="1" applyProtection="1">
      <alignment horizontal="center" vertical="center" wrapText="1"/>
      <protection hidden="1"/>
    </xf>
    <xf numFmtId="0" fontId="45" fillId="24" borderId="39" xfId="1737" applyFont="1" applyFill="1" applyBorder="1" applyAlignment="1" applyProtection="1">
      <alignment horizontal="center" vertical="center" wrapText="1"/>
      <protection hidden="1"/>
    </xf>
    <xf numFmtId="0" fontId="45" fillId="24" borderId="27" xfId="1737" applyFont="1" applyFill="1" applyBorder="1" applyAlignment="1" applyProtection="1">
      <alignment horizontal="center" vertical="center" wrapText="1"/>
      <protection hidden="1"/>
    </xf>
    <xf numFmtId="176" fontId="45" fillId="24" borderId="19" xfId="329" applyFont="1" applyFill="1" applyBorder="1" applyAlignment="1" applyProtection="1">
      <alignment horizontal="center" vertical="center" wrapText="1"/>
      <protection hidden="1"/>
    </xf>
    <xf numFmtId="176" fontId="45" fillId="24" borderId="14" xfId="329" applyFont="1" applyFill="1" applyBorder="1" applyAlignment="1" applyProtection="1">
      <alignment horizontal="center" vertical="center" wrapText="1"/>
      <protection hidden="1"/>
    </xf>
    <xf numFmtId="176" fontId="45" fillId="24" borderId="67" xfId="329" applyFont="1" applyFill="1" applyBorder="1" applyAlignment="1" applyProtection="1">
      <alignment horizontal="center" vertical="center" wrapText="1"/>
      <protection hidden="1"/>
    </xf>
    <xf numFmtId="3" fontId="47" fillId="24" borderId="0" xfId="1737" applyNumberFormat="1" applyFont="1" applyFill="1" applyAlignment="1" applyProtection="1">
      <alignment horizontal="center" vertical="center"/>
      <protection hidden="1"/>
    </xf>
    <xf numFmtId="3" fontId="45" fillId="24" borderId="34" xfId="1737" applyNumberFormat="1" applyFont="1" applyFill="1" applyBorder="1" applyAlignment="1" applyProtection="1">
      <alignment horizontal="center" vertical="center" wrapText="1"/>
      <protection hidden="1"/>
    </xf>
    <xf numFmtId="3" fontId="45" fillId="24" borderId="17" xfId="1737" applyNumberFormat="1" applyFont="1" applyFill="1" applyBorder="1" applyAlignment="1" applyProtection="1">
      <alignment horizontal="center" vertical="center" wrapText="1"/>
      <protection hidden="1"/>
    </xf>
    <xf numFmtId="176" fontId="45" fillId="24" borderId="62" xfId="326" applyFont="1" applyFill="1" applyBorder="1" applyAlignment="1" applyProtection="1">
      <alignment horizontal="center" vertical="center" wrapText="1"/>
      <protection hidden="1"/>
    </xf>
    <xf numFmtId="176" fontId="45" fillId="24" borderId="15" xfId="326" applyFont="1" applyFill="1" applyBorder="1" applyAlignment="1" applyProtection="1">
      <alignment horizontal="center" vertical="center"/>
      <protection hidden="1"/>
    </xf>
    <xf numFmtId="176" fontId="45" fillId="24" borderId="65" xfId="326" applyFont="1" applyFill="1" applyBorder="1" applyAlignment="1" applyProtection="1">
      <alignment horizontal="center" vertical="center"/>
      <protection hidden="1"/>
    </xf>
    <xf numFmtId="3" fontId="46" fillId="24" borderId="0" xfId="1737" applyNumberFormat="1" applyFont="1" applyFill="1" applyAlignment="1" applyProtection="1">
      <alignment horizontal="center" vertical="center"/>
      <protection hidden="1"/>
    </xf>
    <xf numFmtId="3" fontId="45" fillId="24" borderId="66" xfId="1737" applyNumberFormat="1" applyFont="1" applyFill="1" applyBorder="1" applyAlignment="1" applyProtection="1">
      <alignment horizontal="center" vertical="center" wrapText="1"/>
      <protection hidden="1"/>
    </xf>
    <xf numFmtId="3" fontId="45" fillId="24" borderId="68" xfId="1737" applyNumberFormat="1" applyFont="1" applyFill="1" applyBorder="1" applyAlignment="1" applyProtection="1">
      <alignment horizontal="center" vertical="center" wrapText="1"/>
      <protection hidden="1"/>
    </xf>
    <xf numFmtId="3" fontId="45" fillId="24" borderId="70" xfId="1737" applyNumberFormat="1" applyFont="1" applyFill="1" applyBorder="1" applyAlignment="1" applyProtection="1">
      <alignment horizontal="center" vertical="center"/>
      <protection hidden="1"/>
    </xf>
    <xf numFmtId="3" fontId="45" fillId="24" borderId="61" xfId="1737" applyNumberFormat="1" applyFont="1" applyFill="1" applyBorder="1" applyAlignment="1" applyProtection="1">
      <alignment horizontal="center" vertical="center"/>
      <protection hidden="1"/>
    </xf>
    <xf numFmtId="3" fontId="45" fillId="24" borderId="34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45" xfId="0" applyNumberFormat="1" applyFont="1" applyFill="1" applyBorder="1" applyAlignment="1" applyProtection="1">
      <alignment horizontal="center" vertical="center"/>
      <protection hidden="1"/>
    </xf>
    <xf numFmtId="3" fontId="45" fillId="24" borderId="46" xfId="0" applyNumberFormat="1" applyFont="1" applyFill="1" applyBorder="1" applyAlignment="1" applyProtection="1">
      <alignment horizontal="center" vertical="center"/>
      <protection hidden="1"/>
    </xf>
    <xf numFmtId="3" fontId="45" fillId="24" borderId="20" xfId="0" applyNumberFormat="1" applyFont="1" applyFill="1" applyBorder="1" applyAlignment="1" applyProtection="1">
      <alignment horizontal="center" vertical="center"/>
      <protection hidden="1"/>
    </xf>
    <xf numFmtId="3" fontId="45" fillId="24" borderId="37" xfId="0" applyNumberFormat="1" applyFont="1" applyFill="1" applyBorder="1" applyAlignment="1" applyProtection="1">
      <alignment horizontal="center" vertical="center"/>
      <protection hidden="1"/>
    </xf>
    <xf numFmtId="3" fontId="45" fillId="24" borderId="53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54" xfId="0" applyNumberFormat="1" applyFont="1" applyFill="1" applyBorder="1" applyAlignment="1" applyProtection="1">
      <alignment horizontal="center" vertical="center"/>
      <protection hidden="1"/>
    </xf>
    <xf numFmtId="3" fontId="45" fillId="24" borderId="26" xfId="0" applyNumberFormat="1" applyFont="1" applyFill="1" applyBorder="1" applyAlignment="1" applyProtection="1">
      <alignment horizontal="center" vertical="center"/>
      <protection hidden="1"/>
    </xf>
    <xf numFmtId="3" fontId="45" fillId="24" borderId="63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69" xfId="0" applyNumberFormat="1" applyFont="1" applyFill="1" applyBorder="1" applyAlignment="1" applyProtection="1">
      <alignment horizontal="center" vertical="center"/>
      <protection hidden="1"/>
    </xf>
    <xf numFmtId="3" fontId="45" fillId="24" borderId="29" xfId="0" applyNumberFormat="1" applyFont="1" applyFill="1" applyBorder="1" applyAlignment="1" applyProtection="1">
      <alignment horizontal="center" vertical="center"/>
      <protection hidden="1"/>
    </xf>
    <xf numFmtId="0" fontId="50" fillId="24" borderId="0" xfId="0" applyNumberFormat="1" applyFont="1" applyFill="1" applyBorder="1" applyAlignment="1" applyProtection="1">
      <alignment horizontal="right"/>
      <protection hidden="1"/>
    </xf>
    <xf numFmtId="3" fontId="45" fillId="24" borderId="68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70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61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54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26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25" xfId="0" applyFont="1" applyFill="1" applyBorder="1" applyAlignment="1" applyProtection="1">
      <alignment horizontal="right" vertical="center"/>
      <protection hidden="1"/>
    </xf>
    <xf numFmtId="176" fontId="50" fillId="24" borderId="53" xfId="329" applyFont="1" applyFill="1" applyBorder="1" applyAlignment="1" applyProtection="1">
      <alignment horizontal="center" vertical="center" wrapText="1"/>
      <protection hidden="1"/>
    </xf>
    <xf numFmtId="176" fontId="50" fillId="24" borderId="54" xfId="329" applyFont="1" applyFill="1" applyBorder="1" applyAlignment="1" applyProtection="1">
      <alignment horizontal="center" vertical="center" wrapText="1"/>
      <protection hidden="1"/>
    </xf>
    <xf numFmtId="176" fontId="50" fillId="24" borderId="26" xfId="329" applyFont="1" applyFill="1" applyBorder="1" applyAlignment="1" applyProtection="1">
      <alignment horizontal="center" vertical="center" wrapText="1"/>
      <protection hidden="1"/>
    </xf>
    <xf numFmtId="0" fontId="47" fillId="24" borderId="0" xfId="0" applyFont="1" applyFill="1" applyAlignment="1" applyProtection="1">
      <alignment horizontal="center" vertical="center"/>
      <protection hidden="1"/>
    </xf>
    <xf numFmtId="0" fontId="45" fillId="24" borderId="25" xfId="0" applyFont="1" applyFill="1" applyBorder="1" applyAlignment="1" applyProtection="1">
      <alignment horizontal="left" vertical="center"/>
      <protection hidden="1"/>
    </xf>
    <xf numFmtId="0" fontId="50" fillId="24" borderId="19" xfId="0" applyFont="1" applyFill="1" applyBorder="1" applyAlignment="1" applyProtection="1">
      <alignment horizontal="center" vertical="center" wrapText="1"/>
      <protection hidden="1"/>
    </xf>
    <xf numFmtId="0" fontId="50" fillId="24" borderId="14" xfId="0" applyFont="1" applyFill="1" applyBorder="1" applyAlignment="1" applyProtection="1">
      <alignment horizontal="center" vertical="center"/>
      <protection hidden="1"/>
    </xf>
    <xf numFmtId="0" fontId="50" fillId="24" borderId="67" xfId="0" applyFont="1" applyFill="1" applyBorder="1" applyAlignment="1" applyProtection="1">
      <alignment horizontal="center" vertical="center"/>
      <protection hidden="1"/>
    </xf>
    <xf numFmtId="0" fontId="50" fillId="0" borderId="18" xfId="0" applyFont="1" applyBorder="1" applyAlignment="1" applyProtection="1">
      <alignment horizontal="center" vertical="center" wrapText="1"/>
      <protection hidden="1"/>
    </xf>
    <xf numFmtId="0" fontId="50" fillId="0" borderId="18" xfId="0" applyFont="1" applyBorder="1" applyAlignment="1" applyProtection="1">
      <alignment horizontal="center" vertical="center"/>
      <protection hidden="1"/>
    </xf>
    <xf numFmtId="0" fontId="50" fillId="0" borderId="63" xfId="0" applyFont="1" applyBorder="1" applyAlignment="1" applyProtection="1">
      <alignment horizontal="center" vertical="center"/>
      <protection hidden="1"/>
    </xf>
    <xf numFmtId="0" fontId="50" fillId="0" borderId="64" xfId="0" applyFont="1" applyBorder="1" applyAlignment="1" applyProtection="1">
      <alignment horizontal="center" vertical="center"/>
      <protection hidden="1"/>
    </xf>
    <xf numFmtId="0" fontId="50" fillId="0" borderId="21" xfId="0" applyFont="1" applyBorder="1" applyAlignment="1" applyProtection="1">
      <alignment horizontal="center" vertical="center"/>
      <protection hidden="1"/>
    </xf>
    <xf numFmtId="0" fontId="50" fillId="24" borderId="34" xfId="0" applyFont="1" applyFill="1" applyBorder="1" applyAlignment="1" applyProtection="1">
      <alignment horizontal="center" vertical="center" wrapText="1"/>
      <protection hidden="1"/>
    </xf>
    <xf numFmtId="0" fontId="50" fillId="24" borderId="18" xfId="0" applyFont="1" applyFill="1" applyBorder="1" applyAlignment="1" applyProtection="1">
      <alignment horizontal="center" vertical="center" wrapText="1"/>
      <protection hidden="1"/>
    </xf>
    <xf numFmtId="0" fontId="50" fillId="24" borderId="63" xfId="0" applyFont="1" applyFill="1" applyBorder="1" applyAlignment="1" applyProtection="1">
      <alignment horizontal="center" vertical="center" wrapText="1"/>
      <protection hidden="1"/>
    </xf>
    <xf numFmtId="0" fontId="50" fillId="24" borderId="66" xfId="0" applyFont="1" applyFill="1" applyBorder="1" applyAlignment="1" applyProtection="1">
      <alignment horizontal="center" vertical="center" wrapText="1"/>
      <protection hidden="1"/>
    </xf>
    <xf numFmtId="0" fontId="50" fillId="24" borderId="64" xfId="0" applyFont="1" applyFill="1" applyBorder="1" applyAlignment="1" applyProtection="1">
      <alignment horizontal="center" vertical="center" wrapText="1"/>
      <protection hidden="1"/>
    </xf>
    <xf numFmtId="0" fontId="50" fillId="24" borderId="21" xfId="0" applyFont="1" applyFill="1" applyBorder="1" applyAlignment="1" applyProtection="1">
      <alignment horizontal="center" vertical="center" wrapText="1"/>
      <protection hidden="1"/>
    </xf>
    <xf numFmtId="0" fontId="50" fillId="24" borderId="73" xfId="0" applyFont="1" applyFill="1" applyBorder="1" applyAlignment="1" applyProtection="1">
      <alignment horizontal="center" vertical="center" wrapText="1"/>
      <protection hidden="1"/>
    </xf>
    <xf numFmtId="0" fontId="50" fillId="24" borderId="74" xfId="0" applyFont="1" applyFill="1" applyBorder="1" applyAlignment="1" applyProtection="1">
      <alignment horizontal="center" vertical="center"/>
      <protection hidden="1"/>
    </xf>
    <xf numFmtId="0" fontId="50" fillId="24" borderId="75" xfId="0" applyFont="1" applyFill="1" applyBorder="1" applyAlignment="1" applyProtection="1">
      <alignment horizontal="center" vertical="center"/>
      <protection hidden="1"/>
    </xf>
    <xf numFmtId="179" fontId="50" fillId="24" borderId="76" xfId="0" applyNumberFormat="1" applyFont="1" applyFill="1" applyBorder="1" applyAlignment="1" applyProtection="1">
      <alignment horizontal="center" vertical="center" wrapText="1"/>
      <protection hidden="1"/>
    </xf>
    <xf numFmtId="179" fontId="50" fillId="24" borderId="50" xfId="0" applyNumberFormat="1" applyFont="1" applyFill="1" applyBorder="1" applyAlignment="1" applyProtection="1">
      <alignment horizontal="center" vertical="center" wrapText="1"/>
      <protection hidden="1"/>
    </xf>
    <xf numFmtId="179" fontId="50" fillId="24" borderId="20" xfId="0" applyNumberFormat="1" applyFont="1" applyFill="1" applyBorder="1" applyAlignment="1" applyProtection="1">
      <alignment horizontal="center" vertical="center" wrapText="1"/>
      <protection hidden="1"/>
    </xf>
    <xf numFmtId="179" fontId="50" fillId="24" borderId="77" xfId="0" applyNumberFormat="1" applyFont="1" applyFill="1" applyBorder="1" applyAlignment="1" applyProtection="1">
      <alignment horizontal="center" vertical="center" wrapText="1"/>
      <protection hidden="1"/>
    </xf>
    <xf numFmtId="179" fontId="50" fillId="24" borderId="29" xfId="0" applyNumberFormat="1" applyFont="1" applyFill="1" applyBorder="1" applyAlignment="1" applyProtection="1">
      <alignment horizontal="center" vertical="center" wrapText="1"/>
      <protection hidden="1"/>
    </xf>
    <xf numFmtId="179" fontId="50" fillId="24" borderId="44" xfId="0" applyNumberFormat="1" applyFont="1" applyFill="1" applyBorder="1" applyAlignment="1" applyProtection="1">
      <alignment horizontal="center" vertical="center" wrapText="1"/>
      <protection hidden="1"/>
    </xf>
    <xf numFmtId="176" fontId="50" fillId="24" borderId="68" xfId="329" applyFont="1" applyFill="1" applyBorder="1" applyAlignment="1" applyProtection="1">
      <alignment horizontal="center" vertical="center" wrapText="1"/>
      <protection hidden="1"/>
    </xf>
    <xf numFmtId="176" fontId="50" fillId="24" borderId="70" xfId="329" applyFont="1" applyFill="1" applyBorder="1" applyAlignment="1" applyProtection="1">
      <alignment horizontal="center" vertical="center" wrapText="1"/>
      <protection hidden="1"/>
    </xf>
    <xf numFmtId="176" fontId="50" fillId="24" borderId="61" xfId="329" applyFont="1" applyFill="1" applyBorder="1" applyAlignment="1" applyProtection="1">
      <alignment horizontal="center" vertical="center" wrapText="1"/>
      <protection hidden="1"/>
    </xf>
    <xf numFmtId="176" fontId="50" fillId="24" borderId="71" xfId="329" applyFont="1" applyFill="1" applyBorder="1" applyAlignment="1" applyProtection="1">
      <alignment horizontal="center" vertical="center" wrapText="1"/>
      <protection hidden="1"/>
    </xf>
    <xf numFmtId="176" fontId="50" fillId="24" borderId="30" xfId="329" applyFont="1" applyFill="1" applyBorder="1" applyAlignment="1" applyProtection="1">
      <alignment horizontal="center" vertical="center" wrapText="1"/>
      <protection hidden="1"/>
    </xf>
    <xf numFmtId="176" fontId="50" fillId="24" borderId="72" xfId="329" applyFont="1" applyFill="1" applyBorder="1" applyAlignment="1" applyProtection="1">
      <alignment horizontal="center" vertical="center" wrapText="1"/>
      <protection hidden="1"/>
    </xf>
    <xf numFmtId="179" fontId="50" fillId="24" borderId="53" xfId="0" applyNumberFormat="1" applyFont="1" applyFill="1" applyBorder="1" applyAlignment="1" applyProtection="1">
      <alignment horizontal="center" vertical="center" wrapText="1"/>
      <protection hidden="1"/>
    </xf>
    <xf numFmtId="179" fontId="50" fillId="24" borderId="54" xfId="0" applyNumberFormat="1" applyFont="1" applyFill="1" applyBorder="1" applyAlignment="1" applyProtection="1">
      <alignment horizontal="center" vertical="center" wrapText="1"/>
      <protection hidden="1"/>
    </xf>
    <xf numFmtId="179" fontId="50" fillId="24" borderId="26" xfId="0" applyNumberFormat="1" applyFont="1" applyFill="1" applyBorder="1" applyAlignment="1" applyProtection="1">
      <alignment horizontal="center" vertical="center" wrapText="1"/>
      <protection hidden="1"/>
    </xf>
    <xf numFmtId="176" fontId="50" fillId="24" borderId="19" xfId="329" applyFont="1" applyFill="1" applyBorder="1" applyAlignment="1" applyProtection="1">
      <alignment horizontal="center" vertical="center" wrapText="1"/>
      <protection hidden="1"/>
    </xf>
    <xf numFmtId="176" fontId="50" fillId="24" borderId="14" xfId="329" applyFont="1" applyFill="1" applyBorder="1" applyAlignment="1" applyProtection="1">
      <alignment horizontal="center" vertical="center" wrapText="1"/>
      <protection hidden="1"/>
    </xf>
    <xf numFmtId="176" fontId="50" fillId="24" borderId="67" xfId="329" applyFont="1" applyFill="1" applyBorder="1" applyAlignment="1" applyProtection="1">
      <alignment horizontal="center" vertical="center" wrapText="1"/>
      <protection hidden="1"/>
    </xf>
    <xf numFmtId="0" fontId="50" fillId="24" borderId="45" xfId="0" applyFont="1" applyFill="1" applyBorder="1" applyAlignment="1" applyProtection="1">
      <alignment horizontal="center" vertical="center"/>
      <protection hidden="1"/>
    </xf>
    <xf numFmtId="0" fontId="50" fillId="24" borderId="46" xfId="0" applyFont="1" applyFill="1" applyBorder="1" applyAlignment="1" applyProtection="1">
      <alignment horizontal="center" vertical="center"/>
      <protection hidden="1"/>
    </xf>
    <xf numFmtId="179" fontId="50" fillId="24" borderId="68" xfId="0" applyNumberFormat="1" applyFont="1" applyFill="1" applyBorder="1" applyAlignment="1" applyProtection="1">
      <alignment horizontal="center" vertical="center" wrapText="1"/>
      <protection hidden="1"/>
    </xf>
    <xf numFmtId="179" fontId="50" fillId="24" borderId="61" xfId="0" applyNumberFormat="1" applyFont="1" applyFill="1" applyBorder="1" applyAlignment="1" applyProtection="1">
      <alignment horizontal="center" vertical="center" wrapText="1"/>
      <protection hidden="1"/>
    </xf>
    <xf numFmtId="0" fontId="50" fillId="24" borderId="46" xfId="0" applyFont="1" applyFill="1" applyBorder="1" applyAlignment="1" applyProtection="1">
      <alignment horizontal="center" vertical="center" wrapText="1"/>
      <protection hidden="1"/>
    </xf>
    <xf numFmtId="179" fontId="50" fillId="24" borderId="45" xfId="0" applyNumberFormat="1" applyFont="1" applyFill="1" applyBorder="1" applyAlignment="1" applyProtection="1">
      <alignment horizontal="center" vertical="center" wrapText="1"/>
      <protection hidden="1"/>
    </xf>
    <xf numFmtId="179" fontId="50" fillId="24" borderId="64" xfId="0" applyNumberFormat="1" applyFont="1" applyFill="1" applyBorder="1" applyAlignment="1" applyProtection="1">
      <alignment horizontal="center" vertical="center" wrapText="1"/>
      <protection hidden="1"/>
    </xf>
    <xf numFmtId="41" fontId="50" fillId="24" borderId="18" xfId="0" applyNumberFormat="1" applyFont="1" applyFill="1" applyBorder="1" applyAlignment="1" applyProtection="1">
      <alignment horizontal="right" vertical="center" wrapText="1"/>
      <protection hidden="1"/>
    </xf>
    <xf numFmtId="3" fontId="45" fillId="24" borderId="58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78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57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18" xfId="0" applyNumberFormat="1" applyFont="1" applyFill="1" applyBorder="1" applyAlignment="1" applyProtection="1">
      <alignment horizontal="center" vertical="center" wrapText="1"/>
      <protection hidden="1"/>
    </xf>
    <xf numFmtId="182" fontId="47" fillId="24" borderId="0" xfId="0" applyNumberFormat="1" applyFont="1" applyFill="1" applyBorder="1" applyAlignment="1" applyProtection="1">
      <alignment horizontal="center" vertical="center"/>
      <protection hidden="1"/>
    </xf>
    <xf numFmtId="0" fontId="46" fillId="24" borderId="0" xfId="0" applyFont="1" applyFill="1" applyBorder="1" applyAlignment="1" applyProtection="1">
      <alignment horizontal="center" vertical="center"/>
      <protection hidden="1"/>
    </xf>
    <xf numFmtId="176" fontId="45" fillId="24" borderId="22" xfId="329" applyFont="1" applyFill="1" applyBorder="1" applyAlignment="1" applyProtection="1">
      <alignment horizontal="center" vertical="center" wrapText="1"/>
      <protection hidden="1"/>
    </xf>
    <xf numFmtId="176" fontId="45" fillId="24" borderId="36" xfId="329" applyFont="1" applyFill="1" applyBorder="1" applyAlignment="1" applyProtection="1">
      <alignment horizontal="center" vertical="center" wrapText="1"/>
      <protection hidden="1"/>
    </xf>
    <xf numFmtId="3" fontId="45" fillId="24" borderId="44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46" xfId="0" applyNumberFormat="1" applyFont="1" applyFill="1" applyBorder="1" applyAlignment="1" applyProtection="1">
      <alignment horizontal="center" vertical="center" wrapText="1"/>
      <protection hidden="1"/>
    </xf>
    <xf numFmtId="176" fontId="45" fillId="24" borderId="48" xfId="326" applyFont="1" applyFill="1" applyBorder="1" applyAlignment="1" applyProtection="1">
      <alignment horizontal="center" vertical="center" wrapText="1"/>
      <protection hidden="1"/>
    </xf>
    <xf numFmtId="176" fontId="45" fillId="24" borderId="49" xfId="326" applyFont="1" applyFill="1" applyBorder="1" applyAlignment="1" applyProtection="1">
      <alignment horizontal="center" vertical="center" wrapText="1"/>
      <protection hidden="1"/>
    </xf>
    <xf numFmtId="176" fontId="45" fillId="24" borderId="52" xfId="326" applyFont="1" applyFill="1" applyBorder="1" applyAlignment="1" applyProtection="1">
      <alignment horizontal="center" vertical="center" wrapText="1"/>
      <protection hidden="1"/>
    </xf>
    <xf numFmtId="182" fontId="46" fillId="24" borderId="0" xfId="0" applyNumberFormat="1" applyFont="1" applyFill="1" applyBorder="1" applyAlignment="1" applyProtection="1">
      <alignment horizontal="center" vertical="center"/>
      <protection hidden="1"/>
    </xf>
    <xf numFmtId="0" fontId="50" fillId="0" borderId="35" xfId="1742" applyFont="1" applyBorder="1" applyAlignment="1" applyProtection="1">
      <alignment horizontal="center" vertical="center" wrapText="1"/>
      <protection hidden="1"/>
    </xf>
    <xf numFmtId="0" fontId="50" fillId="0" borderId="22" xfId="1742" applyFont="1" applyBorder="1" applyAlignment="1" applyProtection="1">
      <alignment horizontal="center" vertical="center"/>
      <protection hidden="1"/>
    </xf>
    <xf numFmtId="0" fontId="50" fillId="0" borderId="36" xfId="1742" applyFont="1" applyBorder="1" applyAlignment="1" applyProtection="1">
      <alignment horizontal="center" vertical="center"/>
      <protection hidden="1"/>
    </xf>
    <xf numFmtId="0" fontId="54" fillId="0" borderId="39" xfId="1742" applyFont="1" applyBorder="1" applyAlignment="1" applyProtection="1">
      <alignment horizontal="center" vertical="center" wrapText="1"/>
      <protection hidden="1"/>
    </xf>
    <xf numFmtId="0" fontId="54" fillId="0" borderId="27" xfId="1742" applyFont="1" applyBorder="1" applyAlignment="1" applyProtection="1">
      <alignment horizontal="center" vertical="center"/>
      <protection hidden="1"/>
    </xf>
    <xf numFmtId="0" fontId="54" fillId="0" borderId="20" xfId="1742" applyFont="1" applyBorder="1" applyAlignment="1" applyProtection="1">
      <alignment horizontal="center" vertical="center" wrapText="1"/>
      <protection hidden="1"/>
    </xf>
    <xf numFmtId="0" fontId="54" fillId="0" borderId="37" xfId="1742" applyFont="1" applyBorder="1" applyAlignment="1" applyProtection="1">
      <alignment horizontal="center" vertical="center"/>
      <protection hidden="1"/>
    </xf>
    <xf numFmtId="0" fontId="54" fillId="0" borderId="41" xfId="1742" applyFont="1" applyBorder="1" applyAlignment="1" applyProtection="1">
      <alignment horizontal="center" vertical="center"/>
      <protection hidden="1"/>
    </xf>
    <xf numFmtId="0" fontId="54" fillId="0" borderId="41" xfId="1742" applyFont="1" applyBorder="1" applyAlignment="1" applyProtection="1">
      <alignment horizontal="center" vertical="center" wrapText="1"/>
      <protection hidden="1"/>
    </xf>
    <xf numFmtId="0" fontId="54" fillId="0" borderId="50" xfId="1742" applyFont="1" applyBorder="1" applyAlignment="1" applyProtection="1">
      <alignment horizontal="center" vertical="center" wrapText="1"/>
      <protection hidden="1"/>
    </xf>
    <xf numFmtId="0" fontId="50" fillId="0" borderId="39" xfId="1742" applyFont="1" applyBorder="1" applyAlignment="1" applyProtection="1">
      <alignment horizontal="center" vertical="center" wrapText="1"/>
      <protection hidden="1"/>
    </xf>
    <xf numFmtId="0" fontId="50" fillId="0" borderId="41" xfId="1742" applyFont="1" applyBorder="1" applyAlignment="1" applyProtection="1">
      <alignment horizontal="center" vertical="center"/>
      <protection hidden="1"/>
    </xf>
    <xf numFmtId="0" fontId="54" fillId="0" borderId="48" xfId="1742" applyFont="1" applyBorder="1" applyAlignment="1" applyProtection="1">
      <alignment horizontal="center" vertical="center" wrapText="1"/>
      <protection hidden="1"/>
    </xf>
    <xf numFmtId="0" fontId="54" fillId="0" borderId="49" xfId="1742" applyFont="1" applyBorder="1" applyAlignment="1" applyProtection="1">
      <alignment horizontal="center" vertical="center"/>
      <protection hidden="1"/>
    </xf>
    <xf numFmtId="0" fontId="54" fillId="0" borderId="52" xfId="1742" applyFont="1" applyBorder="1" applyAlignment="1" applyProtection="1">
      <alignment horizontal="center" vertical="center"/>
      <protection hidden="1"/>
    </xf>
    <xf numFmtId="0" fontId="54" fillId="0" borderId="27" xfId="1742" applyFont="1" applyBorder="1" applyAlignment="1" applyProtection="1">
      <alignment horizontal="center" vertical="center" wrapText="1"/>
      <protection hidden="1"/>
    </xf>
    <xf numFmtId="0" fontId="54" fillId="0" borderId="38" xfId="1742" applyFont="1" applyBorder="1" applyAlignment="1" applyProtection="1">
      <alignment horizontal="center" vertical="center" wrapText="1"/>
      <protection hidden="1"/>
    </xf>
    <xf numFmtId="0" fontId="54" fillId="0" borderId="39" xfId="1742" applyFont="1" applyBorder="1" applyAlignment="1" applyProtection="1">
      <alignment horizontal="center" vertical="center"/>
      <protection hidden="1"/>
    </xf>
    <xf numFmtId="0" fontId="54" fillId="0" borderId="0" xfId="1742" applyFont="1" applyBorder="1" applyAlignment="1" applyProtection="1">
      <alignment horizontal="center" vertical="center" wrapText="1"/>
      <protection hidden="1"/>
    </xf>
    <xf numFmtId="0" fontId="54" fillId="0" borderId="0" xfId="1742" applyFont="1" applyBorder="1" applyAlignment="1" applyProtection="1">
      <alignment horizontal="center" vertical="center"/>
      <protection hidden="1"/>
    </xf>
    <xf numFmtId="0" fontId="54" fillId="0" borderId="40" xfId="1742" applyFont="1" applyBorder="1" applyAlignment="1" applyProtection="1">
      <alignment horizontal="center" vertical="center" wrapText="1"/>
      <protection hidden="1"/>
    </xf>
    <xf numFmtId="0" fontId="54" fillId="0" borderId="28" xfId="1742" applyFont="1" applyBorder="1" applyAlignment="1" applyProtection="1">
      <alignment horizontal="center" vertical="center"/>
      <protection hidden="1"/>
    </xf>
    <xf numFmtId="0" fontId="54" fillId="0" borderId="17" xfId="1742" applyFont="1" applyBorder="1" applyAlignment="1" applyProtection="1">
      <alignment horizontal="center" vertical="center"/>
      <protection hidden="1"/>
    </xf>
    <xf numFmtId="0" fontId="54" fillId="0" borderId="16" xfId="1742" applyFont="1" applyBorder="1" applyAlignment="1" applyProtection="1">
      <alignment horizontal="center" vertical="center"/>
      <protection hidden="1"/>
    </xf>
    <xf numFmtId="0" fontId="54" fillId="0" borderId="40" xfId="1742" applyFont="1" applyBorder="1" applyAlignment="1" applyProtection="1">
      <alignment horizontal="center" vertical="center"/>
      <protection hidden="1"/>
    </xf>
    <xf numFmtId="0" fontId="54" fillId="0" borderId="19" xfId="1742" applyFont="1" applyBorder="1" applyAlignment="1" applyProtection="1">
      <alignment horizontal="center" vertical="center" wrapText="1"/>
      <protection hidden="1"/>
    </xf>
    <xf numFmtId="0" fontId="54" fillId="0" borderId="14" xfId="1742" applyFont="1" applyBorder="1" applyAlignment="1" applyProtection="1">
      <alignment horizontal="center" vertical="center" wrapText="1"/>
      <protection hidden="1"/>
    </xf>
    <xf numFmtId="0" fontId="54" fillId="0" borderId="67" xfId="1742" applyFont="1" applyBorder="1" applyAlignment="1" applyProtection="1">
      <alignment horizontal="center" vertical="center" wrapText="1"/>
      <protection hidden="1"/>
    </xf>
    <xf numFmtId="0" fontId="50" fillId="0" borderId="16" xfId="1742" applyFont="1" applyBorder="1" applyAlignment="1" applyProtection="1">
      <alignment horizontal="center" vertical="center" wrapText="1"/>
      <protection hidden="1"/>
    </xf>
    <xf numFmtId="0" fontId="50" fillId="0" borderId="20" xfId="1742" applyFont="1" applyBorder="1" applyAlignment="1" applyProtection="1">
      <alignment horizontal="center" vertical="center" wrapText="1"/>
      <protection hidden="1"/>
    </xf>
    <xf numFmtId="0" fontId="50" fillId="0" borderId="37" xfId="1742" applyFont="1" applyBorder="1" applyAlignment="1" applyProtection="1">
      <alignment horizontal="center" vertical="center" wrapText="1"/>
      <protection hidden="1"/>
    </xf>
    <xf numFmtId="0" fontId="50" fillId="0" borderId="27" xfId="1742" applyFont="1" applyBorder="1" applyAlignment="1" applyProtection="1">
      <alignment horizontal="center" vertical="center" wrapText="1"/>
      <protection hidden="1"/>
    </xf>
    <xf numFmtId="0" fontId="50" fillId="0" borderId="38" xfId="1742" applyFont="1" applyBorder="1" applyAlignment="1" applyProtection="1">
      <alignment horizontal="center" vertical="center" wrapText="1"/>
      <protection hidden="1"/>
    </xf>
    <xf numFmtId="0" fontId="50" fillId="0" borderId="40" xfId="1742" applyFont="1" applyBorder="1" applyAlignment="1" applyProtection="1">
      <alignment horizontal="center" vertical="center"/>
      <protection hidden="1"/>
    </xf>
    <xf numFmtId="0" fontId="50" fillId="0" borderId="17" xfId="1742" applyFont="1" applyBorder="1" applyAlignment="1" applyProtection="1">
      <alignment horizontal="center" vertical="center"/>
      <protection hidden="1"/>
    </xf>
    <xf numFmtId="0" fontId="50" fillId="0" borderId="41" xfId="1742" applyFont="1" applyBorder="1" applyAlignment="1" applyProtection="1">
      <alignment horizontal="center" vertical="center" wrapText="1"/>
      <protection hidden="1"/>
    </xf>
    <xf numFmtId="0" fontId="50" fillId="0" borderId="28" xfId="1742" applyFont="1" applyBorder="1" applyAlignment="1" applyProtection="1">
      <alignment horizontal="center" vertical="center" wrapText="1"/>
      <protection hidden="1"/>
    </xf>
    <xf numFmtId="1" fontId="62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62" fillId="24" borderId="14" xfId="0" quotePrefix="1" applyNumberFormat="1" applyFont="1" applyFill="1" applyBorder="1" applyAlignment="1" applyProtection="1">
      <alignment horizontal="center" vertical="center"/>
      <protection hidden="1"/>
    </xf>
    <xf numFmtId="1" fontId="54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54" fillId="24" borderId="14" xfId="0" quotePrefix="1" applyNumberFormat="1" applyFont="1" applyFill="1" applyBorder="1" applyAlignment="1" applyProtection="1">
      <alignment horizontal="center" vertical="center"/>
      <protection hidden="1"/>
    </xf>
    <xf numFmtId="182" fontId="114" fillId="24" borderId="0" xfId="0" applyNumberFormat="1" applyFont="1" applyFill="1" applyAlignment="1" applyProtection="1">
      <alignment horizontal="center" vertical="center"/>
      <protection hidden="1"/>
    </xf>
    <xf numFmtId="0" fontId="54" fillId="24" borderId="18" xfId="0" applyNumberFormat="1" applyFont="1" applyFill="1" applyBorder="1" applyAlignment="1" applyProtection="1">
      <alignment horizontal="center" vertical="center" wrapText="1"/>
      <protection hidden="1"/>
    </xf>
    <xf numFmtId="0" fontId="54" fillId="24" borderId="19" xfId="0" applyNumberFormat="1" applyFont="1" applyFill="1" applyBorder="1" applyAlignment="1" applyProtection="1">
      <alignment horizontal="center" vertical="center" wrapText="1"/>
      <protection hidden="1"/>
    </xf>
    <xf numFmtId="0" fontId="54" fillId="24" borderId="0" xfId="0" applyNumberFormat="1" applyFont="1" applyFill="1" applyBorder="1" applyAlignment="1" applyProtection="1">
      <alignment horizontal="center" vertical="center" wrapText="1"/>
      <protection hidden="1"/>
    </xf>
    <xf numFmtId="0" fontId="54" fillId="24" borderId="14" xfId="0" applyNumberFormat="1" applyFont="1" applyFill="1" applyBorder="1" applyAlignment="1" applyProtection="1">
      <alignment horizontal="center" vertical="center" wrapText="1"/>
      <protection hidden="1"/>
    </xf>
    <xf numFmtId="0" fontId="54" fillId="24" borderId="47" xfId="0" applyNumberFormat="1" applyFont="1" applyFill="1" applyBorder="1" applyAlignment="1" applyProtection="1">
      <alignment horizontal="center" vertical="center" wrapText="1"/>
      <protection hidden="1"/>
    </xf>
    <xf numFmtId="0" fontId="54" fillId="24" borderId="67" xfId="0" applyNumberFormat="1" applyFont="1" applyFill="1" applyBorder="1" applyAlignment="1" applyProtection="1">
      <alignment horizontal="center" vertical="center" wrapText="1"/>
      <protection hidden="1"/>
    </xf>
    <xf numFmtId="0" fontId="54" fillId="24" borderId="48" xfId="0" applyFont="1" applyFill="1" applyBorder="1" applyAlignment="1" applyProtection="1">
      <alignment horizontal="center" vertical="center"/>
      <protection hidden="1"/>
    </xf>
    <xf numFmtId="0" fontId="54" fillId="24" borderId="17" xfId="0" applyFont="1" applyFill="1" applyBorder="1" applyAlignment="1" applyProtection="1">
      <alignment horizontal="center" vertical="center"/>
      <protection hidden="1"/>
    </xf>
    <xf numFmtId="0" fontId="54" fillId="24" borderId="16" xfId="0" applyFont="1" applyFill="1" applyBorder="1" applyAlignment="1" applyProtection="1">
      <alignment horizontal="center" vertical="center"/>
      <protection hidden="1"/>
    </xf>
    <xf numFmtId="0" fontId="54" fillId="24" borderId="34" xfId="0" applyFont="1" applyFill="1" applyBorder="1" applyAlignment="1" applyProtection="1">
      <alignment horizontal="center" vertical="center" wrapText="1"/>
      <protection hidden="1"/>
    </xf>
    <xf numFmtId="0" fontId="54" fillId="24" borderId="45" xfId="0" applyFont="1" applyFill="1" applyBorder="1" applyAlignment="1" applyProtection="1">
      <alignment horizontal="center" vertical="center" wrapText="1"/>
      <protection hidden="1"/>
    </xf>
    <xf numFmtId="0" fontId="54" fillId="24" borderId="46" xfId="0" applyFont="1" applyFill="1" applyBorder="1" applyAlignment="1" applyProtection="1">
      <alignment horizontal="center" vertical="center" wrapText="1"/>
      <protection hidden="1"/>
    </xf>
    <xf numFmtId="0" fontId="54" fillId="24" borderId="60" xfId="0" applyFont="1" applyFill="1" applyBorder="1" applyAlignment="1" applyProtection="1">
      <alignment horizontal="center" vertical="center" wrapText="1"/>
      <protection hidden="1"/>
    </xf>
    <xf numFmtId="0" fontId="54" fillId="24" borderId="70" xfId="0" applyFont="1" applyFill="1" applyBorder="1" applyAlignment="1" applyProtection="1">
      <alignment horizontal="center" vertical="center" wrapText="1"/>
      <protection hidden="1"/>
    </xf>
    <xf numFmtId="0" fontId="54" fillId="24" borderId="61" xfId="0" applyFont="1" applyFill="1" applyBorder="1" applyAlignment="1" applyProtection="1">
      <alignment horizontal="center" vertical="center" wrapText="1"/>
      <protection hidden="1"/>
    </xf>
    <xf numFmtId="184" fontId="54" fillId="24" borderId="58" xfId="0" applyNumberFormat="1" applyFont="1" applyFill="1" applyBorder="1" applyAlignment="1" applyProtection="1">
      <alignment horizontal="center" vertical="center" wrapText="1"/>
      <protection hidden="1"/>
    </xf>
    <xf numFmtId="184" fontId="54" fillId="24" borderId="54" xfId="0" applyNumberFormat="1" applyFont="1" applyFill="1" applyBorder="1" applyAlignment="1" applyProtection="1">
      <alignment horizontal="center" vertical="center" wrapText="1"/>
      <protection hidden="1"/>
    </xf>
    <xf numFmtId="184" fontId="54" fillId="24" borderId="26" xfId="0" applyNumberFormat="1" applyFont="1" applyFill="1" applyBorder="1" applyAlignment="1" applyProtection="1">
      <alignment horizontal="center" vertical="center" wrapText="1"/>
      <protection hidden="1"/>
    </xf>
    <xf numFmtId="0" fontId="54" fillId="24" borderId="58" xfId="0" applyFont="1" applyFill="1" applyBorder="1" applyAlignment="1" applyProtection="1">
      <alignment horizontal="center" vertical="center" wrapText="1"/>
      <protection hidden="1"/>
    </xf>
    <xf numFmtId="0" fontId="54" fillId="24" borderId="54" xfId="0" applyFont="1" applyFill="1" applyBorder="1" applyAlignment="1" applyProtection="1">
      <alignment horizontal="center" vertical="center" wrapText="1"/>
      <protection hidden="1"/>
    </xf>
    <xf numFmtId="0" fontId="54" fillId="24" borderId="26" xfId="0" applyFont="1" applyFill="1" applyBorder="1" applyAlignment="1" applyProtection="1">
      <alignment horizontal="center" vertical="center" wrapText="1"/>
      <protection hidden="1"/>
    </xf>
    <xf numFmtId="0" fontId="54" fillId="24" borderId="53" xfId="0" applyFont="1" applyFill="1" applyBorder="1" applyAlignment="1" applyProtection="1">
      <alignment horizontal="center" vertical="center" wrapText="1"/>
      <protection hidden="1"/>
    </xf>
    <xf numFmtId="1" fontId="54" fillId="24" borderId="95" xfId="0" quotePrefix="1" applyNumberFormat="1" applyFont="1" applyFill="1" applyBorder="1" applyAlignment="1" applyProtection="1">
      <alignment horizontal="center" vertical="center"/>
      <protection hidden="1"/>
    </xf>
    <xf numFmtId="1" fontId="54" fillId="24" borderId="96" xfId="0" quotePrefix="1" applyNumberFormat="1" applyFont="1" applyFill="1" applyBorder="1" applyAlignment="1" applyProtection="1">
      <alignment horizontal="center" vertical="center"/>
      <protection hidden="1"/>
    </xf>
  </cellXfs>
  <cellStyles count="2366">
    <cellStyle name="20% - 강조색1" xfId="1" builtinId="30" customBuiltin="1"/>
    <cellStyle name="20% - 강조색1 2" xfId="2"/>
    <cellStyle name="20% - 강조색1 2 2" xfId="3"/>
    <cellStyle name="20% - 강조색1 2 2 2" xfId="4"/>
    <cellStyle name="20% - 강조색1 2 3" xfId="5"/>
    <cellStyle name="20% - 강조색1 3" xfId="6"/>
    <cellStyle name="20% - 강조색1 3 2" xfId="7"/>
    <cellStyle name="20% - 강조색1 4" xfId="8"/>
    <cellStyle name="20% - 강조색1 5" xfId="1850"/>
    <cellStyle name="20% - 강조색1 5 2" xfId="2107"/>
    <cellStyle name="20% - 강조색1 5 2 2" xfId="2200"/>
    <cellStyle name="20% - 강조색1 5 2 2 2" xfId="2342"/>
    <cellStyle name="20% - 강조색1 5 2 3" xfId="2271"/>
    <cellStyle name="20% - 강조색1 5 3" xfId="2165"/>
    <cellStyle name="20% - 강조색1 5 3 2" xfId="2307"/>
    <cellStyle name="20% - 강조색1 5 4" xfId="2236"/>
    <cellStyle name="20% - 강조색2" xfId="9" builtinId="34" customBuiltin="1"/>
    <cellStyle name="20% - 강조색2 2" xfId="10"/>
    <cellStyle name="20% - 강조색2 2 2" xfId="11"/>
    <cellStyle name="20% - 강조색2 2 2 2" xfId="12"/>
    <cellStyle name="20% - 강조색2 2 3" xfId="13"/>
    <cellStyle name="20% - 강조색2 3" xfId="14"/>
    <cellStyle name="20% - 강조색2 3 2" xfId="15"/>
    <cellStyle name="20% - 강조색2 4" xfId="16"/>
    <cellStyle name="20% - 강조색2 5" xfId="1846"/>
    <cellStyle name="20% - 강조색2 5 2" xfId="2105"/>
    <cellStyle name="20% - 강조색2 5 2 2" xfId="2198"/>
    <cellStyle name="20% - 강조색2 5 2 2 2" xfId="2340"/>
    <cellStyle name="20% - 강조색2 5 2 3" xfId="2269"/>
    <cellStyle name="20% - 강조색2 5 3" xfId="2163"/>
    <cellStyle name="20% - 강조색2 5 3 2" xfId="2305"/>
    <cellStyle name="20% - 강조색2 5 4" xfId="2234"/>
    <cellStyle name="20% - 강조색3" xfId="17" builtinId="38" customBuiltin="1"/>
    <cellStyle name="20% - 강조색3 2" xfId="18"/>
    <cellStyle name="20% - 강조색3 2 2" xfId="19"/>
    <cellStyle name="20% - 강조색3 2 2 2" xfId="20"/>
    <cellStyle name="20% - 강조색3 2 3" xfId="21"/>
    <cellStyle name="20% - 강조색3 3" xfId="22"/>
    <cellStyle name="20% - 강조색3 3 2" xfId="23"/>
    <cellStyle name="20% - 강조색3 4" xfId="24"/>
    <cellStyle name="20% - 강조색3 5" xfId="1842"/>
    <cellStyle name="20% - 강조색3 5 2" xfId="2103"/>
    <cellStyle name="20% - 강조색3 5 2 2" xfId="2196"/>
    <cellStyle name="20% - 강조색3 5 2 2 2" xfId="2338"/>
    <cellStyle name="20% - 강조색3 5 2 3" xfId="2267"/>
    <cellStyle name="20% - 강조색3 5 3" xfId="2161"/>
    <cellStyle name="20% - 강조색3 5 3 2" xfId="2303"/>
    <cellStyle name="20% - 강조색3 5 4" xfId="2232"/>
    <cellStyle name="20% - 강조색4" xfId="25" builtinId="42" customBuiltin="1"/>
    <cellStyle name="20% - 강조색4 2" xfId="26"/>
    <cellStyle name="20% - 강조색4 2 2" xfId="27"/>
    <cellStyle name="20% - 강조색4 2 2 2" xfId="28"/>
    <cellStyle name="20% - 강조색4 2 3" xfId="29"/>
    <cellStyle name="20% - 강조색4 3" xfId="30"/>
    <cellStyle name="20% - 강조색4 3 2" xfId="31"/>
    <cellStyle name="20% - 강조색4 4" xfId="32"/>
    <cellStyle name="20% - 강조색4 5" xfId="1838"/>
    <cellStyle name="20% - 강조색4 5 2" xfId="2101"/>
    <cellStyle name="20% - 강조색4 5 2 2" xfId="2194"/>
    <cellStyle name="20% - 강조색4 5 2 2 2" xfId="2336"/>
    <cellStyle name="20% - 강조색4 5 2 3" xfId="2265"/>
    <cellStyle name="20% - 강조색4 5 3" xfId="2159"/>
    <cellStyle name="20% - 강조색4 5 3 2" xfId="2301"/>
    <cellStyle name="20% - 강조색4 5 4" xfId="2230"/>
    <cellStyle name="20% - 강조색5" xfId="33" builtinId="46" customBuiltin="1"/>
    <cellStyle name="20% - 강조색5 2" xfId="34"/>
    <cellStyle name="20% - 강조색5 2 2" xfId="35"/>
    <cellStyle name="20% - 강조색5 2 2 2" xfId="36"/>
    <cellStyle name="20% - 강조색5 2 3" xfId="37"/>
    <cellStyle name="20% - 강조색5 3" xfId="38"/>
    <cellStyle name="20% - 강조색5 3 2" xfId="39"/>
    <cellStyle name="20% - 강조색5 4" xfId="40"/>
    <cellStyle name="20% - 강조색5 5" xfId="1834"/>
    <cellStyle name="20% - 강조색5 5 2" xfId="2099"/>
    <cellStyle name="20% - 강조색5 5 2 2" xfId="2192"/>
    <cellStyle name="20% - 강조색5 5 2 2 2" xfId="2334"/>
    <cellStyle name="20% - 강조색5 5 2 3" xfId="2263"/>
    <cellStyle name="20% - 강조색5 5 3" xfId="2157"/>
    <cellStyle name="20% - 강조색5 5 3 2" xfId="2299"/>
    <cellStyle name="20% - 강조색5 5 4" xfId="2228"/>
    <cellStyle name="20% - 강조색6" xfId="41" builtinId="50" customBuiltin="1"/>
    <cellStyle name="20% - 강조색6 2" xfId="42"/>
    <cellStyle name="20% - 강조색6 2 2" xfId="43"/>
    <cellStyle name="20% - 강조색6 2 2 2" xfId="44"/>
    <cellStyle name="20% - 강조색6 2 3" xfId="45"/>
    <cellStyle name="20% - 강조색6 3" xfId="46"/>
    <cellStyle name="20% - 강조색6 3 2" xfId="47"/>
    <cellStyle name="20% - 강조색6 4" xfId="48"/>
    <cellStyle name="20% - 강조색6 5" xfId="1830"/>
    <cellStyle name="20% - 강조색6 5 2" xfId="2097"/>
    <cellStyle name="20% - 강조색6 5 2 2" xfId="2190"/>
    <cellStyle name="20% - 강조색6 5 2 2 2" xfId="2332"/>
    <cellStyle name="20% - 강조색6 5 2 3" xfId="2261"/>
    <cellStyle name="20% - 강조색6 5 3" xfId="2155"/>
    <cellStyle name="20% - 강조색6 5 3 2" xfId="2297"/>
    <cellStyle name="20% - 강조색6 5 4" xfId="2226"/>
    <cellStyle name="40% - 강조색1" xfId="49" builtinId="31" customBuiltin="1"/>
    <cellStyle name="40% - 강조색1 2" xfId="50"/>
    <cellStyle name="40% - 강조색1 2 2" xfId="51"/>
    <cellStyle name="40% - 강조색1 2 2 2" xfId="52"/>
    <cellStyle name="40% - 강조색1 2 3" xfId="53"/>
    <cellStyle name="40% - 강조색1 3" xfId="54"/>
    <cellStyle name="40% - 강조색1 3 2" xfId="55"/>
    <cellStyle name="40% - 강조색1 4" xfId="56"/>
    <cellStyle name="40% - 강조색1 5" xfId="1849"/>
    <cellStyle name="40% - 강조색1 5 2" xfId="2106"/>
    <cellStyle name="40% - 강조색1 5 2 2" xfId="2199"/>
    <cellStyle name="40% - 강조색1 5 2 2 2" xfId="2341"/>
    <cellStyle name="40% - 강조색1 5 2 3" xfId="2270"/>
    <cellStyle name="40% - 강조색1 5 3" xfId="2164"/>
    <cellStyle name="40% - 강조색1 5 3 2" xfId="2306"/>
    <cellStyle name="40% - 강조색1 5 4" xfId="2235"/>
    <cellStyle name="40% - 강조색2" xfId="57" builtinId="35" customBuiltin="1"/>
    <cellStyle name="40% - 강조색2 2" xfId="58"/>
    <cellStyle name="40% - 강조색2 2 2" xfId="59"/>
    <cellStyle name="40% - 강조색2 2 2 2" xfId="60"/>
    <cellStyle name="40% - 강조색2 2 3" xfId="61"/>
    <cellStyle name="40% - 강조색2 3" xfId="62"/>
    <cellStyle name="40% - 강조색2 3 2" xfId="63"/>
    <cellStyle name="40% - 강조색2 4" xfId="64"/>
    <cellStyle name="40% - 강조색2 5" xfId="1845"/>
    <cellStyle name="40% - 강조색2 5 2" xfId="2104"/>
    <cellStyle name="40% - 강조색2 5 2 2" xfId="2197"/>
    <cellStyle name="40% - 강조색2 5 2 2 2" xfId="2339"/>
    <cellStyle name="40% - 강조색2 5 2 3" xfId="2268"/>
    <cellStyle name="40% - 강조색2 5 3" xfId="2162"/>
    <cellStyle name="40% - 강조색2 5 3 2" xfId="2304"/>
    <cellStyle name="40% - 강조색2 5 4" xfId="2233"/>
    <cellStyle name="40% - 강조색3" xfId="65" builtinId="39" customBuiltin="1"/>
    <cellStyle name="40% - 강조색3 2" xfId="66"/>
    <cellStyle name="40% - 강조색3 2 2" xfId="67"/>
    <cellStyle name="40% - 강조색3 2 2 2" xfId="68"/>
    <cellStyle name="40% - 강조색3 2 3" xfId="69"/>
    <cellStyle name="40% - 강조색3 3" xfId="70"/>
    <cellStyle name="40% - 강조색3 3 2" xfId="71"/>
    <cellStyle name="40% - 강조색3 4" xfId="72"/>
    <cellStyle name="40% - 강조색3 5" xfId="1841"/>
    <cellStyle name="40% - 강조색3 5 2" xfId="2102"/>
    <cellStyle name="40% - 강조색3 5 2 2" xfId="2195"/>
    <cellStyle name="40% - 강조색3 5 2 2 2" xfId="2337"/>
    <cellStyle name="40% - 강조색3 5 2 3" xfId="2266"/>
    <cellStyle name="40% - 강조색3 5 3" xfId="2160"/>
    <cellStyle name="40% - 강조색3 5 3 2" xfId="2302"/>
    <cellStyle name="40% - 강조색3 5 4" xfId="2231"/>
    <cellStyle name="40% - 강조색4" xfId="73" builtinId="43" customBuiltin="1"/>
    <cellStyle name="40% - 강조색4 2" xfId="74"/>
    <cellStyle name="40% - 강조색4 2 2" xfId="75"/>
    <cellStyle name="40% - 강조색4 2 2 2" xfId="76"/>
    <cellStyle name="40% - 강조색4 2 3" xfId="77"/>
    <cellStyle name="40% - 강조색4 3" xfId="78"/>
    <cellStyle name="40% - 강조색4 3 2" xfId="79"/>
    <cellStyle name="40% - 강조색4 4" xfId="80"/>
    <cellStyle name="40% - 강조색4 5" xfId="1837"/>
    <cellStyle name="40% - 강조색4 5 2" xfId="2100"/>
    <cellStyle name="40% - 강조색4 5 2 2" xfId="2193"/>
    <cellStyle name="40% - 강조색4 5 2 2 2" xfId="2335"/>
    <cellStyle name="40% - 강조색4 5 2 3" xfId="2264"/>
    <cellStyle name="40% - 강조색4 5 3" xfId="2158"/>
    <cellStyle name="40% - 강조색4 5 3 2" xfId="2300"/>
    <cellStyle name="40% - 강조색4 5 4" xfId="2229"/>
    <cellStyle name="40% - 강조색5" xfId="81" builtinId="47" customBuiltin="1"/>
    <cellStyle name="40% - 강조색5 2" xfId="82"/>
    <cellStyle name="40% - 강조색5 2 2" xfId="83"/>
    <cellStyle name="40% - 강조색5 2 2 2" xfId="84"/>
    <cellStyle name="40% - 강조색5 2 3" xfId="85"/>
    <cellStyle name="40% - 강조색5 3" xfId="86"/>
    <cellStyle name="40% - 강조색5 3 2" xfId="87"/>
    <cellStyle name="40% - 강조색5 4" xfId="88"/>
    <cellStyle name="40% - 강조색5 5" xfId="1833"/>
    <cellStyle name="40% - 강조색5 5 2" xfId="2098"/>
    <cellStyle name="40% - 강조색5 5 2 2" xfId="2191"/>
    <cellStyle name="40% - 강조색5 5 2 2 2" xfId="2333"/>
    <cellStyle name="40% - 강조색5 5 2 3" xfId="2262"/>
    <cellStyle name="40% - 강조색5 5 3" xfId="2156"/>
    <cellStyle name="40% - 강조색5 5 3 2" xfId="2298"/>
    <cellStyle name="40% - 강조색5 5 4" xfId="2227"/>
    <cellStyle name="40% - 강조색6" xfId="89" builtinId="51" customBuiltin="1"/>
    <cellStyle name="40% - 강조색6 2" xfId="90"/>
    <cellStyle name="40% - 강조색6 2 2" xfId="91"/>
    <cellStyle name="40% - 강조색6 2 2 2" xfId="92"/>
    <cellStyle name="40% - 강조색6 2 3" xfId="93"/>
    <cellStyle name="40% - 강조색6 3" xfId="94"/>
    <cellStyle name="40% - 강조색6 3 2" xfId="95"/>
    <cellStyle name="40% - 강조색6 4" xfId="96"/>
    <cellStyle name="40% - 강조색6 5" xfId="1829"/>
    <cellStyle name="40% - 강조색6 5 2" xfId="2096"/>
    <cellStyle name="40% - 강조색6 5 2 2" xfId="2189"/>
    <cellStyle name="40% - 강조색6 5 2 2 2" xfId="2331"/>
    <cellStyle name="40% - 강조색6 5 2 3" xfId="2260"/>
    <cellStyle name="40% - 강조색6 5 3" xfId="2154"/>
    <cellStyle name="40% - 강조색6 5 3 2" xfId="2296"/>
    <cellStyle name="40% - 강조색6 5 4" xfId="2225"/>
    <cellStyle name="60% - 강조색1" xfId="97" builtinId="32" customBuiltin="1"/>
    <cellStyle name="60% - 강조색1 2" xfId="98"/>
    <cellStyle name="60% - 강조색1 2 2" xfId="99"/>
    <cellStyle name="60% - 강조색1 3" xfId="100"/>
    <cellStyle name="60% - 강조색1 4" xfId="1848"/>
    <cellStyle name="60% - 강조색2" xfId="101" builtinId="36" customBuiltin="1"/>
    <cellStyle name="60% - 강조색2 2" xfId="102"/>
    <cellStyle name="60% - 강조색2 2 2" xfId="103"/>
    <cellStyle name="60% - 강조색2 3" xfId="104"/>
    <cellStyle name="60% - 강조색2 4" xfId="1844"/>
    <cellStyle name="60% - 강조색3" xfId="105" builtinId="40" customBuiltin="1"/>
    <cellStyle name="60% - 강조색3 2" xfId="106"/>
    <cellStyle name="60% - 강조색3 2 2" xfId="107"/>
    <cellStyle name="60% - 강조색3 3" xfId="108"/>
    <cellStyle name="60% - 강조색3 4" xfId="1840"/>
    <cellStyle name="60% - 강조색4" xfId="109" builtinId="44" customBuiltin="1"/>
    <cellStyle name="60% - 강조색4 2" xfId="110"/>
    <cellStyle name="60% - 강조색4 2 2" xfId="111"/>
    <cellStyle name="60% - 강조색4 3" xfId="112"/>
    <cellStyle name="60% - 강조색4 4" xfId="1836"/>
    <cellStyle name="60% - 강조색5" xfId="113" builtinId="48" customBuiltin="1"/>
    <cellStyle name="60% - 강조색5 2" xfId="114"/>
    <cellStyle name="60% - 강조색5 2 2" xfId="115"/>
    <cellStyle name="60% - 강조색5 3" xfId="116"/>
    <cellStyle name="60% - 강조색5 4" xfId="1832"/>
    <cellStyle name="60% - 강조색6" xfId="117" builtinId="52" customBuiltin="1"/>
    <cellStyle name="60% - 강조색6 2" xfId="118"/>
    <cellStyle name="60% - 강조색6 2 2" xfId="119"/>
    <cellStyle name="60% - 강조색6 3" xfId="120"/>
    <cellStyle name="60% - 강조색6 4" xfId="1828"/>
    <cellStyle name="A¨­￠￢￠O [0]_INQUIRY ￠?￥i¨u¡AAⓒ￢Aⓒª " xfId="121"/>
    <cellStyle name="A¨­￠￢￠O_INQUIRY ￠?￥i¨u¡AAⓒ￢Aⓒª " xfId="122"/>
    <cellStyle name="AeE­ [0]_AMT " xfId="123"/>
    <cellStyle name="AeE­_AMT " xfId="124"/>
    <cellStyle name="AeE¡ⓒ [0]_INQUIRY ￠?￥i¨u¡AAⓒ￢Aⓒª " xfId="125"/>
    <cellStyle name="AeE¡ⓒ_INQUIRY ￠?￥i¨u¡AAⓒ￢Aⓒª " xfId="126"/>
    <cellStyle name="AÞ¸¶ [0]_AN°y(1.25) " xfId="127"/>
    <cellStyle name="AÞ¸¶_AN°y(1.25) " xfId="128"/>
    <cellStyle name="C¡IA¨ª_¡ic¨u¡A¨￢I¨￢¡Æ AN¡Æe " xfId="129"/>
    <cellStyle name="C￥AØ_¿μ¾÷CoE² " xfId="130"/>
    <cellStyle name="Comma [0]_ SG&amp;A Bridge " xfId="131"/>
    <cellStyle name="Comma_ SG&amp;A Bridge " xfId="132"/>
    <cellStyle name="Comma0" xfId="133"/>
    <cellStyle name="Curren?_x0012_퐀_x0017_?" xfId="134"/>
    <cellStyle name="Currency [0]_ SG&amp;A Bridge " xfId="135"/>
    <cellStyle name="Currency_ SG&amp;A Bridge " xfId="136"/>
    <cellStyle name="Currency0" xfId="137"/>
    <cellStyle name="Date" xfId="138"/>
    <cellStyle name="Euro" xfId="139"/>
    <cellStyle name="Fixed" xfId="140"/>
    <cellStyle name="Header1" xfId="141"/>
    <cellStyle name="Header2" xfId="142"/>
    <cellStyle name="Header2 2" xfId="1752"/>
    <cellStyle name="Heading 1" xfId="143"/>
    <cellStyle name="Heading 2" xfId="144"/>
    <cellStyle name="Normal_ SG&amp;A Bridge " xfId="145"/>
    <cellStyle name="Percent [2]" xfId="146"/>
    <cellStyle name="subhead" xfId="147"/>
    <cellStyle name="Total" xfId="148"/>
    <cellStyle name="UM" xfId="149"/>
    <cellStyle name="강조색1" xfId="150" builtinId="29" customBuiltin="1"/>
    <cellStyle name="강조색1 2" xfId="151"/>
    <cellStyle name="강조색1 2 2" xfId="152"/>
    <cellStyle name="강조색1 3" xfId="153"/>
    <cellStyle name="강조색1 4" xfId="1851"/>
    <cellStyle name="강조색2" xfId="154" builtinId="33" customBuiltin="1"/>
    <cellStyle name="강조색2 2" xfId="155"/>
    <cellStyle name="강조색2 2 2" xfId="156"/>
    <cellStyle name="강조색2 3" xfId="157"/>
    <cellStyle name="강조색2 4" xfId="1847"/>
    <cellStyle name="강조색3" xfId="158" builtinId="37" customBuiltin="1"/>
    <cellStyle name="강조색3 2" xfId="159"/>
    <cellStyle name="강조색3 2 2" xfId="160"/>
    <cellStyle name="강조색3 3" xfId="161"/>
    <cellStyle name="강조색3 4" xfId="1843"/>
    <cellStyle name="강조색4" xfId="162" builtinId="41" customBuiltin="1"/>
    <cellStyle name="강조색4 2" xfId="163"/>
    <cellStyle name="강조색4 2 2" xfId="164"/>
    <cellStyle name="강조색4 3" xfId="165"/>
    <cellStyle name="강조색4 4" xfId="1839"/>
    <cellStyle name="강조색5" xfId="166" builtinId="45" customBuiltin="1"/>
    <cellStyle name="강조색5 2" xfId="167"/>
    <cellStyle name="강조색5 2 2" xfId="168"/>
    <cellStyle name="강조색5 3" xfId="169"/>
    <cellStyle name="강조색5 4" xfId="1835"/>
    <cellStyle name="강조색6" xfId="170" builtinId="49" customBuiltin="1"/>
    <cellStyle name="강조색6 2" xfId="171"/>
    <cellStyle name="강조색6 2 2" xfId="172"/>
    <cellStyle name="강조색6 3" xfId="173"/>
    <cellStyle name="강조색6 4" xfId="1831"/>
    <cellStyle name="경고문" xfId="174" builtinId="11" customBuiltin="1"/>
    <cellStyle name="경고문 2" xfId="175"/>
    <cellStyle name="경고문 2 2" xfId="176"/>
    <cellStyle name="경고문 3" xfId="177"/>
    <cellStyle name="경고문 4" xfId="1855"/>
    <cellStyle name="계산" xfId="178" builtinId="22" customBuiltin="1"/>
    <cellStyle name="계산 2" xfId="179"/>
    <cellStyle name="계산 2 2" xfId="180"/>
    <cellStyle name="계산 2 2 2" xfId="1761"/>
    <cellStyle name="계산 3" xfId="181"/>
    <cellStyle name="계산 4" xfId="1858"/>
    <cellStyle name="계산 5" xfId="1760"/>
    <cellStyle name="고정소숫점" xfId="182"/>
    <cellStyle name="고정소숫점 2" xfId="183"/>
    <cellStyle name="고정출력1" xfId="184"/>
    <cellStyle name="고정출력1 2" xfId="185"/>
    <cellStyle name="고정출력2" xfId="186"/>
    <cellStyle name="고정출력2 2" xfId="187"/>
    <cellStyle name="나쁨" xfId="188" builtinId="27" customBuiltin="1"/>
    <cellStyle name="나쁨 2" xfId="189"/>
    <cellStyle name="나쁨 2 2" xfId="190"/>
    <cellStyle name="나쁨 3" xfId="191"/>
    <cellStyle name="나쁨 4" xfId="1862"/>
    <cellStyle name="날짜" xfId="192"/>
    <cellStyle name="날짜 2" xfId="193"/>
    <cellStyle name="달러" xfId="194"/>
    <cellStyle name="달러 2" xfId="195"/>
    <cellStyle name="똿뗦먛귟 [0.00]_PRODUCT DETAIL Q1" xfId="196"/>
    <cellStyle name="똿뗦먛귟_PRODUCT DETAIL Q1" xfId="197"/>
    <cellStyle name="메모" xfId="198" builtinId="10" customBuiltin="1"/>
    <cellStyle name="메모 2" xfId="199"/>
    <cellStyle name="메모 2 2" xfId="200"/>
    <cellStyle name="메모 2 2 2" xfId="1770"/>
    <cellStyle name="메모 2 3" xfId="1871"/>
    <cellStyle name="메모 2 3 2" xfId="2138"/>
    <cellStyle name="메모 2 4" xfId="1750"/>
    <cellStyle name="메모 3" xfId="201"/>
    <cellStyle name="메모 3 2" xfId="1872"/>
    <cellStyle name="메모 3 2 2" xfId="2139"/>
    <cellStyle name="메모 3 3" xfId="1751"/>
    <cellStyle name="메모 4" xfId="1854"/>
    <cellStyle name="메모 4 2" xfId="2108"/>
    <cellStyle name="메모 4 2 2" xfId="2201"/>
    <cellStyle name="메모 4 2 2 2" xfId="2343"/>
    <cellStyle name="메모 4 2 3" xfId="2272"/>
    <cellStyle name="메모 4 3" xfId="2166"/>
    <cellStyle name="메모 4 3 2" xfId="2308"/>
    <cellStyle name="메모 4 4" xfId="2237"/>
    <cellStyle name="메모 5" xfId="1769"/>
    <cellStyle name="믅됞 [0.00]_PRODUCT DETAIL Q1" xfId="202"/>
    <cellStyle name="믅됞_PRODUCT DETAIL Q1" xfId="203"/>
    <cellStyle name="백분율" xfId="204" builtinId="5"/>
    <cellStyle name="백분율 10" xfId="205"/>
    <cellStyle name="백분율 10 2" xfId="1873"/>
    <cellStyle name="백분율 10 2 2" xfId="1827"/>
    <cellStyle name="백분율 10 2 3" xfId="2140"/>
    <cellStyle name="백분율 10 3" xfId="1753"/>
    <cellStyle name="백분율 11" xfId="206"/>
    <cellStyle name="백분율 11 2" xfId="1874"/>
    <cellStyle name="백분율 11 2 2" xfId="1824"/>
    <cellStyle name="백분율 11 2 3" xfId="1825"/>
    <cellStyle name="백분율 11 2 4" xfId="2141"/>
    <cellStyle name="백분율 11 3" xfId="1826"/>
    <cellStyle name="백분율 11 3 2" xfId="2131"/>
    <cellStyle name="백분율 11 4" xfId="1754"/>
    <cellStyle name="백분율 12" xfId="207"/>
    <cellStyle name="백분율 12 2" xfId="1822"/>
    <cellStyle name="백분율 12 2 2" xfId="1821"/>
    <cellStyle name="백분율 12 3" xfId="1823"/>
    <cellStyle name="백분율 13" xfId="208"/>
    <cellStyle name="백분율 13 2" xfId="1875"/>
    <cellStyle name="백분율 13 2 2" xfId="1818"/>
    <cellStyle name="백분율 13 2 3" xfId="1819"/>
    <cellStyle name="백분율 13 2 4" xfId="2142"/>
    <cellStyle name="백분율 13 3" xfId="1820"/>
    <cellStyle name="백분율 13 3 2" xfId="2132"/>
    <cellStyle name="백분율 13 4" xfId="1755"/>
    <cellStyle name="백분율 14" xfId="209"/>
    <cellStyle name="백분율 14 2" xfId="1816"/>
    <cellStyle name="백분율 14 2 2" xfId="1815"/>
    <cellStyle name="백분율 14 3" xfId="1817"/>
    <cellStyle name="백분율 14 4" xfId="1884"/>
    <cellStyle name="백분율 15" xfId="1885"/>
    <cellStyle name="백분율 15 2" xfId="1813"/>
    <cellStyle name="백분율 15 2 2" xfId="1812"/>
    <cellStyle name="백분율 15 3" xfId="1814"/>
    <cellStyle name="백분율 16" xfId="1811"/>
    <cellStyle name="백분율 16 2" xfId="1810"/>
    <cellStyle name="백분율 16 2 2" xfId="1809"/>
    <cellStyle name="백분율 17" xfId="1808"/>
    <cellStyle name="백분율 17 2" xfId="1807"/>
    <cellStyle name="백분율 17 2 2" xfId="1806"/>
    <cellStyle name="백분율 18" xfId="1805"/>
    <cellStyle name="백분율 19" xfId="1869"/>
    <cellStyle name="백분율 19 2" xfId="2109"/>
    <cellStyle name="백분율 19 2 2" xfId="2202"/>
    <cellStyle name="백분율 19 2 2 2" xfId="2344"/>
    <cellStyle name="백분율 19 2 3" xfId="2273"/>
    <cellStyle name="백분율 19 3" xfId="2167"/>
    <cellStyle name="백분율 19 3 2" xfId="2309"/>
    <cellStyle name="백분율 19 4" xfId="2238"/>
    <cellStyle name="백분율 2" xfId="210"/>
    <cellStyle name="백분율 2 10" xfId="211"/>
    <cellStyle name="백분율 2 11" xfId="212"/>
    <cellStyle name="백분율 2 12" xfId="213"/>
    <cellStyle name="백분율 2 12 2" xfId="214"/>
    <cellStyle name="백분율 2 13" xfId="215"/>
    <cellStyle name="백분율 2 13 2" xfId="1876"/>
    <cellStyle name="백분율 2 13 2 2" xfId="2143"/>
    <cellStyle name="백분율 2 13 3" xfId="1756"/>
    <cellStyle name="백분율 2 2" xfId="216"/>
    <cellStyle name="백분율 2 2 2" xfId="1804"/>
    <cellStyle name="백분율 2 3" xfId="217"/>
    <cellStyle name="백분율 2 4" xfId="218"/>
    <cellStyle name="백분율 2 4 2" xfId="1802"/>
    <cellStyle name="백분율 2 4 3" xfId="1803"/>
    <cellStyle name="백분율 2 5" xfId="219"/>
    <cellStyle name="백분율 2 6" xfId="220"/>
    <cellStyle name="백분율 2 7" xfId="221"/>
    <cellStyle name="백분율 2 8" xfId="222"/>
    <cellStyle name="백분율 2 9" xfId="223"/>
    <cellStyle name="백분율 26" xfId="1801"/>
    <cellStyle name="백분율 26 2" xfId="1800"/>
    <cellStyle name="백분율 3" xfId="224"/>
    <cellStyle name="백분율 3 2" xfId="225"/>
    <cellStyle name="백분율 3 2 2" xfId="1799"/>
    <cellStyle name="백분율 3 3" xfId="226"/>
    <cellStyle name="백분율 3 4" xfId="227"/>
    <cellStyle name="백분율 31" xfId="1798"/>
    <cellStyle name="백분율 31 2" xfId="1797"/>
    <cellStyle name="백분율 34" xfId="1796"/>
    <cellStyle name="백분율 34 2" xfId="1795"/>
    <cellStyle name="백분율 4" xfId="228"/>
    <cellStyle name="백분율 4 2" xfId="229"/>
    <cellStyle name="백분율 4 2 2" xfId="1792"/>
    <cellStyle name="백분율 4 2 3" xfId="1793"/>
    <cellStyle name="백분율 4 3" xfId="1791"/>
    <cellStyle name="백분율 4 4" xfId="1794"/>
    <cellStyle name="백분율 5" xfId="230"/>
    <cellStyle name="백분율 5 2" xfId="231"/>
    <cellStyle name="백분율 5 2 2" xfId="1788"/>
    <cellStyle name="백분율 5 2 3" xfId="1789"/>
    <cellStyle name="백분율 5 3" xfId="1787"/>
    <cellStyle name="백분율 5 4" xfId="1790"/>
    <cellStyle name="백분율 6" xfId="232"/>
    <cellStyle name="백분율 6 2" xfId="1786"/>
    <cellStyle name="백분율 7" xfId="233"/>
    <cellStyle name="백분율 7 2" xfId="1877"/>
    <cellStyle name="백분율 7 2 2" xfId="1783"/>
    <cellStyle name="백분율 7 2 3" xfId="1784"/>
    <cellStyle name="백분율 7 2 4" xfId="2144"/>
    <cellStyle name="백분율 7 3" xfId="1782"/>
    <cellStyle name="백분율 7 3 2" xfId="1781"/>
    <cellStyle name="백분율 7 3 3" xfId="2133"/>
    <cellStyle name="백분율 7 4" xfId="1785"/>
    <cellStyle name="백분율 7 5" xfId="1757"/>
    <cellStyle name="백분율 8" xfId="234"/>
    <cellStyle name="백분율 8 2" xfId="1878"/>
    <cellStyle name="백분율 8 2 2" xfId="1778"/>
    <cellStyle name="백분율 8 2 3" xfId="1779"/>
    <cellStyle name="백분율 8 2 4" xfId="2145"/>
    <cellStyle name="백분율 8 3" xfId="1777"/>
    <cellStyle name="백분율 8 3 2" xfId="1888"/>
    <cellStyle name="백분율 8 3 3" xfId="2134"/>
    <cellStyle name="백분율 8 4" xfId="1780"/>
    <cellStyle name="백분율 8 5" xfId="1758"/>
    <cellStyle name="백분율 9" xfId="235"/>
    <cellStyle name="백분율 9 2" xfId="1879"/>
    <cellStyle name="백분율 9 2 2" xfId="1891"/>
    <cellStyle name="백분율 9 2 3" xfId="1890"/>
    <cellStyle name="백분율 9 2 4" xfId="2146"/>
    <cellStyle name="백분율 9 3" xfId="1892"/>
    <cellStyle name="백분율 9 3 2" xfId="1893"/>
    <cellStyle name="백분율 9 3 3" xfId="2135"/>
    <cellStyle name="백분율 9 4" xfId="1889"/>
    <cellStyle name="백분율 9 5" xfId="1759"/>
    <cellStyle name="보통" xfId="236" builtinId="28" customBuiltin="1"/>
    <cellStyle name="보통 2" xfId="237"/>
    <cellStyle name="보통 2 2" xfId="238"/>
    <cellStyle name="보통 3" xfId="239"/>
    <cellStyle name="보통 4" xfId="1861"/>
    <cellStyle name="뷭?_BOOKSHIP" xfId="240"/>
    <cellStyle name="설명 텍스트" xfId="241" builtinId="53" customBuiltin="1"/>
    <cellStyle name="설명 텍스트 2" xfId="242"/>
    <cellStyle name="설명 텍스트 2 2" xfId="243"/>
    <cellStyle name="설명 텍스트 3" xfId="244"/>
    <cellStyle name="설명 텍스트 4" xfId="1853"/>
    <cellStyle name="셀 확인" xfId="245" builtinId="23" customBuiltin="1"/>
    <cellStyle name="셀 확인 2" xfId="246"/>
    <cellStyle name="셀 확인 2 2" xfId="247"/>
    <cellStyle name="셀 확인 3" xfId="248"/>
    <cellStyle name="셀 확인 4" xfId="1856"/>
    <cellStyle name="숫자(R)" xfId="249"/>
    <cellStyle name="쉼표 [0]" xfId="250" builtinId="6"/>
    <cellStyle name="쉼표 [0] 10" xfId="251"/>
    <cellStyle name="쉼표 [0] 10 2" xfId="1762"/>
    <cellStyle name="쉼표 [0] 10 3" xfId="2136"/>
    <cellStyle name="쉼표 [0] 11" xfId="1749"/>
    <cellStyle name="쉼표 [0] 11 2" xfId="2095"/>
    <cellStyle name="쉼표 [0] 11 2 2" xfId="2188"/>
    <cellStyle name="쉼표 [0] 11 2 2 2" xfId="2330"/>
    <cellStyle name="쉼표 [0] 11 2 3" xfId="2259"/>
    <cellStyle name="쉼표 [0] 11 3" xfId="2153"/>
    <cellStyle name="쉼표 [0] 11 3 2" xfId="2295"/>
    <cellStyle name="쉼표 [0] 11 4" xfId="2224"/>
    <cellStyle name="쉼표 [0] 12" xfId="2094"/>
    <cellStyle name="쉼표 [0] 12 2" xfId="2129"/>
    <cellStyle name="쉼표 [0] 12 2 2" xfId="2222"/>
    <cellStyle name="쉼표 [0] 12 2 2 2" xfId="2364"/>
    <cellStyle name="쉼표 [0] 12 2 3" xfId="2293"/>
    <cellStyle name="쉼표 [0] 12 3" xfId="2187"/>
    <cellStyle name="쉼표 [0] 12 3 2" xfId="2329"/>
    <cellStyle name="쉼표 [0] 12 4" xfId="2258"/>
    <cellStyle name="쉼표 [0] 2" xfId="252"/>
    <cellStyle name="쉼표 [0] 2 2" xfId="253"/>
    <cellStyle name="쉼표 [0] 2 2 2" xfId="1895"/>
    <cellStyle name="쉼표 [0] 2 2 3" xfId="1894"/>
    <cellStyle name="쉼표 [0] 2 3" xfId="254"/>
    <cellStyle name="쉼표 [0] 2 4" xfId="255"/>
    <cellStyle name="쉼표 [0] 26" xfId="1896"/>
    <cellStyle name="쉼표 [0] 26 2" xfId="1897"/>
    <cellStyle name="쉼표 [0] 3" xfId="256"/>
    <cellStyle name="쉼표 [0] 3 2" xfId="257"/>
    <cellStyle name="쉼표 [0] 3 2 2" xfId="258"/>
    <cellStyle name="쉼표 [0] 3 2 2 2" xfId="1900"/>
    <cellStyle name="쉼표 [0] 3 2 2 2 2" xfId="2148"/>
    <cellStyle name="쉼표 [0] 3 2 2 3" xfId="1764"/>
    <cellStyle name="쉼표 [0] 3 2 3" xfId="1899"/>
    <cellStyle name="쉼표 [0] 3 3" xfId="259"/>
    <cellStyle name="쉼표 [0] 3 3 2" xfId="1902"/>
    <cellStyle name="쉼표 [0] 3 3 3" xfId="1901"/>
    <cellStyle name="쉼표 [0] 3 4" xfId="1880"/>
    <cellStyle name="쉼표 [0] 3 4 2" xfId="1898"/>
    <cellStyle name="쉼표 [0] 3 4 3" xfId="2147"/>
    <cellStyle name="쉼표 [0] 3 5" xfId="1763"/>
    <cellStyle name="쉼표 [0] 4" xfId="260"/>
    <cellStyle name="쉼표 [0] 4 2" xfId="261"/>
    <cellStyle name="쉼표 [0] 4 2 2" xfId="262"/>
    <cellStyle name="쉼표 [0] 4 2 2 2" xfId="1905"/>
    <cellStyle name="쉼표 [0] 4 2 2 2 2" xfId="2150"/>
    <cellStyle name="쉼표 [0] 4 2 2 3" xfId="1766"/>
    <cellStyle name="쉼표 [0] 4 2 3" xfId="1904"/>
    <cellStyle name="쉼표 [0] 4 3" xfId="263"/>
    <cellStyle name="쉼표 [0] 4 3 2" xfId="1907"/>
    <cellStyle name="쉼표 [0] 4 3 3" xfId="1906"/>
    <cellStyle name="쉼표 [0] 4 4" xfId="1881"/>
    <cellStyle name="쉼표 [0] 4 4 2" xfId="1903"/>
    <cellStyle name="쉼표 [0] 4 4 3" xfId="2149"/>
    <cellStyle name="쉼표 [0] 4 5" xfId="1765"/>
    <cellStyle name="쉼표 [0] 5" xfId="264"/>
    <cellStyle name="쉼표 [0] 5 2" xfId="265"/>
    <cellStyle name="쉼표 [0] 5 2 2" xfId="1910"/>
    <cellStyle name="쉼표 [0] 5 2 3" xfId="1909"/>
    <cellStyle name="쉼표 [0] 5 3" xfId="1882"/>
    <cellStyle name="쉼표 [0] 5 3 2" xfId="1912"/>
    <cellStyle name="쉼표 [0] 5 3 3" xfId="1911"/>
    <cellStyle name="쉼표 [0] 5 3 4" xfId="2151"/>
    <cellStyle name="쉼표 [0] 5 4" xfId="1908"/>
    <cellStyle name="쉼표 [0] 5 4 2" xfId="2137"/>
    <cellStyle name="쉼표 [0] 5 5" xfId="1767"/>
    <cellStyle name="쉼표 [0] 6" xfId="266"/>
    <cellStyle name="쉼표 [0] 6 2" xfId="267"/>
    <cellStyle name="쉼표 [0] 6 2 2" xfId="1913"/>
    <cellStyle name="쉼표 [0] 6 3" xfId="1883"/>
    <cellStyle name="쉼표 [0] 6 3 2" xfId="2152"/>
    <cellStyle name="쉼표 [0] 6 4" xfId="1768"/>
    <cellStyle name="쉼표 [0] 7" xfId="268"/>
    <cellStyle name="쉼표 [0] 7 2" xfId="269"/>
    <cellStyle name="쉼표 [0] 7 2 2" xfId="1916"/>
    <cellStyle name="쉼표 [0] 7 2 3" xfId="1915"/>
    <cellStyle name="쉼표 [0] 7 3" xfId="1917"/>
    <cellStyle name="쉼표 [0] 7 3 2" xfId="1918"/>
    <cellStyle name="쉼표 [0] 7 4" xfId="1914"/>
    <cellStyle name="쉼표 [0] 8" xfId="270"/>
    <cellStyle name="쉼표 [0] 8 2" xfId="1920"/>
    <cellStyle name="쉼표 [0] 8 2 2" xfId="1921"/>
    <cellStyle name="쉼표 [0] 8 3" xfId="1922"/>
    <cellStyle name="쉼표 [0] 8 3 2" xfId="1923"/>
    <cellStyle name="쉼표 [0] 8 4" xfId="1919"/>
    <cellStyle name="쉼표 [0] 9" xfId="271"/>
    <cellStyle name="쉼표 [0] 9 2" xfId="1925"/>
    <cellStyle name="쉼표 [0] 9 2 2" xfId="1926"/>
    <cellStyle name="쉼표 [0] 9 3" xfId="1927"/>
    <cellStyle name="쉼표 [0] 9 3 2" xfId="1928"/>
    <cellStyle name="쉼표 [0] 9 4" xfId="1924"/>
    <cellStyle name="쉼표 [0]_08 전기가스수도(1)" xfId="272"/>
    <cellStyle name="쉼표 [0]_1.발전현황" xfId="273"/>
    <cellStyle name="쉼표 [0]_14.온천수생산" xfId="274"/>
    <cellStyle name="쉼표 [0]_2.용도별전력사용량" xfId="275"/>
    <cellStyle name="쉼표 [0]_3.제조업중분류별전력사용량" xfId="276"/>
    <cellStyle name="쉼표 [0]_8. 전기가스수도" xfId="277"/>
    <cellStyle name="스타일 1" xfId="278"/>
    <cellStyle name="연결된 셀" xfId="279" builtinId="24" customBuiltin="1"/>
    <cellStyle name="연결된 셀 2" xfId="280"/>
    <cellStyle name="연결된 셀 2 2" xfId="281"/>
    <cellStyle name="연결된 셀 3" xfId="282"/>
    <cellStyle name="연결된 셀 4" xfId="1857"/>
    <cellStyle name="요약" xfId="283" builtinId="25" customBuiltin="1"/>
    <cellStyle name="요약 2" xfId="284"/>
    <cellStyle name="요약 2 2" xfId="285"/>
    <cellStyle name="요약 2 2 2" xfId="1772"/>
    <cellStyle name="요약 3" xfId="286"/>
    <cellStyle name="요약 4" xfId="1852"/>
    <cellStyle name="요약 5" xfId="1771"/>
    <cellStyle name="입력" xfId="287" builtinId="20" customBuiltin="1"/>
    <cellStyle name="입력 2" xfId="288"/>
    <cellStyle name="입력 2 2" xfId="289"/>
    <cellStyle name="입력 2 2 2" xfId="1774"/>
    <cellStyle name="입력 3" xfId="290"/>
    <cellStyle name="입력 4" xfId="1860"/>
    <cellStyle name="입력 5" xfId="1773"/>
    <cellStyle name="자리수" xfId="291"/>
    <cellStyle name="자리수 2" xfId="292"/>
    <cellStyle name="자리수0" xfId="293"/>
    <cellStyle name="자리수0 2" xfId="294"/>
    <cellStyle name="제목" xfId="295" builtinId="15" customBuiltin="1"/>
    <cellStyle name="제목 1" xfId="296" builtinId="16" customBuiltin="1"/>
    <cellStyle name="제목 1 2" xfId="297"/>
    <cellStyle name="제목 1 2 2" xfId="298"/>
    <cellStyle name="제목 1 3" xfId="299"/>
    <cellStyle name="제목 1 4" xfId="300"/>
    <cellStyle name="제목 1 5" xfId="301"/>
    <cellStyle name="제목 1 6" xfId="1867"/>
    <cellStyle name="제목 2" xfId="302" builtinId="17" customBuiltin="1"/>
    <cellStyle name="제목 2 2" xfId="303"/>
    <cellStyle name="제목 2 2 2" xfId="304"/>
    <cellStyle name="제목 2 3" xfId="305"/>
    <cellStyle name="제목 2 4" xfId="1866"/>
    <cellStyle name="제목 3" xfId="306" builtinId="18" customBuiltin="1"/>
    <cellStyle name="제목 3 2" xfId="307"/>
    <cellStyle name="제목 3 2 2" xfId="308"/>
    <cellStyle name="제목 3 3" xfId="309"/>
    <cellStyle name="제목 3 4" xfId="1865"/>
    <cellStyle name="제목 4" xfId="310" builtinId="19" customBuiltin="1"/>
    <cellStyle name="제목 4 2" xfId="311"/>
    <cellStyle name="제목 4 2 2" xfId="312"/>
    <cellStyle name="제목 4 3" xfId="313"/>
    <cellStyle name="제목 4 4" xfId="1864"/>
    <cellStyle name="제목 5" xfId="314"/>
    <cellStyle name="제목 5 2" xfId="315"/>
    <cellStyle name="제목 6" xfId="316"/>
    <cellStyle name="제목 7" xfId="1868"/>
    <cellStyle name="좋음" xfId="317" builtinId="26" customBuiltin="1"/>
    <cellStyle name="좋음 2" xfId="318"/>
    <cellStyle name="좋음 2 2" xfId="319"/>
    <cellStyle name="좋음 3" xfId="320"/>
    <cellStyle name="좋음 4" xfId="1863"/>
    <cellStyle name="출력" xfId="321" builtinId="21" customBuiltin="1"/>
    <cellStyle name="출력 2" xfId="322"/>
    <cellStyle name="출력 2 2" xfId="323"/>
    <cellStyle name="출력 2 2 2" xfId="1776"/>
    <cellStyle name="출력 3" xfId="324"/>
    <cellStyle name="출력 4" xfId="1859"/>
    <cellStyle name="출력 5" xfId="1775"/>
    <cellStyle name="콤마 [0]" xfId="325"/>
    <cellStyle name="콤마 [0]_16.추곡수매실적" xfId="326"/>
    <cellStyle name="콤마 [0]_2.주민등록인구" xfId="327"/>
    <cellStyle name="콤마 [0]_천기일수" xfId="328"/>
    <cellStyle name="콤마 [0]_해안선및도서" xfId="329"/>
    <cellStyle name="콤마_ 견적기준 FLOW " xfId="330"/>
    <cellStyle name="퍼센트" xfId="331"/>
    <cellStyle name="퍼센트 2" xfId="332"/>
    <cellStyle name="표준" xfId="0" builtinId="0"/>
    <cellStyle name="표준 10" xfId="333"/>
    <cellStyle name="표준 10 2" xfId="334"/>
    <cellStyle name="표준 10 3" xfId="335"/>
    <cellStyle name="표준 100" xfId="336"/>
    <cellStyle name="표준 101" xfId="337"/>
    <cellStyle name="표준 102" xfId="338"/>
    <cellStyle name="표준 102 2" xfId="339"/>
    <cellStyle name="표준 103" xfId="340"/>
    <cellStyle name="표준 104" xfId="341"/>
    <cellStyle name="표준 105" xfId="1887"/>
    <cellStyle name="표준 105 2" xfId="2111"/>
    <cellStyle name="표준 105 2 2" xfId="2204"/>
    <cellStyle name="표준 105 2 2 2" xfId="2346"/>
    <cellStyle name="표준 105 2 3" xfId="2275"/>
    <cellStyle name="표준 105 3" xfId="2130"/>
    <cellStyle name="표준 105 3 2" xfId="2223"/>
    <cellStyle name="표준 105 3 2 2" xfId="2365"/>
    <cellStyle name="표준 105 3 3" xfId="2294"/>
    <cellStyle name="표준 105 4" xfId="2169"/>
    <cellStyle name="표준 105 4 2" xfId="2311"/>
    <cellStyle name="표준 105 5" xfId="2240"/>
    <cellStyle name="표준 106" xfId="2093"/>
    <cellStyle name="표준 106 2" xfId="2128"/>
    <cellStyle name="표준 106 2 2" xfId="2221"/>
    <cellStyle name="표준 106 2 2 2" xfId="2363"/>
    <cellStyle name="표준 106 2 3" xfId="2292"/>
    <cellStyle name="표준 106 3" xfId="2186"/>
    <cellStyle name="표준 106 3 2" xfId="2328"/>
    <cellStyle name="표준 106 4" xfId="2257"/>
    <cellStyle name="표준 11" xfId="342"/>
    <cellStyle name="표준 11 2" xfId="343"/>
    <cellStyle name="표준 11 3" xfId="344"/>
    <cellStyle name="표준 117" xfId="345"/>
    <cellStyle name="표준 118" xfId="346"/>
    <cellStyle name="표준 119" xfId="347"/>
    <cellStyle name="표준 12" xfId="348"/>
    <cellStyle name="표준 12 2" xfId="349"/>
    <cellStyle name="표준 12 3" xfId="350"/>
    <cellStyle name="표준 12 4" xfId="351"/>
    <cellStyle name="표준 13" xfId="352"/>
    <cellStyle name="표준 13 2" xfId="353"/>
    <cellStyle name="표준 13 3" xfId="354"/>
    <cellStyle name="표준 14" xfId="355"/>
    <cellStyle name="표준 14 2" xfId="356"/>
    <cellStyle name="표준 14 3" xfId="357"/>
    <cellStyle name="표준 15" xfId="358"/>
    <cellStyle name="표준 15 2" xfId="359"/>
    <cellStyle name="표준 15 3" xfId="360"/>
    <cellStyle name="표준 16" xfId="361"/>
    <cellStyle name="표준 16 2" xfId="362"/>
    <cellStyle name="표준 16 3" xfId="363"/>
    <cellStyle name="표준 17" xfId="364"/>
    <cellStyle name="표준 17 2" xfId="365"/>
    <cellStyle name="표준 17 3" xfId="366"/>
    <cellStyle name="표준 18" xfId="367"/>
    <cellStyle name="표준 18 2" xfId="368"/>
    <cellStyle name="표준 18 3" xfId="369"/>
    <cellStyle name="표준 19" xfId="370"/>
    <cellStyle name="표준 19 2" xfId="371"/>
    <cellStyle name="표준 19 3" xfId="372"/>
    <cellStyle name="표준 2" xfId="373"/>
    <cellStyle name="표준 2 10" xfId="1929"/>
    <cellStyle name="표준 2 10 2" xfId="1930"/>
    <cellStyle name="표준 2 11" xfId="1931"/>
    <cellStyle name="표준 2 11 2" xfId="1932"/>
    <cellStyle name="표준 2 12" xfId="1933"/>
    <cellStyle name="표준 2 12 2" xfId="1934"/>
    <cellStyle name="표준 2 13" xfId="1935"/>
    <cellStyle name="표준 2 13 2" xfId="1936"/>
    <cellStyle name="표준 2 14" xfId="1937"/>
    <cellStyle name="표준 2 14 2" xfId="1938"/>
    <cellStyle name="표준 2 15" xfId="1939"/>
    <cellStyle name="표준 2 15 2" xfId="1940"/>
    <cellStyle name="표준 2 16" xfId="1941"/>
    <cellStyle name="표준 2 16 2" xfId="1942"/>
    <cellStyle name="표준 2 17" xfId="1943"/>
    <cellStyle name="표준 2 17 2" xfId="1944"/>
    <cellStyle name="표준 2 18" xfId="1945"/>
    <cellStyle name="표준 2 18 2" xfId="1946"/>
    <cellStyle name="표준 2 19" xfId="1947"/>
    <cellStyle name="표준 2 19 2" xfId="1948"/>
    <cellStyle name="표준 2 2" xfId="374"/>
    <cellStyle name="표준 2 2 2" xfId="375"/>
    <cellStyle name="표준 2 2 2 2" xfId="376"/>
    <cellStyle name="표준 2 2 2 2 2" xfId="1951"/>
    <cellStyle name="표준 2 2 2 3" xfId="1950"/>
    <cellStyle name="표준 2 2 3" xfId="377"/>
    <cellStyle name="표준 2 2 3 2" xfId="378"/>
    <cellStyle name="표준 2 2 3 3" xfId="1952"/>
    <cellStyle name="표준 2 2 4" xfId="1953"/>
    <cellStyle name="표준 2 2 5" xfId="1949"/>
    <cellStyle name="표준 2 20" xfId="1954"/>
    <cellStyle name="표준 2 20 2" xfId="1955"/>
    <cellStyle name="표준 2 21" xfId="1956"/>
    <cellStyle name="표준 2 21 2" xfId="1957"/>
    <cellStyle name="표준 2 22" xfId="1958"/>
    <cellStyle name="표준 2 22 2" xfId="1959"/>
    <cellStyle name="표준 2 23" xfId="1960"/>
    <cellStyle name="표준 2 23 2" xfId="1961"/>
    <cellStyle name="표준 2 24" xfId="1962"/>
    <cellStyle name="표준 2 24 2" xfId="1963"/>
    <cellStyle name="표준 2 25" xfId="1964"/>
    <cellStyle name="표준 2 25 2" xfId="1965"/>
    <cellStyle name="표준 2 26" xfId="1966"/>
    <cellStyle name="표준 2 26 2" xfId="1967"/>
    <cellStyle name="표준 2 27" xfId="1968"/>
    <cellStyle name="표준 2 27 2" xfId="1969"/>
    <cellStyle name="표준 2 28" xfId="1970"/>
    <cellStyle name="표준 2 28 2" xfId="1971"/>
    <cellStyle name="표준 2 29" xfId="1972"/>
    <cellStyle name="표준 2 29 2" xfId="1973"/>
    <cellStyle name="표준 2 3" xfId="379"/>
    <cellStyle name="표준 2 3 2" xfId="380"/>
    <cellStyle name="표준 2 3 2 2" xfId="1974"/>
    <cellStyle name="표준 2 3 3" xfId="381"/>
    <cellStyle name="표준 2 3 3 2" xfId="1975"/>
    <cellStyle name="표준 2 30" xfId="1976"/>
    <cellStyle name="표준 2 30 2" xfId="1977"/>
    <cellStyle name="표준 2 31" xfId="1978"/>
    <cellStyle name="표준 2 31 2" xfId="1979"/>
    <cellStyle name="표준 2 32" xfId="1980"/>
    <cellStyle name="표준 2 32 2" xfId="1981"/>
    <cellStyle name="표준 2 33" xfId="1982"/>
    <cellStyle name="표준 2 33 2" xfId="1983"/>
    <cellStyle name="표준 2 34" xfId="1984"/>
    <cellStyle name="표준 2 34 2" xfId="1985"/>
    <cellStyle name="표준 2 35" xfId="1986"/>
    <cellStyle name="표준 2 35 2" xfId="1987"/>
    <cellStyle name="표준 2 36" xfId="1988"/>
    <cellStyle name="표준 2 36 2" xfId="1989"/>
    <cellStyle name="표준 2 37" xfId="1990"/>
    <cellStyle name="표준 2 37 2" xfId="1991"/>
    <cellStyle name="표준 2 38" xfId="1992"/>
    <cellStyle name="표준 2 38 2" xfId="1993"/>
    <cellStyle name="표준 2 39" xfId="1994"/>
    <cellStyle name="표준 2 39 2" xfId="1995"/>
    <cellStyle name="표준 2 4" xfId="382"/>
    <cellStyle name="표준 2 4 2" xfId="1997"/>
    <cellStyle name="표준 2 4 3" xfId="1996"/>
    <cellStyle name="표준 2 40" xfId="1998"/>
    <cellStyle name="표준 2 40 2" xfId="1999"/>
    <cellStyle name="표준 2 41" xfId="2000"/>
    <cellStyle name="표준 2 41 2" xfId="2001"/>
    <cellStyle name="표준 2 42" xfId="2002"/>
    <cellStyle name="표준 2 42 2" xfId="2003"/>
    <cellStyle name="표준 2 43" xfId="2004"/>
    <cellStyle name="표준 2 43 2" xfId="2005"/>
    <cellStyle name="표준 2 44" xfId="2006"/>
    <cellStyle name="표준 2 44 2" xfId="2007"/>
    <cellStyle name="표준 2 45" xfId="2008"/>
    <cellStyle name="표준 2 45 2" xfId="2009"/>
    <cellStyle name="표준 2 46" xfId="2010"/>
    <cellStyle name="표준 2 46 2" xfId="2011"/>
    <cellStyle name="표준 2 47" xfId="2012"/>
    <cellStyle name="표준 2 47 2" xfId="2013"/>
    <cellStyle name="표준 2 48" xfId="2014"/>
    <cellStyle name="표준 2 48 2" xfId="2015"/>
    <cellStyle name="표준 2 49" xfId="2016"/>
    <cellStyle name="표준 2 49 2" xfId="2017"/>
    <cellStyle name="표준 2 5" xfId="383"/>
    <cellStyle name="표준 2 5 2" xfId="2019"/>
    <cellStyle name="표준 2 5 3" xfId="2018"/>
    <cellStyle name="표준 2 50" xfId="2020"/>
    <cellStyle name="표준 2 50 2" xfId="2021"/>
    <cellStyle name="표준 2 51" xfId="2022"/>
    <cellStyle name="표준 2 51 2" xfId="2023"/>
    <cellStyle name="표준 2 52" xfId="2024"/>
    <cellStyle name="표준 2 52 2" xfId="2025"/>
    <cellStyle name="표준 2 53" xfId="2026"/>
    <cellStyle name="표준 2 53 2" xfId="2027"/>
    <cellStyle name="표준 2 54" xfId="2028"/>
    <cellStyle name="표준 2 54 2" xfId="2029"/>
    <cellStyle name="표준 2 55" xfId="2030"/>
    <cellStyle name="표준 2 55 2" xfId="2031"/>
    <cellStyle name="표준 2 56" xfId="2032"/>
    <cellStyle name="표준 2 56 2" xfId="2033"/>
    <cellStyle name="표준 2 57" xfId="2034"/>
    <cellStyle name="표준 2 57 2" xfId="2035"/>
    <cellStyle name="표준 2 58" xfId="2036"/>
    <cellStyle name="표준 2 58 2" xfId="2037"/>
    <cellStyle name="표준 2 59" xfId="2038"/>
    <cellStyle name="표준 2 59 2" xfId="2039"/>
    <cellStyle name="표준 2 6" xfId="384"/>
    <cellStyle name="표준 2 6 2" xfId="2041"/>
    <cellStyle name="표준 2 6 3" xfId="2040"/>
    <cellStyle name="표준 2 60" xfId="2042"/>
    <cellStyle name="표준 2 60 2" xfId="2043"/>
    <cellStyle name="표준 2 61" xfId="2044"/>
    <cellStyle name="표준 2 61 2" xfId="2045"/>
    <cellStyle name="표준 2 62" xfId="2046"/>
    <cellStyle name="표준 2 62 2" xfId="2047"/>
    <cellStyle name="표준 2 63" xfId="2048"/>
    <cellStyle name="표준 2 63 2" xfId="2049"/>
    <cellStyle name="표준 2 64" xfId="2050"/>
    <cellStyle name="표준 2 64 2" xfId="2051"/>
    <cellStyle name="표준 2 65" xfId="2052"/>
    <cellStyle name="표준 2 65 2" xfId="2053"/>
    <cellStyle name="표준 2 66" xfId="2054"/>
    <cellStyle name="표준 2 66 2" xfId="2055"/>
    <cellStyle name="표준 2 67" xfId="2056"/>
    <cellStyle name="표준 2 67 2" xfId="2057"/>
    <cellStyle name="표준 2 68" xfId="2058"/>
    <cellStyle name="표준 2 7" xfId="2059"/>
    <cellStyle name="표준 2 7 2" xfId="2060"/>
    <cellStyle name="표준 2 8" xfId="2061"/>
    <cellStyle name="표준 2 8 2" xfId="2062"/>
    <cellStyle name="표준 2 9" xfId="2063"/>
    <cellStyle name="표준 2 9 2" xfId="2064"/>
    <cellStyle name="표준 20" xfId="385"/>
    <cellStyle name="표준 20 2" xfId="386"/>
    <cellStyle name="표준 20 2 2" xfId="387"/>
    <cellStyle name="표준 20 3" xfId="388"/>
    <cellStyle name="표준 20 4" xfId="389"/>
    <cellStyle name="표준 20 5" xfId="390"/>
    <cellStyle name="표준 20 6" xfId="1870"/>
    <cellStyle name="표준 20 6 2" xfId="2110"/>
    <cellStyle name="표준 20 6 2 2" xfId="2203"/>
    <cellStyle name="표준 20 6 2 2 2" xfId="2345"/>
    <cellStyle name="표준 20 6 2 3" xfId="2274"/>
    <cellStyle name="표준 20 6 3" xfId="2168"/>
    <cellStyle name="표준 20 6 3 2" xfId="2310"/>
    <cellStyle name="표준 20 6 4" xfId="2239"/>
    <cellStyle name="표준 21" xfId="391"/>
    <cellStyle name="표준 21 2" xfId="392"/>
    <cellStyle name="표준 21 2 2" xfId="393"/>
    <cellStyle name="표준 21 3" xfId="394"/>
    <cellStyle name="표준 21 4" xfId="395"/>
    <cellStyle name="표준 21 5" xfId="396"/>
    <cellStyle name="표준 21 6" xfId="1886"/>
    <cellStyle name="표준 22" xfId="397"/>
    <cellStyle name="표준 22 10" xfId="398"/>
    <cellStyle name="표준 22 11" xfId="399"/>
    <cellStyle name="표준 22 12" xfId="400"/>
    <cellStyle name="표준 22 13" xfId="401"/>
    <cellStyle name="표준 22 14" xfId="402"/>
    <cellStyle name="표준 22 15" xfId="403"/>
    <cellStyle name="표준 22 16" xfId="404"/>
    <cellStyle name="표준 22 17" xfId="405"/>
    <cellStyle name="표준 22 18" xfId="406"/>
    <cellStyle name="표준 22 19" xfId="407"/>
    <cellStyle name="표준 22 2" xfId="408"/>
    <cellStyle name="표준 22 2 2" xfId="409"/>
    <cellStyle name="표준 22 20" xfId="410"/>
    <cellStyle name="표준 22 21" xfId="411"/>
    <cellStyle name="표준 22 22" xfId="412"/>
    <cellStyle name="표준 22 23" xfId="413"/>
    <cellStyle name="표준 22 24" xfId="414"/>
    <cellStyle name="표준 22 25" xfId="415"/>
    <cellStyle name="표준 22 26" xfId="416"/>
    <cellStyle name="표준 22 27" xfId="417"/>
    <cellStyle name="표준 22 28" xfId="418"/>
    <cellStyle name="표준 22 29" xfId="419"/>
    <cellStyle name="표준 22 3" xfId="420"/>
    <cellStyle name="표준 22 3 2" xfId="421"/>
    <cellStyle name="표준 22 30" xfId="422"/>
    <cellStyle name="표준 22 31" xfId="423"/>
    <cellStyle name="표준 22 32" xfId="424"/>
    <cellStyle name="표준 22 33" xfId="425"/>
    <cellStyle name="표준 22 34" xfId="426"/>
    <cellStyle name="표준 22 35" xfId="427"/>
    <cellStyle name="표준 22 36" xfId="428"/>
    <cellStyle name="표준 22 37" xfId="429"/>
    <cellStyle name="표준 22 38" xfId="430"/>
    <cellStyle name="표준 22 39" xfId="431"/>
    <cellStyle name="표준 22 4" xfId="432"/>
    <cellStyle name="표준 22 4 2" xfId="433"/>
    <cellStyle name="표준 22 40" xfId="434"/>
    <cellStyle name="표준 22 41" xfId="435"/>
    <cellStyle name="표준 22 42" xfId="436"/>
    <cellStyle name="표준 22 43" xfId="437"/>
    <cellStyle name="표준 22 44" xfId="438"/>
    <cellStyle name="표준 22 45" xfId="439"/>
    <cellStyle name="표준 22 46" xfId="440"/>
    <cellStyle name="표준 22 47" xfId="441"/>
    <cellStyle name="표준 22 48" xfId="442"/>
    <cellStyle name="표준 22 5" xfId="443"/>
    <cellStyle name="표준 22 5 2" xfId="444"/>
    <cellStyle name="표준 22 6" xfId="445"/>
    <cellStyle name="표준 22 7" xfId="446"/>
    <cellStyle name="표준 22 8" xfId="447"/>
    <cellStyle name="표준 22 9" xfId="448"/>
    <cellStyle name="표준 23" xfId="449"/>
    <cellStyle name="표준 23 10" xfId="450"/>
    <cellStyle name="표준 23 11" xfId="451"/>
    <cellStyle name="표준 23 12" xfId="452"/>
    <cellStyle name="표준 23 13" xfId="453"/>
    <cellStyle name="표준 23 14" xfId="454"/>
    <cellStyle name="표준 23 15" xfId="455"/>
    <cellStyle name="표준 23 16" xfId="456"/>
    <cellStyle name="표준 23 17" xfId="457"/>
    <cellStyle name="표준 23 18" xfId="458"/>
    <cellStyle name="표준 23 19" xfId="459"/>
    <cellStyle name="표준 23 2" xfId="460"/>
    <cellStyle name="표준 23 20" xfId="461"/>
    <cellStyle name="표준 23 21" xfId="462"/>
    <cellStyle name="표준 23 22" xfId="463"/>
    <cellStyle name="표준 23 23" xfId="464"/>
    <cellStyle name="표준 23 24" xfId="465"/>
    <cellStyle name="표준 23 25" xfId="466"/>
    <cellStyle name="표준 23 26" xfId="467"/>
    <cellStyle name="표준 23 27" xfId="468"/>
    <cellStyle name="표준 23 28" xfId="469"/>
    <cellStyle name="표준 23 29" xfId="470"/>
    <cellStyle name="표준 23 3" xfId="471"/>
    <cellStyle name="표준 23 30" xfId="472"/>
    <cellStyle name="표준 23 31" xfId="473"/>
    <cellStyle name="표준 23 32" xfId="474"/>
    <cellStyle name="표준 23 33" xfId="475"/>
    <cellStyle name="표준 23 34" xfId="476"/>
    <cellStyle name="표준 23 35" xfId="477"/>
    <cellStyle name="표준 23 36" xfId="478"/>
    <cellStyle name="표준 23 37" xfId="479"/>
    <cellStyle name="표준 23 38" xfId="480"/>
    <cellStyle name="표준 23 39" xfId="481"/>
    <cellStyle name="표준 23 4" xfId="482"/>
    <cellStyle name="표준 23 40" xfId="483"/>
    <cellStyle name="표준 23 41" xfId="484"/>
    <cellStyle name="표준 23 42" xfId="485"/>
    <cellStyle name="표준 23 43" xfId="486"/>
    <cellStyle name="표준 23 44" xfId="487"/>
    <cellStyle name="표준 23 45" xfId="488"/>
    <cellStyle name="표준 23 46" xfId="489"/>
    <cellStyle name="표준 23 47" xfId="490"/>
    <cellStyle name="표준 23 48" xfId="491"/>
    <cellStyle name="표준 23 5" xfId="492"/>
    <cellStyle name="표준 23 6" xfId="493"/>
    <cellStyle name="표준 23 7" xfId="494"/>
    <cellStyle name="표준 23 8" xfId="495"/>
    <cellStyle name="표준 23 9" xfId="496"/>
    <cellStyle name="표준 24" xfId="497"/>
    <cellStyle name="표준 24 10" xfId="498"/>
    <cellStyle name="표준 24 11" xfId="499"/>
    <cellStyle name="표준 24 12" xfId="500"/>
    <cellStyle name="표준 24 13" xfId="501"/>
    <cellStyle name="표준 24 14" xfId="502"/>
    <cellStyle name="표준 24 15" xfId="503"/>
    <cellStyle name="표준 24 16" xfId="504"/>
    <cellStyle name="표준 24 17" xfId="505"/>
    <cellStyle name="표준 24 18" xfId="506"/>
    <cellStyle name="표준 24 19" xfId="507"/>
    <cellStyle name="표준 24 2" xfId="508"/>
    <cellStyle name="표준 24 20" xfId="509"/>
    <cellStyle name="표준 24 21" xfId="510"/>
    <cellStyle name="표준 24 22" xfId="511"/>
    <cellStyle name="표준 24 23" xfId="512"/>
    <cellStyle name="표준 24 24" xfId="513"/>
    <cellStyle name="표준 24 25" xfId="514"/>
    <cellStyle name="표준 24 26" xfId="515"/>
    <cellStyle name="표준 24 27" xfId="516"/>
    <cellStyle name="표준 24 28" xfId="517"/>
    <cellStyle name="표준 24 29" xfId="518"/>
    <cellStyle name="표준 24 3" xfId="519"/>
    <cellStyle name="표준 24 30" xfId="520"/>
    <cellStyle name="표준 24 31" xfId="521"/>
    <cellStyle name="표준 24 32" xfId="522"/>
    <cellStyle name="표준 24 33" xfId="523"/>
    <cellStyle name="표준 24 34" xfId="524"/>
    <cellStyle name="표준 24 35" xfId="525"/>
    <cellStyle name="표준 24 36" xfId="526"/>
    <cellStyle name="표준 24 37" xfId="527"/>
    <cellStyle name="표준 24 38" xfId="528"/>
    <cellStyle name="표준 24 39" xfId="529"/>
    <cellStyle name="표준 24 4" xfId="530"/>
    <cellStyle name="표준 24 40" xfId="531"/>
    <cellStyle name="표준 24 41" xfId="532"/>
    <cellStyle name="표준 24 42" xfId="533"/>
    <cellStyle name="표준 24 43" xfId="534"/>
    <cellStyle name="표준 24 44" xfId="535"/>
    <cellStyle name="표준 24 45" xfId="536"/>
    <cellStyle name="표준 24 46" xfId="537"/>
    <cellStyle name="표준 24 47" xfId="538"/>
    <cellStyle name="표준 24 48" xfId="539"/>
    <cellStyle name="표준 24 5" xfId="540"/>
    <cellStyle name="표준 24 6" xfId="541"/>
    <cellStyle name="표준 24 7" xfId="542"/>
    <cellStyle name="표준 24 8" xfId="543"/>
    <cellStyle name="표준 24 9" xfId="544"/>
    <cellStyle name="표준 25" xfId="545"/>
    <cellStyle name="표준 25 10" xfId="546"/>
    <cellStyle name="표준 25 11" xfId="547"/>
    <cellStyle name="표준 25 12" xfId="548"/>
    <cellStyle name="표준 25 13" xfId="549"/>
    <cellStyle name="표준 25 14" xfId="550"/>
    <cellStyle name="표준 25 15" xfId="551"/>
    <cellStyle name="표준 25 16" xfId="552"/>
    <cellStyle name="표준 25 17" xfId="553"/>
    <cellStyle name="표준 25 18" xfId="554"/>
    <cellStyle name="표준 25 19" xfId="555"/>
    <cellStyle name="표준 25 2" xfId="556"/>
    <cellStyle name="표준 25 20" xfId="557"/>
    <cellStyle name="표준 25 21" xfId="558"/>
    <cellStyle name="표준 25 22" xfId="559"/>
    <cellStyle name="표준 25 23" xfId="560"/>
    <cellStyle name="표준 25 24" xfId="561"/>
    <cellStyle name="표준 25 25" xfId="562"/>
    <cellStyle name="표준 25 26" xfId="563"/>
    <cellStyle name="표준 25 27" xfId="564"/>
    <cellStyle name="표준 25 28" xfId="565"/>
    <cellStyle name="표준 25 29" xfId="566"/>
    <cellStyle name="표준 25 3" xfId="567"/>
    <cellStyle name="표준 25 30" xfId="568"/>
    <cellStyle name="표준 25 31" xfId="569"/>
    <cellStyle name="표준 25 32" xfId="570"/>
    <cellStyle name="표준 25 33" xfId="571"/>
    <cellStyle name="표준 25 34" xfId="572"/>
    <cellStyle name="표준 25 35" xfId="573"/>
    <cellStyle name="표준 25 36" xfId="574"/>
    <cellStyle name="표준 25 37" xfId="575"/>
    <cellStyle name="표준 25 38" xfId="576"/>
    <cellStyle name="표준 25 39" xfId="577"/>
    <cellStyle name="표준 25 4" xfId="578"/>
    <cellStyle name="표준 25 40" xfId="579"/>
    <cellStyle name="표준 25 41" xfId="580"/>
    <cellStyle name="표준 25 42" xfId="581"/>
    <cellStyle name="표준 25 43" xfId="582"/>
    <cellStyle name="표준 25 44" xfId="583"/>
    <cellStyle name="표준 25 45" xfId="584"/>
    <cellStyle name="표준 25 46" xfId="585"/>
    <cellStyle name="표준 25 47" xfId="586"/>
    <cellStyle name="표준 25 48" xfId="587"/>
    <cellStyle name="표준 25 5" xfId="588"/>
    <cellStyle name="표준 25 6" xfId="589"/>
    <cellStyle name="표준 25 7" xfId="590"/>
    <cellStyle name="표준 25 8" xfId="591"/>
    <cellStyle name="표준 25 9" xfId="592"/>
    <cellStyle name="표준 256" xfId="593"/>
    <cellStyle name="표준 257" xfId="594"/>
    <cellStyle name="표준 258" xfId="595"/>
    <cellStyle name="표준 259" xfId="596"/>
    <cellStyle name="표준 26" xfId="597"/>
    <cellStyle name="표준 26 10" xfId="598"/>
    <cellStyle name="표준 26 11" xfId="599"/>
    <cellStyle name="표준 26 12" xfId="600"/>
    <cellStyle name="표준 26 13" xfId="601"/>
    <cellStyle name="표준 26 14" xfId="602"/>
    <cellStyle name="표준 26 15" xfId="603"/>
    <cellStyle name="표준 26 16" xfId="604"/>
    <cellStyle name="표준 26 17" xfId="605"/>
    <cellStyle name="표준 26 18" xfId="606"/>
    <cellStyle name="표준 26 19" xfId="607"/>
    <cellStyle name="표준 26 2" xfId="608"/>
    <cellStyle name="표준 26 20" xfId="609"/>
    <cellStyle name="표준 26 21" xfId="610"/>
    <cellStyle name="표준 26 22" xfId="611"/>
    <cellStyle name="표준 26 23" xfId="612"/>
    <cellStyle name="표준 26 24" xfId="613"/>
    <cellStyle name="표준 26 25" xfId="614"/>
    <cellStyle name="표준 26 26" xfId="615"/>
    <cellStyle name="표준 26 27" xfId="616"/>
    <cellStyle name="표준 26 28" xfId="617"/>
    <cellStyle name="표준 26 29" xfId="618"/>
    <cellStyle name="표준 26 3" xfId="619"/>
    <cellStyle name="표준 26 30" xfId="620"/>
    <cellStyle name="표준 26 31" xfId="621"/>
    <cellStyle name="표준 26 32" xfId="622"/>
    <cellStyle name="표준 26 33" xfId="623"/>
    <cellStyle name="표준 26 34" xfId="624"/>
    <cellStyle name="표준 26 35" xfId="625"/>
    <cellStyle name="표준 26 36" xfId="626"/>
    <cellStyle name="표준 26 37" xfId="627"/>
    <cellStyle name="표준 26 38" xfId="628"/>
    <cellStyle name="표준 26 39" xfId="629"/>
    <cellStyle name="표준 26 4" xfId="630"/>
    <cellStyle name="표준 26 40" xfId="631"/>
    <cellStyle name="표준 26 41" xfId="632"/>
    <cellStyle name="표준 26 42" xfId="633"/>
    <cellStyle name="표준 26 43" xfId="634"/>
    <cellStyle name="표준 26 44" xfId="635"/>
    <cellStyle name="표준 26 45" xfId="636"/>
    <cellStyle name="표준 26 46" xfId="637"/>
    <cellStyle name="표준 26 47" xfId="638"/>
    <cellStyle name="표준 26 48" xfId="639"/>
    <cellStyle name="표준 26 5" xfId="640"/>
    <cellStyle name="표준 26 6" xfId="641"/>
    <cellStyle name="표준 26 7" xfId="642"/>
    <cellStyle name="표준 26 8" xfId="643"/>
    <cellStyle name="표준 26 9" xfId="644"/>
    <cellStyle name="표준 260" xfId="645"/>
    <cellStyle name="표준 261" xfId="646"/>
    <cellStyle name="표준 262" xfId="647"/>
    <cellStyle name="표준 263" xfId="648"/>
    <cellStyle name="표준 264" xfId="649"/>
    <cellStyle name="표준 265" xfId="650"/>
    <cellStyle name="표준 266" xfId="651"/>
    <cellStyle name="표준 267" xfId="652"/>
    <cellStyle name="표준 268" xfId="653"/>
    <cellStyle name="표준 269" xfId="654"/>
    <cellStyle name="표준 27" xfId="655"/>
    <cellStyle name="표준 27 10" xfId="656"/>
    <cellStyle name="표준 27 11" xfId="657"/>
    <cellStyle name="표준 27 12" xfId="658"/>
    <cellStyle name="표준 27 13" xfId="659"/>
    <cellStyle name="표준 27 14" xfId="660"/>
    <cellStyle name="표준 27 15" xfId="661"/>
    <cellStyle name="표준 27 16" xfId="662"/>
    <cellStyle name="표준 27 17" xfId="663"/>
    <cellStyle name="표준 27 18" xfId="664"/>
    <cellStyle name="표준 27 19" xfId="665"/>
    <cellStyle name="표준 27 2" xfId="666"/>
    <cellStyle name="표준 27 20" xfId="667"/>
    <cellStyle name="표준 27 21" xfId="668"/>
    <cellStyle name="표준 27 22" xfId="669"/>
    <cellStyle name="표준 27 23" xfId="670"/>
    <cellStyle name="표준 27 24" xfId="671"/>
    <cellStyle name="표준 27 25" xfId="672"/>
    <cellStyle name="표준 27 26" xfId="673"/>
    <cellStyle name="표준 27 27" xfId="674"/>
    <cellStyle name="표준 27 28" xfId="675"/>
    <cellStyle name="표준 27 29" xfId="676"/>
    <cellStyle name="표준 27 3" xfId="677"/>
    <cellStyle name="표준 27 30" xfId="678"/>
    <cellStyle name="표준 27 31" xfId="679"/>
    <cellStyle name="표준 27 32" xfId="680"/>
    <cellStyle name="표준 27 33" xfId="681"/>
    <cellStyle name="표준 27 34" xfId="682"/>
    <cellStyle name="표준 27 35" xfId="683"/>
    <cellStyle name="표준 27 36" xfId="684"/>
    <cellStyle name="표준 27 37" xfId="685"/>
    <cellStyle name="표준 27 38" xfId="686"/>
    <cellStyle name="표준 27 39" xfId="687"/>
    <cellStyle name="표준 27 4" xfId="688"/>
    <cellStyle name="표준 27 40" xfId="689"/>
    <cellStyle name="표준 27 41" xfId="690"/>
    <cellStyle name="표준 27 42" xfId="691"/>
    <cellStyle name="표준 27 43" xfId="692"/>
    <cellStyle name="표준 27 44" xfId="693"/>
    <cellStyle name="표준 27 45" xfId="694"/>
    <cellStyle name="표준 27 46" xfId="695"/>
    <cellStyle name="표준 27 47" xfId="696"/>
    <cellStyle name="표준 27 48" xfId="697"/>
    <cellStyle name="표준 27 5" xfId="698"/>
    <cellStyle name="표준 27 6" xfId="699"/>
    <cellStyle name="표준 27 7" xfId="700"/>
    <cellStyle name="표준 27 8" xfId="701"/>
    <cellStyle name="표준 27 9" xfId="702"/>
    <cellStyle name="표준 270" xfId="703"/>
    <cellStyle name="표준 271" xfId="704"/>
    <cellStyle name="표준 272" xfId="705"/>
    <cellStyle name="표준 273" xfId="706"/>
    <cellStyle name="표준 274" xfId="707"/>
    <cellStyle name="표준 275" xfId="708"/>
    <cellStyle name="표준 276" xfId="709"/>
    <cellStyle name="표준 277" xfId="710"/>
    <cellStyle name="표준 278" xfId="711"/>
    <cellStyle name="표준 279" xfId="712"/>
    <cellStyle name="표준 28" xfId="713"/>
    <cellStyle name="표준 28 10" xfId="714"/>
    <cellStyle name="표준 28 11" xfId="715"/>
    <cellStyle name="표준 28 12" xfId="716"/>
    <cellStyle name="표준 28 13" xfId="717"/>
    <cellStyle name="표준 28 14" xfId="718"/>
    <cellStyle name="표준 28 15" xfId="719"/>
    <cellStyle name="표준 28 16" xfId="720"/>
    <cellStyle name="표준 28 17" xfId="721"/>
    <cellStyle name="표준 28 18" xfId="722"/>
    <cellStyle name="표준 28 19" xfId="723"/>
    <cellStyle name="표준 28 2" xfId="724"/>
    <cellStyle name="표준 28 20" xfId="725"/>
    <cellStyle name="표준 28 21" xfId="726"/>
    <cellStyle name="표준 28 22" xfId="727"/>
    <cellStyle name="표준 28 23" xfId="728"/>
    <cellStyle name="표준 28 24" xfId="729"/>
    <cellStyle name="표준 28 25" xfId="730"/>
    <cellStyle name="표준 28 26" xfId="731"/>
    <cellStyle name="표준 28 27" xfId="732"/>
    <cellStyle name="표준 28 28" xfId="733"/>
    <cellStyle name="표준 28 29" xfId="734"/>
    <cellStyle name="표준 28 3" xfId="735"/>
    <cellStyle name="표준 28 30" xfId="736"/>
    <cellStyle name="표준 28 31" xfId="737"/>
    <cellStyle name="표준 28 32" xfId="738"/>
    <cellStyle name="표준 28 33" xfId="739"/>
    <cellStyle name="표준 28 34" xfId="740"/>
    <cellStyle name="표준 28 35" xfId="741"/>
    <cellStyle name="표준 28 36" xfId="742"/>
    <cellStyle name="표준 28 37" xfId="743"/>
    <cellStyle name="표준 28 38" xfId="744"/>
    <cellStyle name="표준 28 39" xfId="745"/>
    <cellStyle name="표준 28 4" xfId="746"/>
    <cellStyle name="표준 28 40" xfId="747"/>
    <cellStyle name="표준 28 41" xfId="748"/>
    <cellStyle name="표준 28 42" xfId="749"/>
    <cellStyle name="표준 28 43" xfId="750"/>
    <cellStyle name="표준 28 44" xfId="751"/>
    <cellStyle name="표준 28 45" xfId="752"/>
    <cellStyle name="표준 28 46" xfId="753"/>
    <cellStyle name="표준 28 47" xfId="754"/>
    <cellStyle name="표준 28 48" xfId="755"/>
    <cellStyle name="표준 28 5" xfId="756"/>
    <cellStyle name="표준 28 6" xfId="757"/>
    <cellStyle name="표준 28 7" xfId="758"/>
    <cellStyle name="표준 28 8" xfId="759"/>
    <cellStyle name="표준 28 9" xfId="760"/>
    <cellStyle name="표준 280" xfId="761"/>
    <cellStyle name="표준 281" xfId="762"/>
    <cellStyle name="표준 282" xfId="763"/>
    <cellStyle name="표준 283" xfId="764"/>
    <cellStyle name="표준 284" xfId="765"/>
    <cellStyle name="표준 285" xfId="766"/>
    <cellStyle name="표준 286" xfId="767"/>
    <cellStyle name="표준 287" xfId="768"/>
    <cellStyle name="표준 288" xfId="769"/>
    <cellStyle name="표준 289" xfId="770"/>
    <cellStyle name="표준 29" xfId="771"/>
    <cellStyle name="표준 29 10" xfId="772"/>
    <cellStyle name="표준 29 11" xfId="773"/>
    <cellStyle name="표준 29 12" xfId="774"/>
    <cellStyle name="표준 29 13" xfId="775"/>
    <cellStyle name="표준 29 14" xfId="776"/>
    <cellStyle name="표준 29 15" xfId="777"/>
    <cellStyle name="표준 29 16" xfId="778"/>
    <cellStyle name="표준 29 17" xfId="779"/>
    <cellStyle name="표준 29 18" xfId="780"/>
    <cellStyle name="표준 29 19" xfId="781"/>
    <cellStyle name="표준 29 2" xfId="782"/>
    <cellStyle name="표준 29 20" xfId="783"/>
    <cellStyle name="표준 29 21" xfId="784"/>
    <cellStyle name="표준 29 22" xfId="785"/>
    <cellStyle name="표준 29 23" xfId="786"/>
    <cellStyle name="표준 29 24" xfId="787"/>
    <cellStyle name="표준 29 25" xfId="788"/>
    <cellStyle name="표준 29 26" xfId="789"/>
    <cellStyle name="표준 29 27" xfId="790"/>
    <cellStyle name="표준 29 28" xfId="791"/>
    <cellStyle name="표준 29 29" xfId="792"/>
    <cellStyle name="표준 29 3" xfId="793"/>
    <cellStyle name="표준 29 30" xfId="794"/>
    <cellStyle name="표준 29 31" xfId="795"/>
    <cellStyle name="표준 29 32" xfId="796"/>
    <cellStyle name="표준 29 33" xfId="797"/>
    <cellStyle name="표준 29 34" xfId="798"/>
    <cellStyle name="표준 29 35" xfId="799"/>
    <cellStyle name="표준 29 36" xfId="800"/>
    <cellStyle name="표준 29 37" xfId="801"/>
    <cellStyle name="표준 29 38" xfId="802"/>
    <cellStyle name="표준 29 39" xfId="803"/>
    <cellStyle name="표준 29 4" xfId="804"/>
    <cellStyle name="표준 29 40" xfId="805"/>
    <cellStyle name="표준 29 41" xfId="806"/>
    <cellStyle name="표준 29 42" xfId="807"/>
    <cellStyle name="표준 29 43" xfId="808"/>
    <cellStyle name="표준 29 44" xfId="809"/>
    <cellStyle name="표준 29 45" xfId="810"/>
    <cellStyle name="표준 29 46" xfId="811"/>
    <cellStyle name="표준 29 47" xfId="812"/>
    <cellStyle name="표준 29 48" xfId="813"/>
    <cellStyle name="표준 29 5" xfId="814"/>
    <cellStyle name="표준 29 6" xfId="815"/>
    <cellStyle name="표준 29 7" xfId="816"/>
    <cellStyle name="표준 29 8" xfId="817"/>
    <cellStyle name="표준 29 9" xfId="818"/>
    <cellStyle name="표준 290" xfId="819"/>
    <cellStyle name="표준 291" xfId="820"/>
    <cellStyle name="표준 292" xfId="821"/>
    <cellStyle name="표준 293" xfId="822"/>
    <cellStyle name="표준 294" xfId="823"/>
    <cellStyle name="표준 295" xfId="824"/>
    <cellStyle name="표준 296" xfId="825"/>
    <cellStyle name="표준 297" xfId="826"/>
    <cellStyle name="표준 298" xfId="827"/>
    <cellStyle name="표준 299" xfId="828"/>
    <cellStyle name="표준 3" xfId="829"/>
    <cellStyle name="표준 3 2" xfId="830"/>
    <cellStyle name="표준 3 2 2" xfId="831"/>
    <cellStyle name="표준 3 2 3" xfId="832"/>
    <cellStyle name="표준 3 2 4" xfId="833"/>
    <cellStyle name="표준 3 3" xfId="834"/>
    <cellStyle name="표준 3 3 2" xfId="835"/>
    <cellStyle name="표준 3 3 3" xfId="836"/>
    <cellStyle name="표준 3 3 4" xfId="837"/>
    <cellStyle name="표준 3 4" xfId="838"/>
    <cellStyle name="표준 30" xfId="839"/>
    <cellStyle name="표준 30 10" xfId="840"/>
    <cellStyle name="표준 30 11" xfId="841"/>
    <cellStyle name="표준 30 12" xfId="842"/>
    <cellStyle name="표준 30 13" xfId="843"/>
    <cellStyle name="표준 30 14" xfId="844"/>
    <cellStyle name="표준 30 15" xfId="845"/>
    <cellStyle name="표준 30 16" xfId="846"/>
    <cellStyle name="표준 30 17" xfId="847"/>
    <cellStyle name="표준 30 18" xfId="848"/>
    <cellStyle name="표준 30 19" xfId="849"/>
    <cellStyle name="표준 30 2" xfId="850"/>
    <cellStyle name="표준 30 20" xfId="851"/>
    <cellStyle name="표준 30 21" xfId="852"/>
    <cellStyle name="표준 30 22" xfId="853"/>
    <cellStyle name="표준 30 23" xfId="854"/>
    <cellStyle name="표준 30 24" xfId="855"/>
    <cellStyle name="표준 30 25" xfId="856"/>
    <cellStyle name="표준 30 26" xfId="857"/>
    <cellStyle name="표준 30 27" xfId="858"/>
    <cellStyle name="표준 30 28" xfId="859"/>
    <cellStyle name="표준 30 29" xfId="860"/>
    <cellStyle name="표준 30 3" xfId="861"/>
    <cellStyle name="표준 30 30" xfId="862"/>
    <cellStyle name="표준 30 31" xfId="863"/>
    <cellStyle name="표준 30 32" xfId="864"/>
    <cellStyle name="표준 30 33" xfId="865"/>
    <cellStyle name="표준 30 34" xfId="866"/>
    <cellStyle name="표준 30 35" xfId="867"/>
    <cellStyle name="표준 30 36" xfId="868"/>
    <cellStyle name="표준 30 37" xfId="869"/>
    <cellStyle name="표준 30 38" xfId="870"/>
    <cellStyle name="표준 30 39" xfId="871"/>
    <cellStyle name="표준 30 4" xfId="872"/>
    <cellStyle name="표준 30 40" xfId="873"/>
    <cellStyle name="표준 30 41" xfId="874"/>
    <cellStyle name="표준 30 42" xfId="875"/>
    <cellStyle name="표준 30 43" xfId="876"/>
    <cellStyle name="표준 30 44" xfId="877"/>
    <cellStyle name="표준 30 45" xfId="878"/>
    <cellStyle name="표준 30 46" xfId="879"/>
    <cellStyle name="표준 30 47" xfId="880"/>
    <cellStyle name="표준 30 48" xfId="881"/>
    <cellStyle name="표준 30 5" xfId="882"/>
    <cellStyle name="표준 30 6" xfId="883"/>
    <cellStyle name="표준 30 7" xfId="884"/>
    <cellStyle name="표준 30 8" xfId="885"/>
    <cellStyle name="표준 30 9" xfId="886"/>
    <cellStyle name="표준 300" xfId="887"/>
    <cellStyle name="표준 301" xfId="888"/>
    <cellStyle name="표준 302" xfId="889"/>
    <cellStyle name="표준 303" xfId="890"/>
    <cellStyle name="표준 304" xfId="891"/>
    <cellStyle name="표준 305" xfId="892"/>
    <cellStyle name="표준 306" xfId="893"/>
    <cellStyle name="표준 307" xfId="894"/>
    <cellStyle name="표준 308" xfId="895"/>
    <cellStyle name="표준 309" xfId="896"/>
    <cellStyle name="표준 31" xfId="897"/>
    <cellStyle name="표준 31 10" xfId="898"/>
    <cellStyle name="표준 31 11" xfId="899"/>
    <cellStyle name="표준 31 12" xfId="900"/>
    <cellStyle name="표준 31 13" xfId="901"/>
    <cellStyle name="표준 31 14" xfId="902"/>
    <cellStyle name="표준 31 15" xfId="903"/>
    <cellStyle name="표준 31 16" xfId="904"/>
    <cellStyle name="표준 31 17" xfId="905"/>
    <cellStyle name="표준 31 18" xfId="906"/>
    <cellStyle name="표준 31 19" xfId="907"/>
    <cellStyle name="표준 31 2" xfId="908"/>
    <cellStyle name="표준 31 20" xfId="909"/>
    <cellStyle name="표준 31 21" xfId="910"/>
    <cellStyle name="표준 31 22" xfId="911"/>
    <cellStyle name="표준 31 23" xfId="912"/>
    <cellStyle name="표준 31 24" xfId="913"/>
    <cellStyle name="표준 31 25" xfId="914"/>
    <cellStyle name="표준 31 26" xfId="915"/>
    <cellStyle name="표준 31 27" xfId="916"/>
    <cellStyle name="표준 31 28" xfId="917"/>
    <cellStyle name="표준 31 29" xfId="918"/>
    <cellStyle name="표준 31 3" xfId="919"/>
    <cellStyle name="표준 31 30" xfId="920"/>
    <cellStyle name="표준 31 31" xfId="921"/>
    <cellStyle name="표준 31 32" xfId="922"/>
    <cellStyle name="표준 31 33" xfId="923"/>
    <cellStyle name="표준 31 34" xfId="924"/>
    <cellStyle name="표준 31 35" xfId="925"/>
    <cellStyle name="표준 31 36" xfId="926"/>
    <cellStyle name="표준 31 37" xfId="927"/>
    <cellStyle name="표준 31 38" xfId="928"/>
    <cellStyle name="표준 31 39" xfId="929"/>
    <cellStyle name="표준 31 4" xfId="930"/>
    <cellStyle name="표준 31 40" xfId="931"/>
    <cellStyle name="표준 31 41" xfId="932"/>
    <cellStyle name="표준 31 42" xfId="933"/>
    <cellStyle name="표준 31 43" xfId="934"/>
    <cellStyle name="표준 31 44" xfId="935"/>
    <cellStyle name="표준 31 45" xfId="936"/>
    <cellStyle name="표준 31 46" xfId="937"/>
    <cellStyle name="표준 31 47" xfId="938"/>
    <cellStyle name="표준 31 48" xfId="939"/>
    <cellStyle name="표준 31 5" xfId="940"/>
    <cellStyle name="표준 31 6" xfId="941"/>
    <cellStyle name="표준 31 7" xfId="942"/>
    <cellStyle name="표준 31 8" xfId="943"/>
    <cellStyle name="표준 31 9" xfId="944"/>
    <cellStyle name="표준 310" xfId="945"/>
    <cellStyle name="표준 311" xfId="946"/>
    <cellStyle name="표준 312" xfId="947"/>
    <cellStyle name="표준 313" xfId="948"/>
    <cellStyle name="표준 314" xfId="949"/>
    <cellStyle name="표준 315" xfId="950"/>
    <cellStyle name="표준 316" xfId="951"/>
    <cellStyle name="표준 317" xfId="952"/>
    <cellStyle name="표준 318" xfId="953"/>
    <cellStyle name="표준 319" xfId="954"/>
    <cellStyle name="표준 32" xfId="955"/>
    <cellStyle name="표준 32 10" xfId="956"/>
    <cellStyle name="표준 32 11" xfId="957"/>
    <cellStyle name="표준 32 12" xfId="958"/>
    <cellStyle name="표준 32 13" xfId="959"/>
    <cellStyle name="표준 32 14" xfId="960"/>
    <cellStyle name="표준 32 15" xfId="961"/>
    <cellStyle name="표준 32 16" xfId="962"/>
    <cellStyle name="표준 32 17" xfId="963"/>
    <cellStyle name="표준 32 18" xfId="964"/>
    <cellStyle name="표준 32 19" xfId="965"/>
    <cellStyle name="표준 32 2" xfId="966"/>
    <cellStyle name="표준 32 20" xfId="967"/>
    <cellStyle name="표준 32 21" xfId="968"/>
    <cellStyle name="표준 32 22" xfId="969"/>
    <cellStyle name="표준 32 23" xfId="970"/>
    <cellStyle name="표준 32 24" xfId="971"/>
    <cellStyle name="표준 32 25" xfId="972"/>
    <cellStyle name="표준 32 26" xfId="973"/>
    <cellStyle name="표준 32 27" xfId="974"/>
    <cellStyle name="표준 32 28" xfId="975"/>
    <cellStyle name="표준 32 29" xfId="976"/>
    <cellStyle name="표준 32 3" xfId="977"/>
    <cellStyle name="표준 32 30" xfId="978"/>
    <cellStyle name="표준 32 31" xfId="979"/>
    <cellStyle name="표준 32 32" xfId="980"/>
    <cellStyle name="표준 32 33" xfId="981"/>
    <cellStyle name="표준 32 34" xfId="982"/>
    <cellStyle name="표준 32 35" xfId="983"/>
    <cellStyle name="표준 32 36" xfId="984"/>
    <cellStyle name="표준 32 37" xfId="985"/>
    <cellStyle name="표준 32 38" xfId="986"/>
    <cellStyle name="표준 32 39" xfId="987"/>
    <cellStyle name="표준 32 4" xfId="988"/>
    <cellStyle name="표준 32 40" xfId="989"/>
    <cellStyle name="표준 32 41" xfId="990"/>
    <cellStyle name="표준 32 42" xfId="991"/>
    <cellStyle name="표준 32 43" xfId="992"/>
    <cellStyle name="표준 32 44" xfId="993"/>
    <cellStyle name="표준 32 45" xfId="994"/>
    <cellStyle name="표준 32 46" xfId="995"/>
    <cellStyle name="표준 32 47" xfId="996"/>
    <cellStyle name="표준 32 48" xfId="997"/>
    <cellStyle name="표준 32 5" xfId="998"/>
    <cellStyle name="표준 32 6" xfId="999"/>
    <cellStyle name="표준 32 7" xfId="1000"/>
    <cellStyle name="표준 32 8" xfId="1001"/>
    <cellStyle name="표준 32 9" xfId="1002"/>
    <cellStyle name="표준 320" xfId="1003"/>
    <cellStyle name="표준 321" xfId="1004"/>
    <cellStyle name="표준 322" xfId="1005"/>
    <cellStyle name="표준 323" xfId="1006"/>
    <cellStyle name="표준 324" xfId="1007"/>
    <cellStyle name="표준 325" xfId="1008"/>
    <cellStyle name="표준 326" xfId="1009"/>
    <cellStyle name="표준 327" xfId="1010"/>
    <cellStyle name="표준 328" xfId="1011"/>
    <cellStyle name="표준 329" xfId="1012"/>
    <cellStyle name="표준 33" xfId="1013"/>
    <cellStyle name="표준 33 10" xfId="1014"/>
    <cellStyle name="표준 33 11" xfId="1015"/>
    <cellStyle name="표준 33 12" xfId="1016"/>
    <cellStyle name="표준 33 13" xfId="1017"/>
    <cellStyle name="표준 33 14" xfId="1018"/>
    <cellStyle name="표준 33 15" xfId="1019"/>
    <cellStyle name="표준 33 16" xfId="1020"/>
    <cellStyle name="표준 33 17" xfId="1021"/>
    <cellStyle name="표준 33 18" xfId="1022"/>
    <cellStyle name="표준 33 19" xfId="1023"/>
    <cellStyle name="표준 33 2" xfId="1024"/>
    <cellStyle name="표준 33 20" xfId="1025"/>
    <cellStyle name="표준 33 21" xfId="1026"/>
    <cellStyle name="표준 33 22" xfId="1027"/>
    <cellStyle name="표준 33 23" xfId="1028"/>
    <cellStyle name="표준 33 24" xfId="1029"/>
    <cellStyle name="표준 33 25" xfId="1030"/>
    <cellStyle name="표준 33 26" xfId="1031"/>
    <cellStyle name="표준 33 27" xfId="1032"/>
    <cellStyle name="표준 33 28" xfId="1033"/>
    <cellStyle name="표준 33 29" xfId="1034"/>
    <cellStyle name="표준 33 3" xfId="1035"/>
    <cellStyle name="표준 33 30" xfId="1036"/>
    <cellStyle name="표준 33 31" xfId="1037"/>
    <cellStyle name="표준 33 32" xfId="1038"/>
    <cellStyle name="표준 33 33" xfId="1039"/>
    <cellStyle name="표준 33 34" xfId="1040"/>
    <cellStyle name="표준 33 35" xfId="1041"/>
    <cellStyle name="표준 33 36" xfId="1042"/>
    <cellStyle name="표준 33 37" xfId="1043"/>
    <cellStyle name="표준 33 38" xfId="1044"/>
    <cellStyle name="표준 33 39" xfId="1045"/>
    <cellStyle name="표준 33 4" xfId="1046"/>
    <cellStyle name="표준 33 40" xfId="1047"/>
    <cellStyle name="표준 33 41" xfId="1048"/>
    <cellStyle name="표준 33 42" xfId="1049"/>
    <cellStyle name="표준 33 43" xfId="1050"/>
    <cellStyle name="표준 33 44" xfId="1051"/>
    <cellStyle name="표준 33 45" xfId="1052"/>
    <cellStyle name="표준 33 46" xfId="1053"/>
    <cellStyle name="표준 33 47" xfId="1054"/>
    <cellStyle name="표준 33 48" xfId="1055"/>
    <cellStyle name="표준 33 5" xfId="1056"/>
    <cellStyle name="표준 33 6" xfId="1057"/>
    <cellStyle name="표준 33 7" xfId="1058"/>
    <cellStyle name="표준 33 8" xfId="1059"/>
    <cellStyle name="표준 33 9" xfId="1060"/>
    <cellStyle name="표준 330" xfId="1061"/>
    <cellStyle name="표준 331" xfId="1062"/>
    <cellStyle name="표준 332" xfId="1063"/>
    <cellStyle name="표준 333" xfId="1064"/>
    <cellStyle name="표준 334" xfId="1065"/>
    <cellStyle name="표준 335" xfId="1066"/>
    <cellStyle name="표준 336" xfId="1067"/>
    <cellStyle name="표준 337" xfId="1068"/>
    <cellStyle name="표준 338" xfId="1069"/>
    <cellStyle name="표준 339" xfId="1070"/>
    <cellStyle name="표준 34" xfId="1071"/>
    <cellStyle name="표준 34 10" xfId="1072"/>
    <cellStyle name="표준 34 11" xfId="1073"/>
    <cellStyle name="표준 34 12" xfId="1074"/>
    <cellStyle name="표준 34 13" xfId="1075"/>
    <cellStyle name="표준 34 14" xfId="1076"/>
    <cellStyle name="표준 34 15" xfId="1077"/>
    <cellStyle name="표준 34 16" xfId="1078"/>
    <cellStyle name="표준 34 17" xfId="1079"/>
    <cellStyle name="표준 34 18" xfId="1080"/>
    <cellStyle name="표준 34 19" xfId="1081"/>
    <cellStyle name="표준 34 2" xfId="1082"/>
    <cellStyle name="표준 34 20" xfId="1083"/>
    <cellStyle name="표준 34 21" xfId="1084"/>
    <cellStyle name="표준 34 22" xfId="1085"/>
    <cellStyle name="표준 34 23" xfId="1086"/>
    <cellStyle name="표준 34 24" xfId="1087"/>
    <cellStyle name="표준 34 25" xfId="1088"/>
    <cellStyle name="표준 34 26" xfId="1089"/>
    <cellStyle name="표준 34 27" xfId="1090"/>
    <cellStyle name="표준 34 28" xfId="1091"/>
    <cellStyle name="표준 34 29" xfId="1092"/>
    <cellStyle name="표준 34 3" xfId="1093"/>
    <cellStyle name="표준 34 30" xfId="1094"/>
    <cellStyle name="표준 34 31" xfId="1095"/>
    <cellStyle name="표준 34 32" xfId="1096"/>
    <cellStyle name="표준 34 33" xfId="1097"/>
    <cellStyle name="표준 34 34" xfId="1098"/>
    <cellStyle name="표준 34 35" xfId="1099"/>
    <cellStyle name="표준 34 36" xfId="1100"/>
    <cellStyle name="표준 34 37" xfId="1101"/>
    <cellStyle name="표준 34 38" xfId="1102"/>
    <cellStyle name="표준 34 39" xfId="1103"/>
    <cellStyle name="표준 34 4" xfId="1104"/>
    <cellStyle name="표준 34 40" xfId="1105"/>
    <cellStyle name="표준 34 41" xfId="1106"/>
    <cellStyle name="표준 34 42" xfId="1107"/>
    <cellStyle name="표준 34 43" xfId="1108"/>
    <cellStyle name="표준 34 44" xfId="1109"/>
    <cellStyle name="표준 34 45" xfId="1110"/>
    <cellStyle name="표준 34 46" xfId="1111"/>
    <cellStyle name="표준 34 47" xfId="1112"/>
    <cellStyle name="표준 34 48" xfId="1113"/>
    <cellStyle name="표준 34 5" xfId="1114"/>
    <cellStyle name="표준 34 6" xfId="1115"/>
    <cellStyle name="표준 34 7" xfId="1116"/>
    <cellStyle name="표준 34 8" xfId="1117"/>
    <cellStyle name="표준 34 9" xfId="1118"/>
    <cellStyle name="표준 340" xfId="1119"/>
    <cellStyle name="표준 341" xfId="1120"/>
    <cellStyle name="표준 342" xfId="1121"/>
    <cellStyle name="표준 343" xfId="1122"/>
    <cellStyle name="표준 344" xfId="1123"/>
    <cellStyle name="표준 345" xfId="1124"/>
    <cellStyle name="표준 346" xfId="1125"/>
    <cellStyle name="표준 347" xfId="1126"/>
    <cellStyle name="표준 348" xfId="1127"/>
    <cellStyle name="표준 349" xfId="1128"/>
    <cellStyle name="표준 35" xfId="1129"/>
    <cellStyle name="표준 35 10" xfId="1130"/>
    <cellStyle name="표준 35 11" xfId="1131"/>
    <cellStyle name="표준 35 12" xfId="1132"/>
    <cellStyle name="표준 35 13" xfId="1133"/>
    <cellStyle name="표준 35 14" xfId="1134"/>
    <cellStyle name="표준 35 15" xfId="1135"/>
    <cellStyle name="표준 35 16" xfId="1136"/>
    <cellStyle name="표준 35 17" xfId="1137"/>
    <cellStyle name="표준 35 18" xfId="1138"/>
    <cellStyle name="표준 35 19" xfId="1139"/>
    <cellStyle name="표준 35 2" xfId="1140"/>
    <cellStyle name="표준 35 20" xfId="1141"/>
    <cellStyle name="표준 35 21" xfId="1142"/>
    <cellStyle name="표준 35 22" xfId="1143"/>
    <cellStyle name="표준 35 23" xfId="1144"/>
    <cellStyle name="표준 35 24" xfId="1145"/>
    <cellStyle name="표준 35 25" xfId="1146"/>
    <cellStyle name="표준 35 26" xfId="1147"/>
    <cellStyle name="표준 35 27" xfId="1148"/>
    <cellStyle name="표준 35 28" xfId="1149"/>
    <cellStyle name="표준 35 29" xfId="1150"/>
    <cellStyle name="표준 35 3" xfId="1151"/>
    <cellStyle name="표준 35 30" xfId="1152"/>
    <cellStyle name="표준 35 31" xfId="1153"/>
    <cellStyle name="표준 35 32" xfId="1154"/>
    <cellStyle name="표준 35 33" xfId="1155"/>
    <cellStyle name="표준 35 34" xfId="1156"/>
    <cellStyle name="표준 35 35" xfId="1157"/>
    <cellStyle name="표준 35 36" xfId="1158"/>
    <cellStyle name="표준 35 37" xfId="1159"/>
    <cellStyle name="표준 35 38" xfId="1160"/>
    <cellStyle name="표준 35 39" xfId="1161"/>
    <cellStyle name="표준 35 4" xfId="1162"/>
    <cellStyle name="표준 35 40" xfId="1163"/>
    <cellStyle name="표준 35 41" xfId="1164"/>
    <cellStyle name="표준 35 42" xfId="1165"/>
    <cellStyle name="표준 35 43" xfId="1166"/>
    <cellStyle name="표준 35 44" xfId="1167"/>
    <cellStyle name="표준 35 45" xfId="1168"/>
    <cellStyle name="표준 35 46" xfId="1169"/>
    <cellStyle name="표준 35 47" xfId="1170"/>
    <cellStyle name="표준 35 48" xfId="1171"/>
    <cellStyle name="표준 35 5" xfId="1172"/>
    <cellStyle name="표준 35 6" xfId="1173"/>
    <cellStyle name="표준 35 7" xfId="1174"/>
    <cellStyle name="표준 35 8" xfId="1175"/>
    <cellStyle name="표준 35 9" xfId="1176"/>
    <cellStyle name="표준 350" xfId="1177"/>
    <cellStyle name="표준 351" xfId="1178"/>
    <cellStyle name="표준 352" xfId="1179"/>
    <cellStyle name="표준 353" xfId="1180"/>
    <cellStyle name="표준 354" xfId="1181"/>
    <cellStyle name="표준 36" xfId="1182"/>
    <cellStyle name="표준 36 10" xfId="1183"/>
    <cellStyle name="표준 36 11" xfId="1184"/>
    <cellStyle name="표준 36 12" xfId="1185"/>
    <cellStyle name="표준 36 13" xfId="1186"/>
    <cellStyle name="표준 36 14" xfId="1187"/>
    <cellStyle name="표준 36 15" xfId="1188"/>
    <cellStyle name="표준 36 16" xfId="1189"/>
    <cellStyle name="표준 36 17" xfId="1190"/>
    <cellStyle name="표준 36 18" xfId="1191"/>
    <cellStyle name="표준 36 19" xfId="1192"/>
    <cellStyle name="표준 36 2" xfId="1193"/>
    <cellStyle name="표준 36 20" xfId="1194"/>
    <cellStyle name="표준 36 21" xfId="1195"/>
    <cellStyle name="표준 36 22" xfId="1196"/>
    <cellStyle name="표준 36 23" xfId="1197"/>
    <cellStyle name="표준 36 24" xfId="1198"/>
    <cellStyle name="표준 36 25" xfId="1199"/>
    <cellStyle name="표준 36 26" xfId="1200"/>
    <cellStyle name="표준 36 27" xfId="1201"/>
    <cellStyle name="표준 36 28" xfId="1202"/>
    <cellStyle name="표준 36 29" xfId="1203"/>
    <cellStyle name="표준 36 3" xfId="1204"/>
    <cellStyle name="표준 36 30" xfId="1205"/>
    <cellStyle name="표준 36 31" xfId="1206"/>
    <cellStyle name="표준 36 32" xfId="1207"/>
    <cellStyle name="표준 36 33" xfId="1208"/>
    <cellStyle name="표준 36 34" xfId="1209"/>
    <cellStyle name="표준 36 35" xfId="1210"/>
    <cellStyle name="표준 36 36" xfId="1211"/>
    <cellStyle name="표준 36 37" xfId="1212"/>
    <cellStyle name="표준 36 38" xfId="1213"/>
    <cellStyle name="표준 36 39" xfId="1214"/>
    <cellStyle name="표준 36 4" xfId="1215"/>
    <cellStyle name="표준 36 40" xfId="1216"/>
    <cellStyle name="표준 36 41" xfId="1217"/>
    <cellStyle name="표준 36 42" xfId="1218"/>
    <cellStyle name="표준 36 43" xfId="1219"/>
    <cellStyle name="표준 36 44" xfId="1220"/>
    <cellStyle name="표준 36 45" xfId="1221"/>
    <cellStyle name="표준 36 46" xfId="1222"/>
    <cellStyle name="표준 36 47" xfId="1223"/>
    <cellStyle name="표준 36 48" xfId="1224"/>
    <cellStyle name="표준 36 5" xfId="1225"/>
    <cellStyle name="표준 36 6" xfId="1226"/>
    <cellStyle name="표준 36 7" xfId="1227"/>
    <cellStyle name="표준 36 8" xfId="1228"/>
    <cellStyle name="표준 36 9" xfId="1229"/>
    <cellStyle name="표준 37" xfId="1230"/>
    <cellStyle name="표준 37 10" xfId="1231"/>
    <cellStyle name="표준 37 11" xfId="1232"/>
    <cellStyle name="표준 37 12" xfId="1233"/>
    <cellStyle name="표준 37 13" xfId="1234"/>
    <cellStyle name="표준 37 14" xfId="1235"/>
    <cellStyle name="표준 37 15" xfId="1236"/>
    <cellStyle name="표준 37 16" xfId="1237"/>
    <cellStyle name="표준 37 17" xfId="1238"/>
    <cellStyle name="표준 37 18" xfId="1239"/>
    <cellStyle name="표준 37 19" xfId="1240"/>
    <cellStyle name="표준 37 2" xfId="1241"/>
    <cellStyle name="표준 37 20" xfId="1242"/>
    <cellStyle name="표준 37 21" xfId="1243"/>
    <cellStyle name="표준 37 22" xfId="1244"/>
    <cellStyle name="표준 37 23" xfId="1245"/>
    <cellStyle name="표준 37 24" xfId="1246"/>
    <cellStyle name="표준 37 25" xfId="1247"/>
    <cellStyle name="표준 37 26" xfId="1248"/>
    <cellStyle name="표준 37 27" xfId="1249"/>
    <cellStyle name="표준 37 28" xfId="1250"/>
    <cellStyle name="표준 37 29" xfId="1251"/>
    <cellStyle name="표준 37 3" xfId="1252"/>
    <cellStyle name="표준 37 30" xfId="1253"/>
    <cellStyle name="표준 37 31" xfId="1254"/>
    <cellStyle name="표준 37 32" xfId="1255"/>
    <cellStyle name="표준 37 33" xfId="1256"/>
    <cellStyle name="표준 37 34" xfId="1257"/>
    <cellStyle name="표준 37 35" xfId="1258"/>
    <cellStyle name="표준 37 36" xfId="1259"/>
    <cellStyle name="표준 37 37" xfId="1260"/>
    <cellStyle name="표준 37 38" xfId="1261"/>
    <cellStyle name="표준 37 39" xfId="1262"/>
    <cellStyle name="표준 37 4" xfId="1263"/>
    <cellStyle name="표준 37 40" xfId="1264"/>
    <cellStyle name="표준 37 41" xfId="1265"/>
    <cellStyle name="표준 37 42" xfId="1266"/>
    <cellStyle name="표준 37 43" xfId="1267"/>
    <cellStyle name="표준 37 44" xfId="1268"/>
    <cellStyle name="표준 37 45" xfId="1269"/>
    <cellStyle name="표준 37 46" xfId="1270"/>
    <cellStyle name="표준 37 47" xfId="1271"/>
    <cellStyle name="표준 37 48" xfId="1272"/>
    <cellStyle name="표준 37 5" xfId="1273"/>
    <cellStyle name="표준 37 6" xfId="1274"/>
    <cellStyle name="표준 37 7" xfId="1275"/>
    <cellStyle name="표준 37 8" xfId="1276"/>
    <cellStyle name="표준 37 9" xfId="1277"/>
    <cellStyle name="표준 38" xfId="1278"/>
    <cellStyle name="표준 38 10" xfId="1279"/>
    <cellStyle name="표준 38 11" xfId="1280"/>
    <cellStyle name="표준 38 12" xfId="1281"/>
    <cellStyle name="표준 38 13" xfId="1282"/>
    <cellStyle name="표준 38 14" xfId="1283"/>
    <cellStyle name="표준 38 15" xfId="1284"/>
    <cellStyle name="표준 38 16" xfId="1285"/>
    <cellStyle name="표준 38 17" xfId="1286"/>
    <cellStyle name="표준 38 18" xfId="1287"/>
    <cellStyle name="표준 38 19" xfId="1288"/>
    <cellStyle name="표준 38 2" xfId="1289"/>
    <cellStyle name="표준 38 2 2" xfId="1290"/>
    <cellStyle name="표준 38 20" xfId="1291"/>
    <cellStyle name="표준 38 21" xfId="1292"/>
    <cellStyle name="표준 38 22" xfId="1293"/>
    <cellStyle name="표준 38 23" xfId="1294"/>
    <cellStyle name="표준 38 24" xfId="1295"/>
    <cellStyle name="표준 38 25" xfId="1296"/>
    <cellStyle name="표준 38 26" xfId="1297"/>
    <cellStyle name="표준 38 27" xfId="1298"/>
    <cellStyle name="표준 38 28" xfId="1299"/>
    <cellStyle name="표준 38 29" xfId="1300"/>
    <cellStyle name="표준 38 3" xfId="1301"/>
    <cellStyle name="표준 38 3 2" xfId="1302"/>
    <cellStyle name="표준 38 30" xfId="1303"/>
    <cellStyle name="표준 38 31" xfId="1304"/>
    <cellStyle name="표준 38 32" xfId="1305"/>
    <cellStyle name="표준 38 33" xfId="1306"/>
    <cellStyle name="표준 38 34" xfId="1307"/>
    <cellStyle name="표준 38 35" xfId="1308"/>
    <cellStyle name="표준 38 36" xfId="1309"/>
    <cellStyle name="표준 38 37" xfId="1310"/>
    <cellStyle name="표준 38 38" xfId="1311"/>
    <cellStyle name="표준 38 39" xfId="1312"/>
    <cellStyle name="표준 38 4" xfId="1313"/>
    <cellStyle name="표준 38 4 2" xfId="1314"/>
    <cellStyle name="표준 38 40" xfId="1315"/>
    <cellStyle name="표준 38 41" xfId="1316"/>
    <cellStyle name="표준 38 42" xfId="1317"/>
    <cellStyle name="표준 38 43" xfId="1318"/>
    <cellStyle name="표준 38 44" xfId="1319"/>
    <cellStyle name="표준 38 45" xfId="1320"/>
    <cellStyle name="표준 38 46" xfId="1321"/>
    <cellStyle name="표준 38 47" xfId="1322"/>
    <cellStyle name="표준 38 48" xfId="1323"/>
    <cellStyle name="표준 38 5" xfId="1324"/>
    <cellStyle name="표준 38 6" xfId="1325"/>
    <cellStyle name="표준 38 7" xfId="1326"/>
    <cellStyle name="표준 38 8" xfId="1327"/>
    <cellStyle name="표준 38 9" xfId="1328"/>
    <cellStyle name="표준 39" xfId="1329"/>
    <cellStyle name="표준 39 10" xfId="1330"/>
    <cellStyle name="표준 39 11" xfId="1331"/>
    <cellStyle name="표준 39 12" xfId="1332"/>
    <cellStyle name="표준 39 13" xfId="1333"/>
    <cellStyle name="표준 39 14" xfId="1334"/>
    <cellStyle name="표준 39 15" xfId="1335"/>
    <cellStyle name="표준 39 16" xfId="1336"/>
    <cellStyle name="표준 39 17" xfId="1337"/>
    <cellStyle name="표준 39 18" xfId="1338"/>
    <cellStyle name="표준 39 19" xfId="1339"/>
    <cellStyle name="표준 39 2" xfId="1340"/>
    <cellStyle name="표준 39 2 2" xfId="1341"/>
    <cellStyle name="표준 39 20" xfId="1342"/>
    <cellStyle name="표준 39 21" xfId="1343"/>
    <cellStyle name="표준 39 22" xfId="1344"/>
    <cellStyle name="표준 39 23" xfId="1345"/>
    <cellStyle name="표준 39 24" xfId="1346"/>
    <cellStyle name="표준 39 25" xfId="1347"/>
    <cellStyle name="표준 39 26" xfId="1348"/>
    <cellStyle name="표준 39 27" xfId="1349"/>
    <cellStyle name="표준 39 28" xfId="1350"/>
    <cellStyle name="표준 39 29" xfId="1351"/>
    <cellStyle name="표준 39 3" xfId="1352"/>
    <cellStyle name="표준 39 3 2" xfId="1353"/>
    <cellStyle name="표준 39 30" xfId="1354"/>
    <cellStyle name="표준 39 31" xfId="1355"/>
    <cellStyle name="표준 39 32" xfId="1356"/>
    <cellStyle name="표준 39 33" xfId="1357"/>
    <cellStyle name="표준 39 34" xfId="1358"/>
    <cellStyle name="표준 39 35" xfId="1359"/>
    <cellStyle name="표준 39 36" xfId="1360"/>
    <cellStyle name="표준 39 37" xfId="1361"/>
    <cellStyle name="표준 39 38" xfId="1362"/>
    <cellStyle name="표준 39 39" xfId="1363"/>
    <cellStyle name="표준 39 4" xfId="1364"/>
    <cellStyle name="표준 39 4 2" xfId="1365"/>
    <cellStyle name="표준 39 40" xfId="1366"/>
    <cellStyle name="표준 39 41" xfId="1367"/>
    <cellStyle name="표준 39 42" xfId="1368"/>
    <cellStyle name="표준 39 43" xfId="1369"/>
    <cellStyle name="표준 39 44" xfId="1370"/>
    <cellStyle name="표준 39 45" xfId="1371"/>
    <cellStyle name="표준 39 46" xfId="1372"/>
    <cellStyle name="표준 39 47" xfId="1373"/>
    <cellStyle name="표준 39 48" xfId="1374"/>
    <cellStyle name="표준 39 5" xfId="1375"/>
    <cellStyle name="표준 39 6" xfId="1376"/>
    <cellStyle name="표준 39 7" xfId="1377"/>
    <cellStyle name="표준 39 8" xfId="1378"/>
    <cellStyle name="표준 39 9" xfId="1379"/>
    <cellStyle name="표준 4" xfId="1380"/>
    <cellStyle name="표준 4 2" xfId="1381"/>
    <cellStyle name="표준 4 3" xfId="1382"/>
    <cellStyle name="표준 4 4" xfId="1383"/>
    <cellStyle name="표준 40" xfId="1384"/>
    <cellStyle name="표준 40 10" xfId="1385"/>
    <cellStyle name="표준 40 11" xfId="1386"/>
    <cellStyle name="표준 40 12" xfId="1387"/>
    <cellStyle name="표준 40 13" xfId="1388"/>
    <cellStyle name="표준 40 14" xfId="1389"/>
    <cellStyle name="표준 40 15" xfId="1390"/>
    <cellStyle name="표준 40 16" xfId="1391"/>
    <cellStyle name="표준 40 17" xfId="1392"/>
    <cellStyle name="표준 40 18" xfId="1393"/>
    <cellStyle name="표준 40 19" xfId="1394"/>
    <cellStyle name="표준 40 2" xfId="1395"/>
    <cellStyle name="표준 40 2 2" xfId="1396"/>
    <cellStyle name="표준 40 20" xfId="1397"/>
    <cellStyle name="표준 40 21" xfId="1398"/>
    <cellStyle name="표준 40 22" xfId="1399"/>
    <cellStyle name="표준 40 23" xfId="1400"/>
    <cellStyle name="표준 40 24" xfId="1401"/>
    <cellStyle name="표준 40 25" xfId="1402"/>
    <cellStyle name="표준 40 26" xfId="1403"/>
    <cellStyle name="표준 40 27" xfId="1404"/>
    <cellStyle name="표준 40 28" xfId="1405"/>
    <cellStyle name="표준 40 29" xfId="1406"/>
    <cellStyle name="표준 40 3" xfId="1407"/>
    <cellStyle name="표준 40 3 2" xfId="1408"/>
    <cellStyle name="표준 40 30" xfId="1409"/>
    <cellStyle name="표준 40 31" xfId="1410"/>
    <cellStyle name="표준 40 32" xfId="1411"/>
    <cellStyle name="표준 40 33" xfId="1412"/>
    <cellStyle name="표준 40 34" xfId="1413"/>
    <cellStyle name="표준 40 35" xfId="1414"/>
    <cellStyle name="표준 40 36" xfId="1415"/>
    <cellStyle name="표준 40 37" xfId="1416"/>
    <cellStyle name="표준 40 38" xfId="1417"/>
    <cellStyle name="표준 40 39" xfId="1418"/>
    <cellStyle name="표준 40 4" xfId="1419"/>
    <cellStyle name="표준 40 4 2" xfId="1420"/>
    <cellStyle name="표준 40 40" xfId="1421"/>
    <cellStyle name="표준 40 41" xfId="1422"/>
    <cellStyle name="표준 40 42" xfId="1423"/>
    <cellStyle name="표준 40 43" xfId="1424"/>
    <cellStyle name="표준 40 44" xfId="1425"/>
    <cellStyle name="표준 40 45" xfId="1426"/>
    <cellStyle name="표준 40 46" xfId="1427"/>
    <cellStyle name="표준 40 47" xfId="1428"/>
    <cellStyle name="표준 40 48" xfId="1429"/>
    <cellStyle name="표준 40 5" xfId="1430"/>
    <cellStyle name="표준 40 6" xfId="1431"/>
    <cellStyle name="표준 40 7" xfId="1432"/>
    <cellStyle name="표준 40 8" xfId="1433"/>
    <cellStyle name="표준 40 9" xfId="1434"/>
    <cellStyle name="표준 41" xfId="1435"/>
    <cellStyle name="표준 41 10" xfId="1436"/>
    <cellStyle name="표준 41 11" xfId="1437"/>
    <cellStyle name="표준 41 12" xfId="1438"/>
    <cellStyle name="표준 41 13" xfId="1439"/>
    <cellStyle name="표준 41 14" xfId="1440"/>
    <cellStyle name="표준 41 15" xfId="1441"/>
    <cellStyle name="표준 41 16" xfId="1442"/>
    <cellStyle name="표준 41 17" xfId="1443"/>
    <cellStyle name="표준 41 18" xfId="1444"/>
    <cellStyle name="표준 41 19" xfId="1445"/>
    <cellStyle name="표준 41 2" xfId="1446"/>
    <cellStyle name="표준 41 2 2" xfId="1447"/>
    <cellStyle name="표준 41 20" xfId="1448"/>
    <cellStyle name="표준 41 21" xfId="1449"/>
    <cellStyle name="표준 41 22" xfId="1450"/>
    <cellStyle name="표준 41 23" xfId="1451"/>
    <cellStyle name="표준 41 24" xfId="1452"/>
    <cellStyle name="표준 41 25" xfId="1453"/>
    <cellStyle name="표준 41 26" xfId="1454"/>
    <cellStyle name="표준 41 27" xfId="1455"/>
    <cellStyle name="표준 41 28" xfId="1456"/>
    <cellStyle name="표준 41 29" xfId="1457"/>
    <cellStyle name="표준 41 3" xfId="1458"/>
    <cellStyle name="표준 41 3 2" xfId="1459"/>
    <cellStyle name="표준 41 30" xfId="1460"/>
    <cellStyle name="표준 41 31" xfId="1461"/>
    <cellStyle name="표준 41 32" xfId="1462"/>
    <cellStyle name="표준 41 33" xfId="1463"/>
    <cellStyle name="표준 41 34" xfId="1464"/>
    <cellStyle name="표준 41 35" xfId="1465"/>
    <cellStyle name="표준 41 36" xfId="1466"/>
    <cellStyle name="표준 41 37" xfId="1467"/>
    <cellStyle name="표준 41 38" xfId="1468"/>
    <cellStyle name="표준 41 39" xfId="1469"/>
    <cellStyle name="표준 41 4" xfId="1470"/>
    <cellStyle name="표준 41 4 2" xfId="1471"/>
    <cellStyle name="표준 41 40" xfId="1472"/>
    <cellStyle name="표준 41 41" xfId="1473"/>
    <cellStyle name="표준 41 42" xfId="1474"/>
    <cellStyle name="표준 41 43" xfId="1475"/>
    <cellStyle name="표준 41 44" xfId="1476"/>
    <cellStyle name="표준 41 45" xfId="1477"/>
    <cellStyle name="표준 41 46" xfId="1478"/>
    <cellStyle name="표준 41 47" xfId="1479"/>
    <cellStyle name="표준 41 48" xfId="1480"/>
    <cellStyle name="표준 41 5" xfId="1481"/>
    <cellStyle name="표준 41 6" xfId="1482"/>
    <cellStyle name="표준 41 7" xfId="1483"/>
    <cellStyle name="표준 41 8" xfId="1484"/>
    <cellStyle name="표준 41 9" xfId="1485"/>
    <cellStyle name="표준 42" xfId="1486"/>
    <cellStyle name="표준 42 10" xfId="1487"/>
    <cellStyle name="표준 42 11" xfId="1488"/>
    <cellStyle name="표준 42 12" xfId="1489"/>
    <cellStyle name="표준 42 13" xfId="1490"/>
    <cellStyle name="표준 42 14" xfId="1491"/>
    <cellStyle name="표준 42 15" xfId="1492"/>
    <cellStyle name="표준 42 16" xfId="1493"/>
    <cellStyle name="표준 42 17" xfId="1494"/>
    <cellStyle name="표준 42 18" xfId="1495"/>
    <cellStyle name="표준 42 19" xfId="1496"/>
    <cellStyle name="표준 42 2" xfId="1497"/>
    <cellStyle name="표준 42 2 2" xfId="1498"/>
    <cellStyle name="표준 42 20" xfId="1499"/>
    <cellStyle name="표준 42 21" xfId="1500"/>
    <cellStyle name="표준 42 22" xfId="1501"/>
    <cellStyle name="표준 42 23" xfId="1502"/>
    <cellStyle name="표준 42 24" xfId="1503"/>
    <cellStyle name="표준 42 25" xfId="1504"/>
    <cellStyle name="표준 42 26" xfId="1505"/>
    <cellStyle name="표준 42 27" xfId="1506"/>
    <cellStyle name="표준 42 28" xfId="1507"/>
    <cellStyle name="표준 42 29" xfId="1508"/>
    <cellStyle name="표준 42 3" xfId="1509"/>
    <cellStyle name="표준 42 3 2" xfId="1510"/>
    <cellStyle name="표준 42 30" xfId="1511"/>
    <cellStyle name="표준 42 31" xfId="1512"/>
    <cellStyle name="표준 42 32" xfId="1513"/>
    <cellStyle name="표준 42 33" xfId="1514"/>
    <cellStyle name="표준 42 34" xfId="1515"/>
    <cellStyle name="표준 42 35" xfId="1516"/>
    <cellStyle name="표준 42 36" xfId="1517"/>
    <cellStyle name="표준 42 37" xfId="1518"/>
    <cellStyle name="표준 42 38" xfId="1519"/>
    <cellStyle name="표준 42 39" xfId="1520"/>
    <cellStyle name="표준 42 4" xfId="1521"/>
    <cellStyle name="표준 42 4 2" xfId="1522"/>
    <cellStyle name="표준 42 40" xfId="1523"/>
    <cellStyle name="표준 42 41" xfId="1524"/>
    <cellStyle name="표준 42 42" xfId="1525"/>
    <cellStyle name="표준 42 43" xfId="1526"/>
    <cellStyle name="표준 42 44" xfId="1527"/>
    <cellStyle name="표준 42 45" xfId="1528"/>
    <cellStyle name="표준 42 46" xfId="1529"/>
    <cellStyle name="표준 42 47" xfId="1530"/>
    <cellStyle name="표준 42 48" xfId="1531"/>
    <cellStyle name="표준 42 5" xfId="1532"/>
    <cellStyle name="표준 42 6" xfId="1533"/>
    <cellStyle name="표준 42 7" xfId="1534"/>
    <cellStyle name="표준 42 8" xfId="1535"/>
    <cellStyle name="표준 42 9" xfId="1536"/>
    <cellStyle name="표준 43" xfId="1537"/>
    <cellStyle name="표준 43 10" xfId="1538"/>
    <cellStyle name="표준 43 11" xfId="1539"/>
    <cellStyle name="표준 43 12" xfId="1540"/>
    <cellStyle name="표준 43 13" xfId="1541"/>
    <cellStyle name="표준 43 14" xfId="1542"/>
    <cellStyle name="표준 43 15" xfId="1543"/>
    <cellStyle name="표준 43 16" xfId="1544"/>
    <cellStyle name="표준 43 17" xfId="1545"/>
    <cellStyle name="표준 43 18" xfId="1546"/>
    <cellStyle name="표준 43 19" xfId="1547"/>
    <cellStyle name="표준 43 2" xfId="1548"/>
    <cellStyle name="표준 43 20" xfId="1549"/>
    <cellStyle name="표준 43 21" xfId="1550"/>
    <cellStyle name="표준 43 22" xfId="1551"/>
    <cellStyle name="표준 43 23" xfId="1552"/>
    <cellStyle name="표준 43 24" xfId="1553"/>
    <cellStyle name="표준 43 25" xfId="1554"/>
    <cellStyle name="표준 43 26" xfId="1555"/>
    <cellStyle name="표준 43 27" xfId="1556"/>
    <cellStyle name="표준 43 28" xfId="1557"/>
    <cellStyle name="표준 43 29" xfId="1558"/>
    <cellStyle name="표준 43 3" xfId="1559"/>
    <cellStyle name="표준 43 30" xfId="1560"/>
    <cellStyle name="표준 43 31" xfId="1561"/>
    <cellStyle name="표준 43 32" xfId="1562"/>
    <cellStyle name="표준 43 33" xfId="1563"/>
    <cellStyle name="표준 43 34" xfId="1564"/>
    <cellStyle name="표준 43 35" xfId="1565"/>
    <cellStyle name="표준 43 36" xfId="1566"/>
    <cellStyle name="표준 43 37" xfId="1567"/>
    <cellStyle name="표준 43 38" xfId="1568"/>
    <cellStyle name="표준 43 39" xfId="1569"/>
    <cellStyle name="표준 43 4" xfId="1570"/>
    <cellStyle name="표준 43 40" xfId="1571"/>
    <cellStyle name="표준 43 41" xfId="1572"/>
    <cellStyle name="표준 43 42" xfId="1573"/>
    <cellStyle name="표준 43 43" xfId="1574"/>
    <cellStyle name="표준 43 44" xfId="1575"/>
    <cellStyle name="표준 43 45" xfId="1576"/>
    <cellStyle name="표준 43 46" xfId="1577"/>
    <cellStyle name="표준 43 47" xfId="1578"/>
    <cellStyle name="표준 43 48" xfId="1579"/>
    <cellStyle name="표준 43 49" xfId="1580"/>
    <cellStyle name="표준 43 5" xfId="1581"/>
    <cellStyle name="표준 43 50" xfId="1582"/>
    <cellStyle name="표준 43 6" xfId="1583"/>
    <cellStyle name="표준 43 7" xfId="1584"/>
    <cellStyle name="표준 43 7 2" xfId="1585"/>
    <cellStyle name="표준 43 7 3" xfId="1586"/>
    <cellStyle name="표준 43 7 4" xfId="1587"/>
    <cellStyle name="표준 43 7 5" xfId="1588"/>
    <cellStyle name="표준 43 7 6" xfId="1589"/>
    <cellStyle name="표준 43 7 7" xfId="1590"/>
    <cellStyle name="표준 43 7 8" xfId="1591"/>
    <cellStyle name="표준 43 8" xfId="1592"/>
    <cellStyle name="표준 43 9" xfId="1593"/>
    <cellStyle name="표준 44" xfId="1594"/>
    <cellStyle name="표준 44 2" xfId="1595"/>
    <cellStyle name="표준 44 3" xfId="1596"/>
    <cellStyle name="표준 44 4" xfId="1597"/>
    <cellStyle name="표준 44 5" xfId="1598"/>
    <cellStyle name="표준 45" xfId="1599"/>
    <cellStyle name="표준 45 2" xfId="1600"/>
    <cellStyle name="표준 45 3" xfId="1601"/>
    <cellStyle name="표준 45 4" xfId="1602"/>
    <cellStyle name="표준 45 5" xfId="1603"/>
    <cellStyle name="표준 46" xfId="1604"/>
    <cellStyle name="표준 46 2" xfId="1605"/>
    <cellStyle name="표준 46 3" xfId="1606"/>
    <cellStyle name="표준 46 4" xfId="1607"/>
    <cellStyle name="표준 46 5" xfId="1608"/>
    <cellStyle name="표준 47" xfId="1609"/>
    <cellStyle name="표준 47 2" xfId="1610"/>
    <cellStyle name="표준 47 3" xfId="1611"/>
    <cellStyle name="표준 47 4" xfId="1612"/>
    <cellStyle name="표준 47 5" xfId="1613"/>
    <cellStyle name="표준 48" xfId="1614"/>
    <cellStyle name="표준 48 2" xfId="1615"/>
    <cellStyle name="표준 48 3" xfId="1616"/>
    <cellStyle name="표준 48 4" xfId="1617"/>
    <cellStyle name="표준 48 5" xfId="1618"/>
    <cellStyle name="표준 49" xfId="1619"/>
    <cellStyle name="표준 49 2" xfId="1620"/>
    <cellStyle name="표준 49 3" xfId="1621"/>
    <cellStyle name="표준 49 4" xfId="1622"/>
    <cellStyle name="표준 49 5" xfId="1623"/>
    <cellStyle name="표준 5" xfId="1624"/>
    <cellStyle name="표준 5 2" xfId="1625"/>
    <cellStyle name="표준 5 2 2" xfId="2065"/>
    <cellStyle name="표준 5 3" xfId="1626"/>
    <cellStyle name="표준 50" xfId="1627"/>
    <cellStyle name="표준 50 2" xfId="1628"/>
    <cellStyle name="표준 50 3" xfId="1629"/>
    <cellStyle name="표준 50 4" xfId="1630"/>
    <cellStyle name="표준 50 5" xfId="1631"/>
    <cellStyle name="표준 51" xfId="1632"/>
    <cellStyle name="표준 51 2" xfId="1633"/>
    <cellStyle name="표준 51 3" xfId="1634"/>
    <cellStyle name="표준 51 4" xfId="1635"/>
    <cellStyle name="표준 51 5" xfId="1636"/>
    <cellStyle name="표준 52" xfId="1637"/>
    <cellStyle name="표준 52 2" xfId="1638"/>
    <cellStyle name="표준 52 3" xfId="1639"/>
    <cellStyle name="표준 52 4" xfId="1640"/>
    <cellStyle name="표준 52 5" xfId="1641"/>
    <cellStyle name="표준 53" xfId="1642"/>
    <cellStyle name="표준 53 2" xfId="1643"/>
    <cellStyle name="표준 53 3" xfId="1644"/>
    <cellStyle name="표준 53 4" xfId="1645"/>
    <cellStyle name="표준 53 5" xfId="1646"/>
    <cellStyle name="표준 54" xfId="1647"/>
    <cellStyle name="표준 54 2" xfId="1648"/>
    <cellStyle name="표준 54 3" xfId="1649"/>
    <cellStyle name="표준 54 4" xfId="1650"/>
    <cellStyle name="표준 54 5" xfId="1651"/>
    <cellStyle name="표준 55" xfId="1652"/>
    <cellStyle name="표준 55 2" xfId="1653"/>
    <cellStyle name="표준 55 3" xfId="1654"/>
    <cellStyle name="표준 55 4" xfId="1655"/>
    <cellStyle name="표준 55 5" xfId="1656"/>
    <cellStyle name="표준 56" xfId="1657"/>
    <cellStyle name="표준 56 2" xfId="1658"/>
    <cellStyle name="표준 56 3" xfId="1659"/>
    <cellStyle name="표준 56 4" xfId="1660"/>
    <cellStyle name="표준 56 5" xfId="1661"/>
    <cellStyle name="표준 57" xfId="1662"/>
    <cellStyle name="표준 57 2" xfId="1663"/>
    <cellStyle name="표준 57 3" xfId="1664"/>
    <cellStyle name="표준 57 4" xfId="1665"/>
    <cellStyle name="표준 58" xfId="1666"/>
    <cellStyle name="표준 58 2" xfId="1667"/>
    <cellStyle name="표준 58 3" xfId="1668"/>
    <cellStyle name="표준 58 4" xfId="1669"/>
    <cellStyle name="표준 58 5" xfId="1670"/>
    <cellStyle name="표준 59" xfId="1671"/>
    <cellStyle name="표준 59 2" xfId="1672"/>
    <cellStyle name="표준 59 3" xfId="1673"/>
    <cellStyle name="표준 59 4" xfId="1674"/>
    <cellStyle name="표준 59 5" xfId="1675"/>
    <cellStyle name="표준 6" xfId="1676"/>
    <cellStyle name="표준 6 2" xfId="1677"/>
    <cellStyle name="표준 6 3" xfId="1678"/>
    <cellStyle name="표준 6 3 2" xfId="2066"/>
    <cellStyle name="표준 6 4" xfId="1679"/>
    <cellStyle name="표준 6 4 2" xfId="2068"/>
    <cellStyle name="표준 6 4 2 2" xfId="2073"/>
    <cellStyle name="표준 6 4 2 2 2" xfId="2074"/>
    <cellStyle name="표준 6 4 2 2 2 2" xfId="2113"/>
    <cellStyle name="표준 6 4 2 2 2 2 2" xfId="2206"/>
    <cellStyle name="표준 6 4 2 2 2 2 2 2" xfId="2348"/>
    <cellStyle name="표준 6 4 2 2 2 2 3" xfId="2277"/>
    <cellStyle name="표준 6 4 2 2 2 3" xfId="2171"/>
    <cellStyle name="표준 6 4 2 2 2 3 2" xfId="2313"/>
    <cellStyle name="표준 6 4 2 2 2 4" xfId="2242"/>
    <cellStyle name="표준 6 4 2 2 3" xfId="2112"/>
    <cellStyle name="표준 6 4 2 2 3 2" xfId="2205"/>
    <cellStyle name="표준 6 4 2 2 3 2 2" xfId="2347"/>
    <cellStyle name="표준 6 4 2 2 3 3" xfId="2276"/>
    <cellStyle name="표준 6 4 2 2 4" xfId="2170"/>
    <cellStyle name="표준 6 4 2 2 4 2" xfId="2312"/>
    <cellStyle name="표준 6 4 2 2 5" xfId="2241"/>
    <cellStyle name="표준 6 4 2 3" xfId="2075"/>
    <cellStyle name="표준 6 4 2 4" xfId="2076"/>
    <cellStyle name="표준 6 4 2 4 2" xfId="2114"/>
    <cellStyle name="표준 6 4 2 4 2 2" xfId="2207"/>
    <cellStyle name="표준 6 4 2 4 2 2 2" xfId="2349"/>
    <cellStyle name="표준 6 4 2 4 2 3" xfId="2278"/>
    <cellStyle name="표준 6 4 2 4 3" xfId="2172"/>
    <cellStyle name="표준 6 4 2 4 3 2" xfId="2314"/>
    <cellStyle name="표준 6 4 2 4 4" xfId="2243"/>
    <cellStyle name="표준 6 4 2 5" xfId="2077"/>
    <cellStyle name="표준 6 4 2 5 2" xfId="2115"/>
    <cellStyle name="표준 6 4 2 5 2 2" xfId="2208"/>
    <cellStyle name="표준 6 4 2 5 2 2 2" xfId="2350"/>
    <cellStyle name="표준 6 4 2 5 2 3" xfId="2279"/>
    <cellStyle name="표준 6 4 2 5 3" xfId="2173"/>
    <cellStyle name="표준 6 4 2 5 3 2" xfId="2315"/>
    <cellStyle name="표준 6 4 2 5 4" xfId="2244"/>
    <cellStyle name="표준 6 4 3" xfId="2069"/>
    <cellStyle name="표준 6 4 4" xfId="2070"/>
    <cellStyle name="표준 6 4 4 2" xfId="2078"/>
    <cellStyle name="표준 6 4 4 3" xfId="2079"/>
    <cellStyle name="표준 6 4 4 3 2" xfId="2116"/>
    <cellStyle name="표준 6 4 4 3 2 2" xfId="2209"/>
    <cellStyle name="표준 6 4 4 3 2 2 2" xfId="2351"/>
    <cellStyle name="표준 6 4 4 3 2 3" xfId="2280"/>
    <cellStyle name="표준 6 4 4 3 3" xfId="2174"/>
    <cellStyle name="표준 6 4 4 3 3 2" xfId="2316"/>
    <cellStyle name="표준 6 4 4 3 4" xfId="2245"/>
    <cellStyle name="표준 6 4 4 4" xfId="2080"/>
    <cellStyle name="표준 6 4 4 4 2" xfId="2117"/>
    <cellStyle name="표준 6 4 4 4 2 2" xfId="2210"/>
    <cellStyle name="표준 6 4 4 4 2 2 2" xfId="2352"/>
    <cellStyle name="표준 6 4 4 4 2 3" xfId="2281"/>
    <cellStyle name="표준 6 4 4 4 3" xfId="2175"/>
    <cellStyle name="표준 6 4 4 4 3 2" xfId="2317"/>
    <cellStyle name="표준 6 4 4 4 4" xfId="2246"/>
    <cellStyle name="표준 6 4 5" xfId="2081"/>
    <cellStyle name="표준 6 4 5 2" xfId="2118"/>
    <cellStyle name="표준 6 4 5 2 2" xfId="2211"/>
    <cellStyle name="표준 6 4 5 2 2 2" xfId="2353"/>
    <cellStyle name="표준 6 4 5 2 3" xfId="2282"/>
    <cellStyle name="표준 6 4 5 3" xfId="2176"/>
    <cellStyle name="표준 6 4 5 3 2" xfId="2318"/>
    <cellStyle name="표준 6 4 5 4" xfId="2247"/>
    <cellStyle name="표준 6 4 6" xfId="2082"/>
    <cellStyle name="표준 6 4 6 2" xfId="2119"/>
    <cellStyle name="표준 6 4 6 2 2" xfId="2212"/>
    <cellStyle name="표준 6 4 6 2 2 2" xfId="2354"/>
    <cellStyle name="표준 6 4 6 2 3" xfId="2283"/>
    <cellStyle name="표준 6 4 6 3" xfId="2177"/>
    <cellStyle name="표준 6 4 6 3 2" xfId="2319"/>
    <cellStyle name="표준 6 4 6 4" xfId="2248"/>
    <cellStyle name="표준 6 4 7" xfId="2067"/>
    <cellStyle name="표준 6 5" xfId="2071"/>
    <cellStyle name="표준 6 5 2" xfId="2083"/>
    <cellStyle name="표준 6 5 2 2" xfId="2084"/>
    <cellStyle name="표준 6 5 2 2 2" xfId="2121"/>
    <cellStyle name="표준 6 5 2 2 2 2" xfId="2214"/>
    <cellStyle name="표준 6 5 2 2 2 2 2" xfId="2356"/>
    <cellStyle name="표준 6 5 2 2 2 3" xfId="2285"/>
    <cellStyle name="표준 6 5 2 2 3" xfId="2179"/>
    <cellStyle name="표준 6 5 2 2 3 2" xfId="2321"/>
    <cellStyle name="표준 6 5 2 2 4" xfId="2250"/>
    <cellStyle name="표준 6 5 2 3" xfId="2120"/>
    <cellStyle name="표준 6 5 2 3 2" xfId="2213"/>
    <cellStyle name="표준 6 5 2 3 2 2" xfId="2355"/>
    <cellStyle name="표준 6 5 2 3 3" xfId="2284"/>
    <cellStyle name="표준 6 5 2 4" xfId="2178"/>
    <cellStyle name="표준 6 5 2 4 2" xfId="2320"/>
    <cellStyle name="표준 6 5 2 5" xfId="2249"/>
    <cellStyle name="표준 6 5 3" xfId="2085"/>
    <cellStyle name="표준 6 5 4" xfId="2086"/>
    <cellStyle name="표준 6 5 4 2" xfId="2122"/>
    <cellStyle name="표준 6 5 4 2 2" xfId="2215"/>
    <cellStyle name="표준 6 5 4 2 2 2" xfId="2357"/>
    <cellStyle name="표준 6 5 4 2 3" xfId="2286"/>
    <cellStyle name="표준 6 5 4 3" xfId="2180"/>
    <cellStyle name="표준 6 5 4 3 2" xfId="2322"/>
    <cellStyle name="표준 6 5 4 4" xfId="2251"/>
    <cellStyle name="표준 6 5 5" xfId="2087"/>
    <cellStyle name="표준 6 5 5 2" xfId="2123"/>
    <cellStyle name="표준 6 5 5 2 2" xfId="2216"/>
    <cellStyle name="표준 6 5 5 2 2 2" xfId="2358"/>
    <cellStyle name="표준 6 5 5 2 3" xfId="2287"/>
    <cellStyle name="표준 6 5 5 3" xfId="2181"/>
    <cellStyle name="표준 6 5 5 3 2" xfId="2323"/>
    <cellStyle name="표준 6 5 5 4" xfId="2252"/>
    <cellStyle name="표준 6 6" xfId="2072"/>
    <cellStyle name="표준 6 6 2" xfId="2088"/>
    <cellStyle name="표준 6 6 3" xfId="2089"/>
    <cellStyle name="표준 6 6 3 2" xfId="2124"/>
    <cellStyle name="표준 6 6 3 2 2" xfId="2217"/>
    <cellStyle name="표준 6 6 3 2 2 2" xfId="2359"/>
    <cellStyle name="표준 6 6 3 2 3" xfId="2288"/>
    <cellStyle name="표준 6 6 3 3" xfId="2182"/>
    <cellStyle name="표준 6 6 3 3 2" xfId="2324"/>
    <cellStyle name="표준 6 6 3 4" xfId="2253"/>
    <cellStyle name="표준 6 6 4" xfId="2090"/>
    <cellStyle name="표준 6 6 4 2" xfId="2125"/>
    <cellStyle name="표준 6 6 4 2 2" xfId="2218"/>
    <cellStyle name="표준 6 6 4 2 2 2" xfId="2360"/>
    <cellStyle name="표준 6 6 4 2 3" xfId="2289"/>
    <cellStyle name="표준 6 6 4 3" xfId="2183"/>
    <cellStyle name="표준 6 6 4 3 2" xfId="2325"/>
    <cellStyle name="표준 6 6 4 4" xfId="2254"/>
    <cellStyle name="표준 6 7" xfId="2091"/>
    <cellStyle name="표준 6 7 2" xfId="2126"/>
    <cellStyle name="표준 6 7 2 2" xfId="2219"/>
    <cellStyle name="표준 6 7 2 2 2" xfId="2361"/>
    <cellStyle name="표준 6 7 2 3" xfId="2290"/>
    <cellStyle name="표준 6 7 3" xfId="2184"/>
    <cellStyle name="표준 6 7 3 2" xfId="2326"/>
    <cellStyle name="표준 6 7 4" xfId="2255"/>
    <cellStyle name="표준 6 8" xfId="2092"/>
    <cellStyle name="표준 6 8 2" xfId="2127"/>
    <cellStyle name="표준 6 8 2 2" xfId="2220"/>
    <cellStyle name="표준 6 8 2 2 2" xfId="2362"/>
    <cellStyle name="표준 6 8 2 3" xfId="2291"/>
    <cellStyle name="표준 6 8 3" xfId="2185"/>
    <cellStyle name="표준 6 8 3 2" xfId="2327"/>
    <cellStyle name="표준 6 8 4" xfId="2256"/>
    <cellStyle name="표준 60" xfId="1680"/>
    <cellStyle name="표준 60 2" xfId="1681"/>
    <cellStyle name="표준 60 3" xfId="1682"/>
    <cellStyle name="표준 60 4" xfId="1683"/>
    <cellStyle name="표준 61" xfId="1684"/>
    <cellStyle name="표준 61 2" xfId="1685"/>
    <cellStyle name="표준 61 3" xfId="1686"/>
    <cellStyle name="표준 61 4" xfId="1687"/>
    <cellStyle name="표준 62" xfId="1688"/>
    <cellStyle name="표준 63" xfId="1689"/>
    <cellStyle name="표준 64" xfId="1690"/>
    <cellStyle name="표준 65" xfId="1691"/>
    <cellStyle name="표준 66" xfId="1692"/>
    <cellStyle name="표준 67" xfId="1693"/>
    <cellStyle name="표준 68" xfId="1694"/>
    <cellStyle name="표준 69" xfId="1695"/>
    <cellStyle name="표준 7" xfId="1696"/>
    <cellStyle name="표준 7 2" xfId="1697"/>
    <cellStyle name="표준 7 3" xfId="1698"/>
    <cellStyle name="표준 7 4" xfId="1699"/>
    <cellStyle name="표준 70" xfId="1700"/>
    <cellStyle name="표준 71" xfId="1701"/>
    <cellStyle name="표준 72" xfId="1702"/>
    <cellStyle name="표준 73" xfId="1703"/>
    <cellStyle name="표준 74" xfId="1704"/>
    <cellStyle name="표준 75" xfId="1705"/>
    <cellStyle name="표준 76" xfId="1706"/>
    <cellStyle name="표준 77" xfId="1707"/>
    <cellStyle name="표준 78" xfId="1708"/>
    <cellStyle name="표준 79" xfId="1709"/>
    <cellStyle name="표준 8" xfId="1710"/>
    <cellStyle name="표준 8 2" xfId="1711"/>
    <cellStyle name="표준 8 3" xfId="1712"/>
    <cellStyle name="표준 8 4" xfId="1713"/>
    <cellStyle name="표준 80" xfId="1714"/>
    <cellStyle name="표준 81" xfId="1715"/>
    <cellStyle name="표준 82" xfId="1716"/>
    <cellStyle name="표준 83" xfId="1717"/>
    <cellStyle name="표준 84" xfId="1718"/>
    <cellStyle name="표준 85" xfId="1719"/>
    <cellStyle name="표준 86" xfId="1720"/>
    <cellStyle name="표준 87" xfId="1721"/>
    <cellStyle name="표준 88" xfId="1722"/>
    <cellStyle name="표준 89" xfId="1723"/>
    <cellStyle name="표준 9" xfId="1724"/>
    <cellStyle name="표준 9 2" xfId="1725"/>
    <cellStyle name="표준 9 3" xfId="1726"/>
    <cellStyle name="표준 90" xfId="1727"/>
    <cellStyle name="표준 91" xfId="1728"/>
    <cellStyle name="표준 92" xfId="1729"/>
    <cellStyle name="표준 93" xfId="1730"/>
    <cellStyle name="표준 94" xfId="1731"/>
    <cellStyle name="표준 95" xfId="1732"/>
    <cellStyle name="표준 96" xfId="1733"/>
    <cellStyle name="표준 97" xfId="1734"/>
    <cellStyle name="표준 98" xfId="1735"/>
    <cellStyle name="표준 99" xfId="1736"/>
    <cellStyle name="표준_08 전기가스수도" xfId="1737"/>
    <cellStyle name="표준_08 전기가스수도(1)" xfId="1738"/>
    <cellStyle name="표준_08. 전기가스수도" xfId="1739"/>
    <cellStyle name="표준_1.발전현황" xfId="1740"/>
    <cellStyle name="표준_8. 전기가스수도" xfId="1741"/>
    <cellStyle name="표준_표준화 서식(1)" xfId="1742"/>
    <cellStyle name="합산" xfId="1743"/>
    <cellStyle name="합산 2" xfId="1744"/>
    <cellStyle name="화폐기호" xfId="1745"/>
    <cellStyle name="화폐기호 2" xfId="1746"/>
    <cellStyle name="화폐기호0" xfId="1747"/>
    <cellStyle name="화폐기호0 2" xfId="1748"/>
  </cellStyles>
  <dxfs count="45"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2</xdr:row>
      <xdr:rowOff>57150</xdr:rowOff>
    </xdr:from>
    <xdr:to>
      <xdr:col>8</xdr:col>
      <xdr:colOff>514350</xdr:colOff>
      <xdr:row>11</xdr:row>
      <xdr:rowOff>38100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85725" y="647700"/>
          <a:ext cx="5915025" cy="2638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8.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전기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,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가스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,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수도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Electricity, Gas and Water-Supply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Owner/LOCALS~1/Temp/ztv72/001_&#50896;&#44256;/&#52572;&#51333;&#48376;/08_&#51204;&#44592;&#44032;&#49828;&#49688;&#46020;(&#54620;&#51204;&#45824;&#44396;&#44221;&#48513;&#48376;&#48512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IE5/NTDI5SOF/001_&#50896;&#44256;/&#52572;&#51333;&#48376;/08_&#51204;&#44592;&#44032;&#49828;&#49688;&#46020;(&#54620;&#51204;&#45824;&#44396;&#44221;&#48513;&#48376;&#4851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activeCell="C19" sqref="C19"/>
      <selection pane="bottomLeft" activeCell="I2" sqref="I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23.25" customHeight="1">
      <c r="A1" s="1"/>
      <c r="B1" s="1"/>
      <c r="C1" s="1"/>
      <c r="D1" s="1"/>
      <c r="E1" s="1"/>
      <c r="F1" s="1"/>
      <c r="G1" s="1"/>
      <c r="I1" s="3">
        <v>345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8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637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/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/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/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/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/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/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 t="s">
        <v>7</v>
      </c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 t="s">
        <v>8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 t="s">
        <v>9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 t="s">
        <v>10</v>
      </c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 t="s">
        <v>11</v>
      </c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 t="s">
        <v>167</v>
      </c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168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169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9" t="s">
        <v>170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9" t="s">
        <v>171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9" t="s">
        <v>172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9" t="s">
        <v>173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174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175</v>
      </c>
      <c r="B30" s="6"/>
      <c r="C30" s="7"/>
      <c r="D30" s="7"/>
      <c r="F30" s="6"/>
      <c r="G30" s="7"/>
      <c r="H30" s="8"/>
      <c r="I30" s="8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166</v>
      </c>
      <c r="B31" s="6"/>
      <c r="C31" s="7"/>
      <c r="D31" s="10"/>
      <c r="F31" s="6"/>
      <c r="G31" s="7"/>
      <c r="H31" s="8"/>
      <c r="I31" s="8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>
      <c r="J34" s="1"/>
    </row>
    <row r="35" spans="1:16">
      <c r="J35" s="1"/>
    </row>
    <row r="37" spans="1:16">
      <c r="J37" s="5"/>
    </row>
    <row r="38" spans="1:16">
      <c r="J38" s="5"/>
    </row>
  </sheetData>
  <phoneticPr fontId="41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view="pageBreakPreview" zoomScaleNormal="100" zoomScaleSheetLayoutView="100" workbookViewId="0">
      <selection activeCell="E2" sqref="E2"/>
    </sheetView>
  </sheetViews>
  <sheetFormatPr defaultRowHeight="14.25"/>
  <cols>
    <col min="1" max="1" width="15.375" style="29" customWidth="1"/>
    <col min="2" max="2" width="16.5" style="487" customWidth="1"/>
    <col min="3" max="4" width="16.5" style="488" customWidth="1"/>
    <col min="5" max="5" width="17.5" style="488" customWidth="1"/>
    <col min="6" max="16384" width="9" style="281"/>
  </cols>
  <sheetData>
    <row r="1" spans="1:5" s="421" customFormat="1" ht="14.1" customHeight="1">
      <c r="A1" s="411"/>
      <c r="B1" s="12"/>
      <c r="C1" s="412"/>
      <c r="D1" s="412"/>
      <c r="E1" s="13" t="s">
        <v>612</v>
      </c>
    </row>
    <row r="2" spans="1:5" s="421" customFormat="1" ht="14.1" customHeight="1">
      <c r="A2" s="411"/>
      <c r="B2" s="12"/>
      <c r="C2" s="412"/>
      <c r="D2" s="412"/>
      <c r="E2" s="13"/>
    </row>
    <row r="3" spans="1:5" s="475" customFormat="1" ht="20.100000000000001" customHeight="1">
      <c r="A3" s="589" t="s">
        <v>221</v>
      </c>
      <c r="B3" s="589"/>
      <c r="C3" s="589"/>
      <c r="D3" s="589"/>
      <c r="E3" s="589"/>
    </row>
    <row r="4" spans="1:5" s="466" customFormat="1" ht="24" customHeight="1">
      <c r="A4" s="590" t="s">
        <v>222</v>
      </c>
      <c r="B4" s="590"/>
      <c r="C4" s="590"/>
      <c r="D4" s="590"/>
      <c r="E4" s="590"/>
    </row>
    <row r="5" spans="1:5" s="413" customFormat="1" ht="18" customHeight="1" thickBot="1">
      <c r="B5" s="18"/>
      <c r="C5" s="374"/>
      <c r="D5" s="374"/>
      <c r="E5" s="19"/>
    </row>
    <row r="6" spans="1:5" s="421" customFormat="1" ht="12" customHeight="1">
      <c r="A6" s="591" t="s">
        <v>223</v>
      </c>
      <c r="B6" s="594" t="s">
        <v>607</v>
      </c>
      <c r="C6" s="597" t="s">
        <v>224</v>
      </c>
      <c r="D6" s="597" t="s">
        <v>225</v>
      </c>
      <c r="E6" s="602" t="s">
        <v>226</v>
      </c>
    </row>
    <row r="7" spans="1:5" s="421" customFormat="1" ht="12" customHeight="1">
      <c r="A7" s="592"/>
      <c r="B7" s="595"/>
      <c r="C7" s="598"/>
      <c r="D7" s="600"/>
      <c r="E7" s="603"/>
    </row>
    <row r="8" spans="1:5" s="421" customFormat="1" ht="12" customHeight="1">
      <c r="A8" s="592"/>
      <c r="B8" s="595"/>
      <c r="C8" s="598"/>
      <c r="D8" s="600"/>
      <c r="E8" s="603"/>
    </row>
    <row r="9" spans="1:5" s="421" customFormat="1" ht="12" customHeight="1">
      <c r="A9" s="593"/>
      <c r="B9" s="596"/>
      <c r="C9" s="599"/>
      <c r="D9" s="601"/>
      <c r="E9" s="604"/>
    </row>
    <row r="10" spans="1:5" s="21" customFormat="1" ht="18.2" customHeight="1">
      <c r="A10" s="22" t="s">
        <v>25</v>
      </c>
      <c r="B10" s="20">
        <v>9438473</v>
      </c>
      <c r="C10" s="20">
        <v>69466314</v>
      </c>
      <c r="D10" s="20">
        <v>7929945</v>
      </c>
      <c r="E10" s="20">
        <v>9183927</v>
      </c>
    </row>
    <row r="11" spans="1:5" s="21" customFormat="1" ht="18.2" customHeight="1">
      <c r="A11" s="22" t="s">
        <v>149</v>
      </c>
      <c r="B11" s="20">
        <v>9441113</v>
      </c>
      <c r="C11" s="20">
        <v>71303627</v>
      </c>
      <c r="D11" s="20">
        <v>7945455</v>
      </c>
      <c r="E11" s="20">
        <v>9945189</v>
      </c>
    </row>
    <row r="12" spans="1:5" s="21" customFormat="1" ht="18.2" customHeight="1">
      <c r="A12" s="22" t="s">
        <v>348</v>
      </c>
      <c r="B12" s="20">
        <v>11843673</v>
      </c>
      <c r="C12" s="20">
        <v>68873062</v>
      </c>
      <c r="D12" s="20">
        <v>7840741</v>
      </c>
      <c r="E12" s="20">
        <v>11249702</v>
      </c>
    </row>
    <row r="13" spans="1:5" s="21" customFormat="1" ht="18.2" customHeight="1">
      <c r="A13" s="22" t="s">
        <v>494</v>
      </c>
      <c r="B13" s="20">
        <v>11079583</v>
      </c>
      <c r="C13" s="20">
        <v>66089105.432000004</v>
      </c>
      <c r="D13" s="20">
        <v>7546299</v>
      </c>
      <c r="E13" s="20">
        <v>10897126</v>
      </c>
    </row>
    <row r="14" spans="1:5" s="21" customFormat="1" ht="18.2" customHeight="1">
      <c r="A14" s="23" t="s">
        <v>512</v>
      </c>
      <c r="B14" s="24">
        <f>SUM(B16:B38)</f>
        <v>9678683</v>
      </c>
      <c r="C14" s="24">
        <f>SUM(C16:C38)</f>
        <v>69124566.511999995</v>
      </c>
      <c r="D14" s="24">
        <f>SUM(D16:D38)</f>
        <v>7890932</v>
      </c>
      <c r="E14" s="24">
        <f>SUM(E16:E38)</f>
        <v>9464987</v>
      </c>
    </row>
    <row r="15" spans="1:5" s="421" customFormat="1" ht="8.1" customHeight="1">
      <c r="A15" s="25"/>
      <c r="B15" s="26"/>
      <c r="C15" s="20"/>
      <c r="D15" s="20"/>
      <c r="E15" s="20"/>
    </row>
    <row r="16" spans="1:5" s="421" customFormat="1" ht="18.600000000000001" customHeight="1">
      <c r="A16" s="286" t="s">
        <v>15</v>
      </c>
      <c r="B16" s="485">
        <v>678683</v>
      </c>
      <c r="C16" s="486">
        <v>0</v>
      </c>
      <c r="D16" s="486">
        <v>0</v>
      </c>
      <c r="E16" s="486" t="s">
        <v>528</v>
      </c>
    </row>
    <row r="17" spans="1:5" s="421" customFormat="1" ht="18.600000000000001" customHeight="1">
      <c r="A17" s="286" t="s">
        <v>456</v>
      </c>
      <c r="B17" s="485">
        <v>700000</v>
      </c>
      <c r="C17" s="486">
        <v>5401126.9330000002</v>
      </c>
      <c r="D17" s="486">
        <v>616567</v>
      </c>
      <c r="E17" s="486">
        <v>696863</v>
      </c>
    </row>
    <row r="18" spans="1:5" s="421" customFormat="1" ht="18.600000000000001" customHeight="1">
      <c r="A18" s="286" t="s">
        <v>457</v>
      </c>
      <c r="B18" s="485">
        <v>700000</v>
      </c>
      <c r="C18" s="486">
        <v>5159544.3289999999</v>
      </c>
      <c r="D18" s="486">
        <v>588989</v>
      </c>
      <c r="E18" s="486">
        <v>727626</v>
      </c>
    </row>
    <row r="19" spans="1:5" s="421" customFormat="1" ht="18.600000000000001" customHeight="1">
      <c r="A19" s="286" t="s">
        <v>16</v>
      </c>
      <c r="B19" s="485">
        <v>700000</v>
      </c>
      <c r="C19" s="486">
        <v>5149647.1229999997</v>
      </c>
      <c r="D19" s="486">
        <v>587859</v>
      </c>
      <c r="E19" s="486">
        <v>726866</v>
      </c>
    </row>
    <row r="20" spans="1:5" s="420" customFormat="1" ht="18.600000000000001" customHeight="1">
      <c r="A20" s="286" t="s">
        <v>458</v>
      </c>
      <c r="B20" s="485">
        <v>1000000</v>
      </c>
      <c r="C20" s="486">
        <v>9087591.2939999998</v>
      </c>
      <c r="D20" s="486">
        <v>1037396</v>
      </c>
      <c r="E20" s="486">
        <v>1059471</v>
      </c>
    </row>
    <row r="21" spans="1:5" s="420" customFormat="1" ht="18.600000000000001" customHeight="1">
      <c r="A21" s="286" t="s">
        <v>17</v>
      </c>
      <c r="B21" s="485">
        <v>950000</v>
      </c>
      <c r="C21" s="486">
        <v>8086732.1490000002</v>
      </c>
      <c r="D21" s="486">
        <v>923143</v>
      </c>
      <c r="E21" s="486">
        <v>1011905</v>
      </c>
    </row>
    <row r="22" spans="1:5" s="420" customFormat="1" ht="18.600000000000001" customHeight="1">
      <c r="A22" s="286" t="s">
        <v>18</v>
      </c>
      <c r="B22" s="485">
        <v>950000</v>
      </c>
      <c r="C22" s="486">
        <v>7484025.6840000004</v>
      </c>
      <c r="D22" s="486">
        <v>854341</v>
      </c>
      <c r="E22" s="486">
        <v>1015256</v>
      </c>
    </row>
    <row r="23" spans="1:5" s="420" customFormat="1" ht="18.600000000000001" customHeight="1">
      <c r="A23" s="286" t="s">
        <v>459</v>
      </c>
      <c r="B23" s="485">
        <v>1000000</v>
      </c>
      <c r="C23" s="486">
        <v>3807154</v>
      </c>
      <c r="D23" s="486">
        <v>434607</v>
      </c>
      <c r="E23" s="486">
        <v>1055000</v>
      </c>
    </row>
    <row r="24" spans="1:5" s="420" customFormat="1" ht="18.600000000000001" customHeight="1">
      <c r="A24" s="286" t="s">
        <v>19</v>
      </c>
      <c r="B24" s="485">
        <v>1000000</v>
      </c>
      <c r="C24" s="486">
        <v>9047378</v>
      </c>
      <c r="D24" s="486">
        <v>1032806</v>
      </c>
      <c r="E24" s="486">
        <v>1059000</v>
      </c>
    </row>
    <row r="25" spans="1:5" s="420" customFormat="1" ht="18.600000000000001" customHeight="1">
      <c r="A25" s="286" t="s">
        <v>20</v>
      </c>
      <c r="B25" s="485">
        <v>1000000</v>
      </c>
      <c r="C25" s="486">
        <v>7744069</v>
      </c>
      <c r="D25" s="486">
        <v>884026</v>
      </c>
      <c r="E25" s="486">
        <v>1055000</v>
      </c>
    </row>
    <row r="26" spans="1:5" s="420" customFormat="1" ht="18.600000000000001" customHeight="1">
      <c r="A26" s="286" t="s">
        <v>460</v>
      </c>
      <c r="B26" s="485">
        <v>1000000</v>
      </c>
      <c r="C26" s="486">
        <v>8157298</v>
      </c>
      <c r="D26" s="486">
        <v>931198</v>
      </c>
      <c r="E26" s="486">
        <v>1058000</v>
      </c>
    </row>
    <row r="27" spans="1:5" s="420" customFormat="1" ht="18.600000000000001" customHeight="1">
      <c r="A27" s="287" t="s">
        <v>227</v>
      </c>
      <c r="B27" s="387">
        <v>0</v>
      </c>
      <c r="C27" s="387">
        <v>0</v>
      </c>
      <c r="D27" s="387">
        <v>0</v>
      </c>
      <c r="E27" s="387">
        <v>0</v>
      </c>
    </row>
    <row r="28" spans="1:5" s="421" customFormat="1" ht="18.600000000000001" customHeight="1">
      <c r="A28" s="191" t="s">
        <v>467</v>
      </c>
      <c r="B28" s="387">
        <v>0</v>
      </c>
      <c r="C28" s="387">
        <v>0</v>
      </c>
      <c r="D28" s="387"/>
      <c r="E28" s="387">
        <v>0</v>
      </c>
    </row>
    <row r="29" spans="1:5" s="421" customFormat="1" ht="18.600000000000001" customHeight="1">
      <c r="A29" s="287" t="s">
        <v>461</v>
      </c>
      <c r="B29" s="387">
        <v>0</v>
      </c>
      <c r="C29" s="387">
        <v>0</v>
      </c>
      <c r="D29" s="387">
        <v>0</v>
      </c>
      <c r="E29" s="387">
        <v>0</v>
      </c>
    </row>
    <row r="30" spans="1:5" s="421" customFormat="1" ht="18.600000000000001" customHeight="1">
      <c r="A30" s="287" t="s">
        <v>462</v>
      </c>
      <c r="B30" s="387">
        <v>0</v>
      </c>
      <c r="C30" s="387">
        <v>0</v>
      </c>
      <c r="D30" s="387">
        <v>0</v>
      </c>
      <c r="E30" s="387">
        <v>0</v>
      </c>
    </row>
    <row r="31" spans="1:5" s="420" customFormat="1" ht="18.600000000000001" customHeight="1">
      <c r="A31" s="287" t="s">
        <v>463</v>
      </c>
      <c r="B31" s="387">
        <v>0</v>
      </c>
      <c r="C31" s="387">
        <v>0</v>
      </c>
      <c r="D31" s="387">
        <v>0</v>
      </c>
      <c r="E31" s="387">
        <v>0</v>
      </c>
    </row>
    <row r="32" spans="1:5" s="421" customFormat="1" ht="18.600000000000001" customHeight="1">
      <c r="A32" s="287" t="s">
        <v>464</v>
      </c>
      <c r="B32" s="387">
        <v>0</v>
      </c>
      <c r="C32" s="387">
        <v>0</v>
      </c>
      <c r="D32" s="387">
        <v>0</v>
      </c>
      <c r="E32" s="387">
        <v>0</v>
      </c>
    </row>
    <row r="33" spans="1:5" s="421" customFormat="1" ht="18.600000000000001" customHeight="1">
      <c r="A33" s="287" t="s">
        <v>465</v>
      </c>
      <c r="B33" s="387">
        <v>0</v>
      </c>
      <c r="C33" s="387">
        <v>0</v>
      </c>
      <c r="D33" s="387">
        <v>0</v>
      </c>
      <c r="E33" s="387">
        <v>0</v>
      </c>
    </row>
    <row r="34" spans="1:5" s="421" customFormat="1" ht="18.600000000000001" customHeight="1">
      <c r="A34" s="287" t="s">
        <v>228</v>
      </c>
      <c r="B34" s="387">
        <v>0</v>
      </c>
      <c r="C34" s="387">
        <v>0</v>
      </c>
      <c r="D34" s="387">
        <v>0</v>
      </c>
      <c r="E34" s="387">
        <v>0</v>
      </c>
    </row>
    <row r="35" spans="1:5" s="421" customFormat="1" ht="18.600000000000001" customHeight="1">
      <c r="A35" s="287" t="s">
        <v>466</v>
      </c>
      <c r="B35" s="387">
        <v>0</v>
      </c>
      <c r="C35" s="387">
        <v>0</v>
      </c>
      <c r="D35" s="387">
        <v>0</v>
      </c>
      <c r="E35" s="387">
        <v>0</v>
      </c>
    </row>
    <row r="36" spans="1:5" s="421" customFormat="1" ht="18.600000000000001" customHeight="1">
      <c r="A36" s="287" t="s">
        <v>229</v>
      </c>
      <c r="B36" s="387">
        <v>0</v>
      </c>
      <c r="C36" s="387">
        <v>0</v>
      </c>
      <c r="D36" s="387">
        <v>0</v>
      </c>
      <c r="E36" s="387">
        <v>0</v>
      </c>
    </row>
    <row r="37" spans="1:5" s="421" customFormat="1" ht="18.600000000000001" customHeight="1">
      <c r="A37" s="287" t="s">
        <v>230</v>
      </c>
      <c r="B37" s="387">
        <v>0</v>
      </c>
      <c r="C37" s="387">
        <v>0</v>
      </c>
      <c r="D37" s="387">
        <v>0</v>
      </c>
      <c r="E37" s="387">
        <v>0</v>
      </c>
    </row>
    <row r="38" spans="1:5" s="28" customFormat="1" ht="18.600000000000001" customHeight="1" thickBot="1">
      <c r="A38" s="288" t="s">
        <v>231</v>
      </c>
      <c r="B38" s="388">
        <v>0</v>
      </c>
      <c r="C38" s="388">
        <v>0</v>
      </c>
      <c r="D38" s="388">
        <v>0</v>
      </c>
      <c r="E38" s="388">
        <v>0</v>
      </c>
    </row>
    <row r="39" spans="1:5" s="28" customFormat="1" ht="11.1" customHeight="1">
      <c r="A39" s="356" t="s">
        <v>232</v>
      </c>
      <c r="E39" s="357" t="s">
        <v>233</v>
      </c>
    </row>
    <row r="40" spans="1:5" s="110" customFormat="1" ht="11.1" customHeight="1">
      <c r="A40" s="358" t="s">
        <v>234</v>
      </c>
      <c r="B40" s="318"/>
      <c r="C40" s="318"/>
      <c r="D40" s="318"/>
      <c r="E40" s="471"/>
    </row>
    <row r="41" spans="1:5" s="421" customFormat="1" ht="11.25">
      <c r="A41" s="411"/>
      <c r="B41" s="12"/>
      <c r="C41" s="412"/>
      <c r="D41" s="412"/>
      <c r="E41" s="412"/>
    </row>
    <row r="42" spans="1:5" s="421" customFormat="1" ht="11.25">
      <c r="A42" s="411"/>
      <c r="B42" s="12"/>
      <c r="C42" s="412"/>
      <c r="D42" s="412"/>
      <c r="E42" s="412"/>
    </row>
    <row r="43" spans="1:5" s="421" customFormat="1" ht="11.25">
      <c r="A43" s="411"/>
      <c r="B43" s="12"/>
      <c r="C43" s="412"/>
      <c r="D43" s="412"/>
      <c r="E43" s="412"/>
    </row>
    <row r="44" spans="1:5" s="421" customFormat="1" ht="11.25">
      <c r="A44" s="411"/>
      <c r="B44" s="12"/>
      <c r="C44" s="412"/>
      <c r="D44" s="412"/>
      <c r="E44" s="412"/>
    </row>
    <row r="45" spans="1:5" s="421" customFormat="1" ht="11.25">
      <c r="A45" s="411"/>
      <c r="B45" s="12"/>
      <c r="C45" s="412"/>
      <c r="D45" s="412"/>
      <c r="E45" s="412"/>
    </row>
    <row r="46" spans="1:5" s="421" customFormat="1" ht="11.25">
      <c r="A46" s="411"/>
      <c r="B46" s="12"/>
      <c r="C46" s="412"/>
      <c r="D46" s="412"/>
      <c r="E46" s="412"/>
    </row>
    <row r="47" spans="1:5" s="421" customFormat="1" ht="11.25">
      <c r="A47" s="411"/>
      <c r="B47" s="12"/>
      <c r="C47" s="412"/>
      <c r="D47" s="412"/>
      <c r="E47" s="412"/>
    </row>
    <row r="48" spans="1:5" s="421" customFormat="1" ht="11.25">
      <c r="A48" s="411"/>
      <c r="B48" s="12"/>
      <c r="C48" s="412"/>
      <c r="D48" s="412"/>
      <c r="E48" s="412"/>
    </row>
    <row r="49" spans="1:5" s="421" customFormat="1" ht="11.25">
      <c r="A49" s="411"/>
      <c r="B49" s="12"/>
      <c r="C49" s="412"/>
      <c r="D49" s="412"/>
      <c r="E49" s="412"/>
    </row>
    <row r="50" spans="1:5" s="421" customFormat="1" ht="11.25">
      <c r="A50" s="411"/>
      <c r="B50" s="12"/>
      <c r="C50" s="412"/>
      <c r="D50" s="412"/>
      <c r="E50" s="412"/>
    </row>
    <row r="51" spans="1:5" s="421" customFormat="1" ht="11.25">
      <c r="A51" s="411"/>
      <c r="B51" s="12"/>
      <c r="C51" s="412"/>
      <c r="D51" s="412"/>
      <c r="E51" s="412"/>
    </row>
    <row r="52" spans="1:5" s="421" customFormat="1" ht="11.25">
      <c r="A52" s="411"/>
      <c r="B52" s="12"/>
      <c r="C52" s="412"/>
      <c r="D52" s="412"/>
      <c r="E52" s="412"/>
    </row>
    <row r="53" spans="1:5" s="421" customFormat="1" ht="11.25">
      <c r="A53" s="411"/>
      <c r="B53" s="12"/>
      <c r="C53" s="412"/>
      <c r="D53" s="412"/>
      <c r="E53" s="412"/>
    </row>
    <row r="54" spans="1:5" s="421" customFormat="1" ht="11.25">
      <c r="A54" s="411"/>
      <c r="B54" s="12"/>
      <c r="C54" s="412"/>
      <c r="D54" s="412"/>
      <c r="E54" s="412"/>
    </row>
    <row r="55" spans="1:5" s="421" customFormat="1" ht="11.25">
      <c r="A55" s="411"/>
      <c r="B55" s="12"/>
      <c r="C55" s="412"/>
      <c r="D55" s="412"/>
      <c r="E55" s="412"/>
    </row>
    <row r="56" spans="1:5" s="421" customFormat="1" ht="11.25">
      <c r="A56" s="411"/>
      <c r="B56" s="12"/>
      <c r="C56" s="412"/>
      <c r="D56" s="412"/>
      <c r="E56" s="412"/>
    </row>
    <row r="57" spans="1:5" s="421" customFormat="1" ht="11.25">
      <c r="A57" s="411"/>
      <c r="B57" s="12"/>
      <c r="C57" s="412"/>
      <c r="D57" s="412"/>
      <c r="E57" s="412"/>
    </row>
    <row r="58" spans="1:5" s="421" customFormat="1" ht="11.25">
      <c r="A58" s="411"/>
      <c r="B58" s="12"/>
      <c r="C58" s="412"/>
      <c r="D58" s="412"/>
      <c r="E58" s="412"/>
    </row>
    <row r="59" spans="1:5" s="421" customFormat="1" ht="11.25">
      <c r="A59" s="411"/>
      <c r="B59" s="12"/>
      <c r="C59" s="412"/>
      <c r="D59" s="412"/>
      <c r="E59" s="412"/>
    </row>
    <row r="60" spans="1:5" s="421" customFormat="1" ht="11.25">
      <c r="A60" s="411"/>
      <c r="B60" s="12"/>
      <c r="C60" s="412"/>
      <c r="D60" s="412"/>
      <c r="E60" s="412"/>
    </row>
    <row r="61" spans="1:5" s="421" customFormat="1" ht="11.25">
      <c r="A61" s="411"/>
      <c r="B61" s="12"/>
      <c r="C61" s="412"/>
      <c r="D61" s="412"/>
      <c r="E61" s="412"/>
    </row>
    <row r="62" spans="1:5" s="421" customFormat="1" ht="11.25">
      <c r="A62" s="411"/>
      <c r="B62" s="12"/>
      <c r="C62" s="412"/>
      <c r="D62" s="412"/>
      <c r="E62" s="412"/>
    </row>
  </sheetData>
  <sheetProtection selectLockedCells="1"/>
  <mergeCells count="7">
    <mergeCell ref="A3:E3"/>
    <mergeCell ref="A4:E4"/>
    <mergeCell ref="A6:A9"/>
    <mergeCell ref="B6:B9"/>
    <mergeCell ref="C6:C9"/>
    <mergeCell ref="D6:D9"/>
    <mergeCell ref="E6:E9"/>
  </mergeCells>
  <phoneticPr fontId="2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"/>
  <sheetViews>
    <sheetView view="pageBreakPreview" zoomScaleNormal="50" zoomScaleSheetLayoutView="100" workbookViewId="0">
      <selection activeCell="E2" sqref="E2"/>
    </sheetView>
  </sheetViews>
  <sheetFormatPr defaultRowHeight="14.25"/>
  <cols>
    <col min="1" max="1" width="9.875" style="80" customWidth="1"/>
    <col min="2" max="2" width="11.625" style="545" customWidth="1"/>
    <col min="3" max="3" width="7.625" style="546" customWidth="1"/>
    <col min="4" max="4" width="11.75" style="545" bestFit="1" customWidth="1"/>
    <col min="5" max="5" width="7.125" style="546" customWidth="1"/>
    <col min="6" max="6" width="9.25" style="545" customWidth="1"/>
    <col min="7" max="7" width="7" style="546" customWidth="1"/>
    <col min="8" max="8" width="10.25" style="545" customWidth="1"/>
    <col min="9" max="9" width="8" style="546" customWidth="1"/>
    <col min="10" max="10" width="10.5" style="545" customWidth="1"/>
    <col min="11" max="11" width="8.125" style="546" customWidth="1"/>
    <col min="12" max="12" width="9.25" style="546" customWidth="1"/>
    <col min="13" max="13" width="8.125" style="546" customWidth="1"/>
    <col min="14" max="14" width="8.25" style="545" customWidth="1"/>
    <col min="15" max="15" width="8.125" style="546" customWidth="1"/>
    <col min="16" max="16" width="11.625" style="545" customWidth="1"/>
    <col min="17" max="17" width="8.125" style="546" customWidth="1"/>
    <col min="18" max="18" width="10.375" style="81" customWidth="1"/>
    <col min="19" max="16384" width="9" style="547"/>
  </cols>
  <sheetData>
    <row r="1" spans="1:18" s="558" customFormat="1" ht="14.1" customHeight="1">
      <c r="A1" s="30" t="s">
        <v>613</v>
      </c>
      <c r="B1" s="556"/>
      <c r="C1" s="557"/>
      <c r="D1" s="556"/>
      <c r="E1" s="557"/>
      <c r="F1" s="556"/>
      <c r="G1" s="557"/>
      <c r="H1" s="556"/>
      <c r="I1" s="31"/>
      <c r="J1" s="556"/>
      <c r="K1" s="557"/>
      <c r="L1" s="557"/>
      <c r="M1" s="557"/>
      <c r="N1" s="556"/>
      <c r="O1" s="557"/>
      <c r="P1" s="556"/>
      <c r="Q1" s="557"/>
      <c r="R1" s="31" t="s">
        <v>614</v>
      </c>
    </row>
    <row r="2" spans="1:18" ht="14.1" customHeight="1">
      <c r="A2" s="30"/>
      <c r="I2" s="31"/>
      <c r="R2" s="31"/>
    </row>
    <row r="3" spans="1:18" s="32" customFormat="1" ht="20.100000000000001" customHeight="1">
      <c r="A3" s="613" t="s">
        <v>351</v>
      </c>
      <c r="B3" s="613"/>
      <c r="C3" s="613"/>
      <c r="D3" s="613"/>
      <c r="E3" s="613"/>
      <c r="F3" s="613"/>
      <c r="G3" s="613"/>
      <c r="H3" s="613"/>
      <c r="I3" s="613"/>
      <c r="J3" s="614" t="s">
        <v>352</v>
      </c>
      <c r="K3" s="614"/>
      <c r="L3" s="614"/>
      <c r="M3" s="614"/>
      <c r="N3" s="614"/>
      <c r="O3" s="614"/>
      <c r="P3" s="614"/>
      <c r="Q3" s="614"/>
      <c r="R3" s="614"/>
    </row>
    <row r="4" spans="1:18" s="36" customFormat="1" ht="24" customHeight="1">
      <c r="A4" s="33"/>
      <c r="B4" s="34"/>
      <c r="C4" s="34"/>
      <c r="D4" s="34"/>
      <c r="E4" s="34"/>
      <c r="F4" s="34"/>
      <c r="G4" s="34"/>
      <c r="H4" s="34"/>
      <c r="I4" s="34"/>
      <c r="J4" s="35"/>
      <c r="K4" s="35"/>
      <c r="L4" s="35"/>
      <c r="M4" s="35"/>
      <c r="N4" s="35"/>
      <c r="O4" s="35"/>
      <c r="P4" s="35"/>
      <c r="Q4" s="35"/>
      <c r="R4" s="35"/>
    </row>
    <row r="5" spans="1:18" s="40" customFormat="1" ht="18" customHeight="1" thickBot="1">
      <c r="A5" s="37" t="s">
        <v>21</v>
      </c>
      <c r="B5" s="38"/>
      <c r="C5" s="39"/>
      <c r="D5" s="38"/>
      <c r="E5" s="39"/>
      <c r="F5" s="38"/>
      <c r="G5" s="39"/>
      <c r="H5" s="38"/>
      <c r="I5" s="39"/>
      <c r="R5" s="41" t="s">
        <v>22</v>
      </c>
    </row>
    <row r="6" spans="1:18" s="46" customFormat="1" ht="15.95" customHeight="1">
      <c r="A6" s="615" t="s">
        <v>353</v>
      </c>
      <c r="B6" s="618" t="s">
        <v>354</v>
      </c>
      <c r="C6" s="42"/>
      <c r="D6" s="610" t="s">
        <v>355</v>
      </c>
      <c r="E6" s="42"/>
      <c r="F6" s="610" t="s">
        <v>356</v>
      </c>
      <c r="G6" s="42"/>
      <c r="H6" s="621" t="s">
        <v>357</v>
      </c>
      <c r="I6" s="43"/>
      <c r="J6" s="624" t="s">
        <v>358</v>
      </c>
      <c r="K6" s="44"/>
      <c r="L6" s="44"/>
      <c r="M6" s="44"/>
      <c r="N6" s="44"/>
      <c r="O6" s="44"/>
      <c r="P6" s="44"/>
      <c r="Q6" s="45"/>
      <c r="R6" s="627" t="s">
        <v>359</v>
      </c>
    </row>
    <row r="7" spans="1:18" s="46" customFormat="1" ht="15.95" customHeight="1">
      <c r="A7" s="616"/>
      <c r="B7" s="619"/>
      <c r="C7" s="605" t="s">
        <v>360</v>
      </c>
      <c r="D7" s="611"/>
      <c r="E7" s="605" t="s">
        <v>360</v>
      </c>
      <c r="F7" s="611"/>
      <c r="G7" s="605" t="s">
        <v>360</v>
      </c>
      <c r="H7" s="622"/>
      <c r="I7" s="607" t="s">
        <v>360</v>
      </c>
      <c r="J7" s="625"/>
      <c r="K7" s="47"/>
      <c r="L7" s="637" t="s">
        <v>361</v>
      </c>
      <c r="M7" s="465"/>
      <c r="N7" s="634" t="s">
        <v>23</v>
      </c>
      <c r="O7" s="48"/>
      <c r="P7" s="634" t="s">
        <v>362</v>
      </c>
      <c r="Q7" s="49"/>
      <c r="R7" s="628"/>
    </row>
    <row r="8" spans="1:18" s="46" customFormat="1" ht="15.95" customHeight="1">
      <c r="A8" s="616"/>
      <c r="B8" s="619"/>
      <c r="C8" s="605"/>
      <c r="D8" s="611"/>
      <c r="E8" s="605"/>
      <c r="F8" s="611"/>
      <c r="G8" s="605"/>
      <c r="H8" s="622"/>
      <c r="I8" s="608"/>
      <c r="J8" s="625"/>
      <c r="K8" s="605" t="s">
        <v>24</v>
      </c>
      <c r="L8" s="622"/>
      <c r="M8" s="605" t="s">
        <v>24</v>
      </c>
      <c r="N8" s="611"/>
      <c r="O8" s="605" t="s">
        <v>24</v>
      </c>
      <c r="P8" s="611"/>
      <c r="Q8" s="631" t="s">
        <v>24</v>
      </c>
      <c r="R8" s="629"/>
    </row>
    <row r="9" spans="1:18" s="46" customFormat="1" ht="15.95" customHeight="1">
      <c r="A9" s="616"/>
      <c r="B9" s="619"/>
      <c r="C9" s="605"/>
      <c r="D9" s="611"/>
      <c r="E9" s="605"/>
      <c r="F9" s="611"/>
      <c r="G9" s="605"/>
      <c r="H9" s="622"/>
      <c r="I9" s="608"/>
      <c r="J9" s="625"/>
      <c r="K9" s="635"/>
      <c r="L9" s="622"/>
      <c r="M9" s="635"/>
      <c r="N9" s="611"/>
      <c r="O9" s="635"/>
      <c r="P9" s="611"/>
      <c r="Q9" s="632"/>
      <c r="R9" s="629"/>
    </row>
    <row r="10" spans="1:18" s="46" customFormat="1" ht="15.95" customHeight="1">
      <c r="A10" s="617"/>
      <c r="B10" s="620"/>
      <c r="C10" s="606"/>
      <c r="D10" s="612"/>
      <c r="E10" s="606"/>
      <c r="F10" s="612"/>
      <c r="G10" s="606"/>
      <c r="H10" s="623"/>
      <c r="I10" s="609"/>
      <c r="J10" s="626"/>
      <c r="K10" s="636"/>
      <c r="L10" s="623"/>
      <c r="M10" s="636"/>
      <c r="N10" s="612"/>
      <c r="O10" s="636"/>
      <c r="P10" s="612"/>
      <c r="Q10" s="633"/>
      <c r="R10" s="630"/>
    </row>
    <row r="11" spans="1:18" s="56" customFormat="1" ht="28.5" customHeight="1">
      <c r="A11" s="57" t="s">
        <v>25</v>
      </c>
      <c r="B11" s="58">
        <v>41589051.899999991</v>
      </c>
      <c r="C11" s="54">
        <v>100</v>
      </c>
      <c r="D11" s="52">
        <v>3053418.216</v>
      </c>
      <c r="E11" s="51">
        <v>7.3418798373713363</v>
      </c>
      <c r="F11" s="52">
        <v>1267611.656</v>
      </c>
      <c r="G11" s="51">
        <v>3.0479455483812079</v>
      </c>
      <c r="H11" s="52">
        <v>7523485.4709999999</v>
      </c>
      <c r="I11" s="51">
        <v>18.090062473869477</v>
      </c>
      <c r="J11" s="52">
        <v>29744536.557</v>
      </c>
      <c r="K11" s="59">
        <v>71.520112140378004</v>
      </c>
      <c r="L11" s="52">
        <v>1109736.44</v>
      </c>
      <c r="M11" s="59">
        <v>2.6683379141903454</v>
      </c>
      <c r="N11" s="52">
        <v>147506.658</v>
      </c>
      <c r="O11" s="51">
        <v>0.35467665469911813</v>
      </c>
      <c r="P11" s="52">
        <v>28487293.458999999</v>
      </c>
      <c r="Q11" s="55">
        <v>68.497097571488524</v>
      </c>
      <c r="R11" s="60" t="s">
        <v>25</v>
      </c>
    </row>
    <row r="12" spans="1:18" s="56" customFormat="1" ht="28.5" customHeight="1">
      <c r="A12" s="57" t="s">
        <v>149</v>
      </c>
      <c r="B12" s="58">
        <v>44167310</v>
      </c>
      <c r="C12" s="54">
        <v>100</v>
      </c>
      <c r="D12" s="52">
        <v>3083419</v>
      </c>
      <c r="E12" s="51">
        <v>6.9812243489585395</v>
      </c>
      <c r="F12" s="52">
        <v>1293507</v>
      </c>
      <c r="G12" s="51">
        <v>2.9286524354777321</v>
      </c>
      <c r="H12" s="52">
        <v>7951229</v>
      </c>
      <c r="I12" s="51">
        <v>18.002520416117711</v>
      </c>
      <c r="J12" s="52">
        <v>31839155</v>
      </c>
      <c r="K12" s="59">
        <v>72.087602799446017</v>
      </c>
      <c r="L12" s="52">
        <v>1131055</v>
      </c>
      <c r="M12" s="59">
        <v>2.5608419439626275</v>
      </c>
      <c r="N12" s="52">
        <v>165058</v>
      </c>
      <c r="O12" s="51">
        <v>0.37371078292972787</v>
      </c>
      <c r="P12" s="52">
        <v>30543042</v>
      </c>
      <c r="Q12" s="55">
        <v>69.153050072553654</v>
      </c>
      <c r="R12" s="60" t="s">
        <v>149</v>
      </c>
    </row>
    <row r="13" spans="1:18" s="56" customFormat="1" ht="28.5" customHeight="1">
      <c r="A13" s="57" t="s">
        <v>348</v>
      </c>
      <c r="B13" s="58">
        <v>44799526</v>
      </c>
      <c r="C13" s="54">
        <v>100</v>
      </c>
      <c r="D13" s="52">
        <v>3133989</v>
      </c>
      <c r="E13" s="51">
        <v>6.9955851765038766</v>
      </c>
      <c r="F13" s="52">
        <v>1364411</v>
      </c>
      <c r="G13" s="51">
        <v>3.0455924913134127</v>
      </c>
      <c r="H13" s="52">
        <v>8288664</v>
      </c>
      <c r="I13" s="51">
        <v>18.501677897217036</v>
      </c>
      <c r="J13" s="52">
        <v>32012462</v>
      </c>
      <c r="K13" s="59">
        <v>71.45714443496567</v>
      </c>
      <c r="L13" s="52">
        <v>1298131</v>
      </c>
      <c r="M13" s="59">
        <v>2.8976444973993698</v>
      </c>
      <c r="N13" s="52">
        <v>167679</v>
      </c>
      <c r="O13" s="51">
        <v>0.37428744223767013</v>
      </c>
      <c r="P13" s="52">
        <v>30546652</v>
      </c>
      <c r="Q13" s="55">
        <v>68.185212495328628</v>
      </c>
      <c r="R13" s="60" t="s">
        <v>348</v>
      </c>
    </row>
    <row r="14" spans="1:18" s="56" customFormat="1" ht="28.5" customHeight="1">
      <c r="A14" s="57" t="s">
        <v>494</v>
      </c>
      <c r="B14" s="58">
        <v>45444248</v>
      </c>
      <c r="C14" s="54">
        <v>100</v>
      </c>
      <c r="D14" s="52">
        <v>3177243</v>
      </c>
      <c r="E14" s="51">
        <v>6.9915184865640203</v>
      </c>
      <c r="F14" s="52">
        <v>1416472</v>
      </c>
      <c r="G14" s="51">
        <v>3.1169445250804899</v>
      </c>
      <c r="H14" s="52">
        <v>8116027</v>
      </c>
      <c r="I14" s="51">
        <v>17.859305318464067</v>
      </c>
      <c r="J14" s="52">
        <v>32734506</v>
      </c>
      <c r="K14" s="59">
        <v>72.032231669891416</v>
      </c>
      <c r="L14" s="52">
        <v>1412156</v>
      </c>
      <c r="M14" s="59">
        <v>3.1074471735124765</v>
      </c>
      <c r="N14" s="52">
        <v>172739</v>
      </c>
      <c r="O14" s="51">
        <v>0.38011191207300871</v>
      </c>
      <c r="P14" s="52">
        <v>31149611</v>
      </c>
      <c r="Q14" s="55">
        <v>68.544672584305943</v>
      </c>
      <c r="R14" s="60" t="s">
        <v>494</v>
      </c>
    </row>
    <row r="15" spans="1:18" s="56" customFormat="1" ht="28.5" customHeight="1">
      <c r="A15" s="61" t="s">
        <v>513</v>
      </c>
      <c r="B15" s="62">
        <f>SUM(B17:B28)</f>
        <v>46016365</v>
      </c>
      <c r="C15" s="63">
        <f>B15/$B$15*100</f>
        <v>100</v>
      </c>
      <c r="D15" s="62">
        <f>SUM(D17:D28)</f>
        <v>3118273</v>
      </c>
      <c r="E15" s="63">
        <f>D15/$B$15*100</f>
        <v>6.7764435543746231</v>
      </c>
      <c r="F15" s="62">
        <f>SUM(F17:F28)</f>
        <v>1411809</v>
      </c>
      <c r="G15" s="63">
        <f>F15/$B$15*100</f>
        <v>3.0680585048384419</v>
      </c>
      <c r="H15" s="62">
        <f>SUM(H17:H28)</f>
        <v>7824164</v>
      </c>
      <c r="I15" s="63">
        <f>H15/$B$15*100</f>
        <v>17.003003170719808</v>
      </c>
      <c r="J15" s="62">
        <f>SUM(J17:J28)</f>
        <v>33662119</v>
      </c>
      <c r="K15" s="63">
        <f>J15/$B$15*100</f>
        <v>73.152494770067122</v>
      </c>
      <c r="L15" s="64">
        <f>SUM(L17:L28)</f>
        <v>1440915</v>
      </c>
      <c r="M15" s="63">
        <f>L15/$B$15*100</f>
        <v>3.1313099155050601</v>
      </c>
      <c r="N15" s="62">
        <f>SUM(N17:N28)</f>
        <v>214433</v>
      </c>
      <c r="O15" s="63">
        <f>N15/$B$15*100</f>
        <v>0.46599291360801753</v>
      </c>
      <c r="P15" s="62">
        <f>SUM(P17:P28)</f>
        <v>32006770</v>
      </c>
      <c r="Q15" s="65">
        <f>P15/$B$15*100</f>
        <v>69.555189767814127</v>
      </c>
      <c r="R15" s="310" t="s">
        <v>513</v>
      </c>
    </row>
    <row r="16" spans="1:18" s="46" customFormat="1" ht="20.100000000000001" customHeight="1">
      <c r="A16" s="50"/>
      <c r="B16" s="62"/>
      <c r="C16" s="54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6"/>
      <c r="R16" s="53"/>
    </row>
    <row r="17" spans="1:18" s="67" customFormat="1" ht="28.35" customHeight="1">
      <c r="A17" s="50" t="s">
        <v>26</v>
      </c>
      <c r="B17" s="52">
        <f t="shared" ref="B17:B28" si="0">D17+F17+H17+J17</f>
        <v>4164536</v>
      </c>
      <c r="C17" s="51">
        <f t="shared" ref="C17:C28" si="1">B17/$B17*100</f>
        <v>100</v>
      </c>
      <c r="D17" s="408">
        <v>281419</v>
      </c>
      <c r="E17" s="298">
        <f t="shared" ref="E17:E28" si="2">D17/$B17*100</f>
        <v>6.7575115210914252</v>
      </c>
      <c r="F17" s="408">
        <v>138677</v>
      </c>
      <c r="G17" s="298">
        <f t="shared" ref="G17:G28" si="3">F17/$B17*100</f>
        <v>3.329950803642951</v>
      </c>
      <c r="H17" s="408">
        <v>831848</v>
      </c>
      <c r="I17" s="298">
        <f t="shared" ref="I17:I28" si="4">H17/$B17*100</f>
        <v>19.97456619416905</v>
      </c>
      <c r="J17" s="409">
        <v>2912592</v>
      </c>
      <c r="K17" s="51">
        <f t="shared" ref="K17:K28" si="5">J17/$B17*100</f>
        <v>69.937971481096568</v>
      </c>
      <c r="L17" s="409">
        <v>127988</v>
      </c>
      <c r="M17" s="51">
        <f t="shared" ref="M17:M28" si="6">L17/$B17*100</f>
        <v>3.0732835542783157</v>
      </c>
      <c r="N17" s="409">
        <v>17834</v>
      </c>
      <c r="O17" s="51">
        <f t="shared" ref="O17:O28" si="7">N17/$B17*100</f>
        <v>0.42823498224051854</v>
      </c>
      <c r="P17" s="409">
        <v>2766770</v>
      </c>
      <c r="Q17" s="51">
        <f t="shared" ref="Q17:Q28" si="8">P17/$B17*100</f>
        <v>66.436452944577738</v>
      </c>
      <c r="R17" s="53" t="s">
        <v>363</v>
      </c>
    </row>
    <row r="18" spans="1:18" s="67" customFormat="1" ht="28.35" customHeight="1">
      <c r="A18" s="50" t="s">
        <v>27</v>
      </c>
      <c r="B18" s="52">
        <f t="shared" si="0"/>
        <v>3841506</v>
      </c>
      <c r="C18" s="51">
        <f t="shared" si="1"/>
        <v>100</v>
      </c>
      <c r="D18" s="408">
        <v>284160</v>
      </c>
      <c r="E18" s="298">
        <f t="shared" si="2"/>
        <v>7.3970989502554474</v>
      </c>
      <c r="F18" s="408">
        <v>134697</v>
      </c>
      <c r="G18" s="298">
        <f t="shared" si="3"/>
        <v>3.5063592247415469</v>
      </c>
      <c r="H18" s="408">
        <v>800415</v>
      </c>
      <c r="I18" s="298">
        <f t="shared" si="4"/>
        <v>20.835969018400597</v>
      </c>
      <c r="J18" s="409">
        <v>2622234</v>
      </c>
      <c r="K18" s="51">
        <f t="shared" si="5"/>
        <v>68.260572806602411</v>
      </c>
      <c r="L18" s="409">
        <v>127499</v>
      </c>
      <c r="M18" s="51">
        <f t="shared" si="6"/>
        <v>3.3189847939844426</v>
      </c>
      <c r="N18" s="409">
        <v>14986</v>
      </c>
      <c r="O18" s="51">
        <f t="shared" si="7"/>
        <v>0.39010742141233151</v>
      </c>
      <c r="P18" s="409">
        <v>2479748</v>
      </c>
      <c r="Q18" s="51">
        <f t="shared" si="8"/>
        <v>64.55145455974818</v>
      </c>
      <c r="R18" s="53" t="s">
        <v>364</v>
      </c>
    </row>
    <row r="19" spans="1:18" s="67" customFormat="1" ht="28.35" customHeight="1">
      <c r="A19" s="50" t="s">
        <v>28</v>
      </c>
      <c r="B19" s="52">
        <f t="shared" si="0"/>
        <v>4015413</v>
      </c>
      <c r="C19" s="51">
        <f t="shared" si="1"/>
        <v>100</v>
      </c>
      <c r="D19" s="407">
        <v>248072</v>
      </c>
      <c r="E19" s="298">
        <f t="shared" si="2"/>
        <v>6.1779946421451539</v>
      </c>
      <c r="F19" s="408">
        <v>129771</v>
      </c>
      <c r="G19" s="298">
        <f t="shared" si="3"/>
        <v>3.2318219819480589</v>
      </c>
      <c r="H19" s="408">
        <v>703052</v>
      </c>
      <c r="I19" s="298">
        <f t="shared" si="4"/>
        <v>17.508834085061736</v>
      </c>
      <c r="J19" s="409">
        <v>2934518</v>
      </c>
      <c r="K19" s="51">
        <f t="shared" si="5"/>
        <v>73.081349290845054</v>
      </c>
      <c r="L19" s="409">
        <v>107240</v>
      </c>
      <c r="M19" s="51">
        <f t="shared" si="6"/>
        <v>2.6707090901981938</v>
      </c>
      <c r="N19" s="409">
        <v>17441</v>
      </c>
      <c r="O19" s="51">
        <f t="shared" si="7"/>
        <v>0.43435133571565365</v>
      </c>
      <c r="P19" s="409">
        <v>2809837</v>
      </c>
      <c r="Q19" s="51">
        <f t="shared" si="8"/>
        <v>69.976288864931206</v>
      </c>
      <c r="R19" s="53" t="s">
        <v>365</v>
      </c>
    </row>
    <row r="20" spans="1:18" s="67" customFormat="1" ht="28.35" customHeight="1">
      <c r="A20" s="50" t="s">
        <v>29</v>
      </c>
      <c r="B20" s="52">
        <f t="shared" si="0"/>
        <v>3880598</v>
      </c>
      <c r="C20" s="51">
        <f t="shared" si="1"/>
        <v>100</v>
      </c>
      <c r="D20" s="409">
        <v>258437</v>
      </c>
      <c r="E20" s="51">
        <f t="shared" si="2"/>
        <v>6.6597210017631303</v>
      </c>
      <c r="F20" s="409">
        <v>114638</v>
      </c>
      <c r="G20" s="51">
        <f t="shared" si="3"/>
        <v>2.9541323270279478</v>
      </c>
      <c r="H20" s="408">
        <v>648786</v>
      </c>
      <c r="I20" s="51">
        <f t="shared" si="4"/>
        <v>16.718711909865437</v>
      </c>
      <c r="J20" s="408">
        <v>2858737</v>
      </c>
      <c r="K20" s="51">
        <f t="shared" si="5"/>
        <v>73.667434761343486</v>
      </c>
      <c r="L20" s="408">
        <v>94673</v>
      </c>
      <c r="M20" s="51">
        <f t="shared" si="6"/>
        <v>2.4396497653196749</v>
      </c>
      <c r="N20" s="408">
        <v>18882</v>
      </c>
      <c r="O20" s="51">
        <f t="shared" si="7"/>
        <v>0.48657449186955204</v>
      </c>
      <c r="P20" s="408">
        <v>2745181</v>
      </c>
      <c r="Q20" s="51">
        <f t="shared" si="8"/>
        <v>70.74118473493003</v>
      </c>
      <c r="R20" s="53" t="s">
        <v>366</v>
      </c>
    </row>
    <row r="21" spans="1:18" s="67" customFormat="1" ht="28.35" customHeight="1">
      <c r="A21" s="50" t="s">
        <v>30</v>
      </c>
      <c r="B21" s="52">
        <f t="shared" si="0"/>
        <v>3727121</v>
      </c>
      <c r="C21" s="51">
        <f t="shared" si="1"/>
        <v>100</v>
      </c>
      <c r="D21" s="408">
        <v>243627</v>
      </c>
      <c r="E21" s="51">
        <f t="shared" si="2"/>
        <v>6.5366002337997609</v>
      </c>
      <c r="F21" s="408">
        <v>105710</v>
      </c>
      <c r="G21" s="51">
        <f t="shared" si="3"/>
        <v>2.8362374068349272</v>
      </c>
      <c r="H21" s="408">
        <v>575522</v>
      </c>
      <c r="I21" s="51">
        <f t="shared" si="4"/>
        <v>15.441462726860758</v>
      </c>
      <c r="J21" s="408">
        <v>2802262</v>
      </c>
      <c r="K21" s="51">
        <f t="shared" si="5"/>
        <v>75.185699632504551</v>
      </c>
      <c r="L21" s="408">
        <v>92480</v>
      </c>
      <c r="M21" s="51">
        <f t="shared" si="6"/>
        <v>2.4812717376226852</v>
      </c>
      <c r="N21" s="408">
        <v>18699</v>
      </c>
      <c r="O21" s="51">
        <f t="shared" si="7"/>
        <v>0.50170091070292588</v>
      </c>
      <c r="P21" s="408">
        <v>2691082</v>
      </c>
      <c r="Q21" s="51">
        <f t="shared" si="8"/>
        <v>72.202700153818455</v>
      </c>
      <c r="R21" s="53" t="s">
        <v>367</v>
      </c>
    </row>
    <row r="22" spans="1:18" s="67" customFormat="1" ht="28.35" customHeight="1">
      <c r="A22" s="50" t="s">
        <v>31</v>
      </c>
      <c r="B22" s="52">
        <f t="shared" si="0"/>
        <v>3731382</v>
      </c>
      <c r="C22" s="51">
        <f t="shared" si="1"/>
        <v>100</v>
      </c>
      <c r="D22" s="409">
        <v>245011</v>
      </c>
      <c r="E22" s="51">
        <f t="shared" si="2"/>
        <v>6.5662266688320843</v>
      </c>
      <c r="F22" s="409">
        <v>100342</v>
      </c>
      <c r="G22" s="51">
        <f t="shared" si="3"/>
        <v>2.6891376975072507</v>
      </c>
      <c r="H22" s="409">
        <v>554798</v>
      </c>
      <c r="I22" s="51">
        <f t="shared" si="4"/>
        <v>14.868432125148271</v>
      </c>
      <c r="J22" s="409">
        <v>2831231</v>
      </c>
      <c r="K22" s="51">
        <f t="shared" si="5"/>
        <v>75.87620350851239</v>
      </c>
      <c r="L22" s="409">
        <v>117365</v>
      </c>
      <c r="M22" s="51">
        <f t="shared" si="6"/>
        <v>3.1453493638550003</v>
      </c>
      <c r="N22" s="409">
        <v>17995</v>
      </c>
      <c r="O22" s="51">
        <f t="shared" si="7"/>
        <v>0.48226099605990486</v>
      </c>
      <c r="P22" s="409">
        <v>2695871</v>
      </c>
      <c r="Q22" s="51">
        <f t="shared" si="8"/>
        <v>72.248593148597493</v>
      </c>
      <c r="R22" s="53" t="s">
        <v>368</v>
      </c>
    </row>
    <row r="23" spans="1:18" s="67" customFormat="1" ht="28.35" customHeight="1">
      <c r="A23" s="50" t="s">
        <v>32</v>
      </c>
      <c r="B23" s="52">
        <f t="shared" si="0"/>
        <v>3831939</v>
      </c>
      <c r="C23" s="51">
        <f t="shared" si="1"/>
        <v>100</v>
      </c>
      <c r="D23" s="409">
        <v>246529</v>
      </c>
      <c r="E23" s="51">
        <f t="shared" si="2"/>
        <v>6.4335314314763359</v>
      </c>
      <c r="F23" s="409">
        <v>113439</v>
      </c>
      <c r="G23" s="51">
        <f t="shared" si="3"/>
        <v>2.9603550578440836</v>
      </c>
      <c r="H23" s="409">
        <v>559357</v>
      </c>
      <c r="I23" s="51">
        <f t="shared" si="4"/>
        <v>14.597231323358747</v>
      </c>
      <c r="J23" s="409">
        <v>2912614</v>
      </c>
      <c r="K23" s="51">
        <f t="shared" si="5"/>
        <v>76.008882187320836</v>
      </c>
      <c r="L23" s="409">
        <v>119156</v>
      </c>
      <c r="M23" s="51">
        <f t="shared" si="6"/>
        <v>3.1095484557556894</v>
      </c>
      <c r="N23" s="409">
        <v>17754</v>
      </c>
      <c r="O23" s="51">
        <f t="shared" si="7"/>
        <v>0.46331635237408531</v>
      </c>
      <c r="P23" s="409">
        <v>2775704</v>
      </c>
      <c r="Q23" s="51">
        <f t="shared" si="8"/>
        <v>72.436017379191057</v>
      </c>
      <c r="R23" s="53" t="s">
        <v>369</v>
      </c>
    </row>
    <row r="24" spans="1:18" s="67" customFormat="1" ht="28.35" customHeight="1">
      <c r="A24" s="50" t="s">
        <v>33</v>
      </c>
      <c r="B24" s="52">
        <f t="shared" si="0"/>
        <v>3686009</v>
      </c>
      <c r="C24" s="51">
        <f t="shared" si="1"/>
        <v>100</v>
      </c>
      <c r="D24" s="409">
        <v>279660</v>
      </c>
      <c r="E24" s="51">
        <f t="shared" si="2"/>
        <v>7.5870677472572643</v>
      </c>
      <c r="F24" s="409">
        <v>106902</v>
      </c>
      <c r="G24" s="51">
        <f t="shared" si="3"/>
        <v>2.9002099560798684</v>
      </c>
      <c r="H24" s="409">
        <v>612300</v>
      </c>
      <c r="I24" s="51">
        <f t="shared" si="4"/>
        <v>16.611462424535588</v>
      </c>
      <c r="J24" s="409">
        <v>2687147</v>
      </c>
      <c r="K24" s="51">
        <f t="shared" si="5"/>
        <v>72.901259872127284</v>
      </c>
      <c r="L24" s="409">
        <v>144096</v>
      </c>
      <c r="M24" s="51">
        <f t="shared" si="6"/>
        <v>3.9092688053664544</v>
      </c>
      <c r="N24" s="409">
        <v>16772</v>
      </c>
      <c r="O24" s="51">
        <f t="shared" si="7"/>
        <v>0.45501787977186164</v>
      </c>
      <c r="P24" s="409">
        <v>2526279</v>
      </c>
      <c r="Q24" s="51">
        <f t="shared" si="8"/>
        <v>68.536973186988959</v>
      </c>
      <c r="R24" s="53" t="s">
        <v>370</v>
      </c>
    </row>
    <row r="25" spans="1:18" s="67" customFormat="1" ht="28.35" customHeight="1">
      <c r="A25" s="50" t="s">
        <v>34</v>
      </c>
      <c r="B25" s="52">
        <f t="shared" si="0"/>
        <v>3647642</v>
      </c>
      <c r="C25" s="51">
        <f t="shared" si="1"/>
        <v>100</v>
      </c>
      <c r="D25" s="409">
        <v>255119</v>
      </c>
      <c r="E25" s="51">
        <f t="shared" si="2"/>
        <v>6.9940800111414445</v>
      </c>
      <c r="F25" s="409">
        <v>103298</v>
      </c>
      <c r="G25" s="51">
        <f t="shared" si="3"/>
        <v>2.8319116843155112</v>
      </c>
      <c r="H25" s="409">
        <v>567421</v>
      </c>
      <c r="I25" s="51">
        <f t="shared" si="4"/>
        <v>15.5558303144881</v>
      </c>
      <c r="J25" s="409">
        <v>2721804</v>
      </c>
      <c r="K25" s="51">
        <f t="shared" si="5"/>
        <v>74.618177990054946</v>
      </c>
      <c r="L25" s="409">
        <v>136114</v>
      </c>
      <c r="M25" s="51">
        <f t="shared" si="6"/>
        <v>3.7315613758148416</v>
      </c>
      <c r="N25" s="409">
        <v>16081</v>
      </c>
      <c r="O25" s="51">
        <f t="shared" si="7"/>
        <v>0.44086015020114366</v>
      </c>
      <c r="P25" s="409">
        <v>2569610</v>
      </c>
      <c r="Q25" s="51">
        <f t="shared" si="8"/>
        <v>70.445783879010065</v>
      </c>
      <c r="R25" s="53" t="s">
        <v>371</v>
      </c>
    </row>
    <row r="26" spans="1:18" s="67" customFormat="1" ht="28.35" customHeight="1">
      <c r="A26" s="50" t="s">
        <v>372</v>
      </c>
      <c r="B26" s="52">
        <f t="shared" si="0"/>
        <v>3733520</v>
      </c>
      <c r="C26" s="51">
        <f t="shared" si="1"/>
        <v>100</v>
      </c>
      <c r="D26" s="409">
        <v>241454</v>
      </c>
      <c r="E26" s="51">
        <f t="shared" si="2"/>
        <v>6.467194497417986</v>
      </c>
      <c r="F26" s="409">
        <v>101660</v>
      </c>
      <c r="G26" s="51">
        <f t="shared" si="3"/>
        <v>2.7228995693072489</v>
      </c>
      <c r="H26" s="409">
        <v>537341</v>
      </c>
      <c r="I26" s="51">
        <f t="shared" si="4"/>
        <v>14.392342882855857</v>
      </c>
      <c r="J26" s="409">
        <v>2853065</v>
      </c>
      <c r="K26" s="51">
        <f t="shared" si="5"/>
        <v>76.41756305041892</v>
      </c>
      <c r="L26" s="409">
        <v>109800</v>
      </c>
      <c r="M26" s="51">
        <f t="shared" si="6"/>
        <v>2.940924382352311</v>
      </c>
      <c r="N26" s="409">
        <v>18241</v>
      </c>
      <c r="O26" s="51">
        <f t="shared" si="7"/>
        <v>0.4885737855964345</v>
      </c>
      <c r="P26" s="409">
        <v>2725024</v>
      </c>
      <c r="Q26" s="51">
        <f t="shared" si="8"/>
        <v>72.988064882470155</v>
      </c>
      <c r="R26" s="53" t="s">
        <v>373</v>
      </c>
    </row>
    <row r="27" spans="1:18" s="67" customFormat="1" ht="28.35" customHeight="1">
      <c r="A27" s="50" t="s">
        <v>35</v>
      </c>
      <c r="B27" s="52">
        <f t="shared" si="0"/>
        <v>3774305</v>
      </c>
      <c r="C27" s="51">
        <f t="shared" si="1"/>
        <v>100</v>
      </c>
      <c r="D27" s="409">
        <v>262460</v>
      </c>
      <c r="E27" s="51">
        <f t="shared" si="2"/>
        <v>6.9538630290874748</v>
      </c>
      <c r="F27" s="409">
        <v>120486</v>
      </c>
      <c r="G27" s="51">
        <f t="shared" si="3"/>
        <v>3.1922698351087151</v>
      </c>
      <c r="H27" s="409">
        <v>645884</v>
      </c>
      <c r="I27" s="51">
        <f t="shared" si="4"/>
        <v>17.11266047656456</v>
      </c>
      <c r="J27" s="409">
        <v>2745475</v>
      </c>
      <c r="K27" s="51">
        <f t="shared" si="5"/>
        <v>72.741206659239253</v>
      </c>
      <c r="L27" s="409">
        <v>144929</v>
      </c>
      <c r="M27" s="51">
        <f t="shared" si="6"/>
        <v>3.8398857538010311</v>
      </c>
      <c r="N27" s="409">
        <v>19001</v>
      </c>
      <c r="O27" s="51">
        <f t="shared" si="7"/>
        <v>0.50343043288764422</v>
      </c>
      <c r="P27" s="409">
        <v>2581545</v>
      </c>
      <c r="Q27" s="51">
        <f t="shared" si="8"/>
        <v>68.397890472550571</v>
      </c>
      <c r="R27" s="53" t="s">
        <v>374</v>
      </c>
    </row>
    <row r="28" spans="1:18" s="67" customFormat="1" ht="28.35" customHeight="1" thickBot="1">
      <c r="A28" s="68" t="s">
        <v>36</v>
      </c>
      <c r="B28" s="52">
        <f t="shared" si="0"/>
        <v>3982394</v>
      </c>
      <c r="C28" s="51">
        <f t="shared" si="1"/>
        <v>100</v>
      </c>
      <c r="D28" s="409">
        <v>272325</v>
      </c>
      <c r="E28" s="51">
        <f t="shared" si="2"/>
        <v>6.8382234404732429</v>
      </c>
      <c r="F28" s="409">
        <v>142189</v>
      </c>
      <c r="G28" s="51">
        <f t="shared" si="3"/>
        <v>3.5704402929494163</v>
      </c>
      <c r="H28" s="409">
        <v>787440</v>
      </c>
      <c r="I28" s="51">
        <f t="shared" si="4"/>
        <v>19.773030995928579</v>
      </c>
      <c r="J28" s="409">
        <v>2780440</v>
      </c>
      <c r="K28" s="51">
        <f t="shared" si="5"/>
        <v>69.818305270648764</v>
      </c>
      <c r="L28" s="409">
        <v>119575</v>
      </c>
      <c r="M28" s="51">
        <f t="shared" si="6"/>
        <v>3.0025909038633545</v>
      </c>
      <c r="N28" s="409">
        <v>20747</v>
      </c>
      <c r="O28" s="51">
        <f t="shared" si="7"/>
        <v>0.52096804083172088</v>
      </c>
      <c r="P28" s="409">
        <v>2640119</v>
      </c>
      <c r="Q28" s="51">
        <f t="shared" si="8"/>
        <v>66.29477143647766</v>
      </c>
      <c r="R28" s="69" t="s">
        <v>375</v>
      </c>
    </row>
    <row r="29" spans="1:18" s="70" customFormat="1" ht="11.1" customHeight="1">
      <c r="A29" s="352" t="s">
        <v>376</v>
      </c>
      <c r="B29" s="353"/>
      <c r="C29" s="353"/>
      <c r="D29" s="353"/>
      <c r="E29" s="353"/>
      <c r="F29" s="353"/>
      <c r="G29" s="353"/>
      <c r="H29" s="353"/>
      <c r="I29" s="353"/>
      <c r="J29" s="354"/>
      <c r="K29" s="353"/>
      <c r="L29" s="353"/>
      <c r="M29" s="353"/>
      <c r="N29" s="354"/>
      <c r="O29" s="353"/>
      <c r="P29" s="354"/>
      <c r="Q29" s="353"/>
      <c r="R29" s="355" t="s">
        <v>377</v>
      </c>
    </row>
    <row r="30" spans="1:18" s="75" customFormat="1" ht="10.5">
      <c r="A30" s="71"/>
      <c r="B30" s="72"/>
      <c r="C30" s="73"/>
      <c r="D30" s="72"/>
      <c r="E30" s="73"/>
      <c r="F30" s="72"/>
      <c r="G30" s="73"/>
      <c r="H30" s="72"/>
      <c r="I30" s="73"/>
      <c r="J30" s="72"/>
      <c r="K30" s="73"/>
      <c r="L30" s="73"/>
      <c r="M30" s="73"/>
      <c r="N30" s="72"/>
      <c r="O30" s="73"/>
      <c r="P30" s="72"/>
      <c r="Q30" s="73"/>
      <c r="R30" s="74"/>
    </row>
    <row r="31" spans="1:18" s="46" customFormat="1" ht="11.25">
      <c r="A31" s="76"/>
      <c r="B31" s="77"/>
      <c r="C31" s="78"/>
      <c r="D31" s="77"/>
      <c r="E31" s="78"/>
      <c r="F31" s="77"/>
      <c r="G31" s="78"/>
      <c r="H31" s="77"/>
      <c r="I31" s="78"/>
      <c r="J31" s="77"/>
      <c r="K31" s="78"/>
      <c r="L31" s="78"/>
      <c r="M31" s="78"/>
      <c r="N31" s="77"/>
      <c r="O31" s="78"/>
      <c r="P31" s="77"/>
      <c r="Q31" s="78"/>
      <c r="R31" s="79"/>
    </row>
    <row r="32" spans="1:18" s="46" customFormat="1" ht="11.25">
      <c r="A32" s="76"/>
      <c r="B32" s="77"/>
      <c r="C32" s="78"/>
      <c r="D32" s="77"/>
      <c r="E32" s="78"/>
      <c r="F32" s="77"/>
      <c r="G32" s="78"/>
      <c r="H32" s="77"/>
      <c r="I32" s="78"/>
      <c r="J32" s="77"/>
      <c r="K32" s="78"/>
      <c r="L32" s="78"/>
      <c r="M32" s="78"/>
      <c r="N32" s="77"/>
      <c r="O32" s="78"/>
      <c r="P32" s="77"/>
      <c r="Q32" s="78"/>
      <c r="R32" s="79"/>
    </row>
    <row r="33" spans="1:18" s="46" customFormat="1" ht="11.25">
      <c r="A33" s="76"/>
      <c r="B33" s="77"/>
      <c r="C33" s="78"/>
      <c r="D33" s="77"/>
      <c r="E33" s="78"/>
      <c r="F33" s="77"/>
      <c r="G33" s="78"/>
      <c r="H33" s="77"/>
      <c r="I33" s="78"/>
      <c r="J33" s="77"/>
      <c r="K33" s="78"/>
      <c r="L33" s="78"/>
      <c r="M33" s="78"/>
      <c r="N33" s="77"/>
      <c r="O33" s="78"/>
      <c r="P33" s="77"/>
      <c r="Q33" s="78"/>
      <c r="R33" s="79"/>
    </row>
    <row r="34" spans="1:18" s="46" customFormat="1" ht="11.25">
      <c r="A34" s="76"/>
      <c r="B34" s="77"/>
      <c r="C34" s="78"/>
      <c r="D34" s="77"/>
      <c r="E34" s="78"/>
      <c r="F34" s="77"/>
      <c r="G34" s="78"/>
      <c r="H34" s="77"/>
      <c r="I34" s="78"/>
      <c r="J34" s="77"/>
      <c r="K34" s="78"/>
      <c r="L34" s="78"/>
      <c r="M34" s="78"/>
      <c r="N34" s="77"/>
      <c r="O34" s="78"/>
      <c r="P34" s="77"/>
      <c r="Q34" s="78"/>
      <c r="R34" s="79"/>
    </row>
    <row r="35" spans="1:18" s="46" customFormat="1" ht="11.25">
      <c r="A35" s="76"/>
      <c r="B35" s="77"/>
      <c r="C35" s="78"/>
      <c r="D35" s="77"/>
      <c r="E35" s="78"/>
      <c r="F35" s="77"/>
      <c r="G35" s="78"/>
      <c r="H35" s="77"/>
      <c r="I35" s="78"/>
      <c r="J35" s="77"/>
      <c r="K35" s="78"/>
      <c r="L35" s="78"/>
      <c r="M35" s="78"/>
      <c r="N35" s="77"/>
      <c r="O35" s="78"/>
      <c r="P35" s="77"/>
      <c r="Q35" s="78"/>
      <c r="R35" s="79"/>
    </row>
    <row r="36" spans="1:18" s="46" customFormat="1" ht="11.25">
      <c r="A36" s="76"/>
      <c r="B36" s="77"/>
      <c r="C36" s="78"/>
      <c r="D36" s="77"/>
      <c r="E36" s="78"/>
      <c r="F36" s="77"/>
      <c r="G36" s="78"/>
      <c r="H36" s="77"/>
      <c r="I36" s="78"/>
      <c r="J36" s="77"/>
      <c r="K36" s="78"/>
      <c r="L36" s="78"/>
      <c r="M36" s="78"/>
      <c r="N36" s="77"/>
      <c r="O36" s="78"/>
      <c r="P36" s="77"/>
      <c r="Q36" s="78"/>
      <c r="R36" s="79"/>
    </row>
    <row r="37" spans="1:18" s="46" customFormat="1" ht="11.25">
      <c r="A37" s="76"/>
      <c r="B37" s="77"/>
      <c r="C37" s="78"/>
      <c r="D37" s="77"/>
      <c r="E37" s="78"/>
      <c r="F37" s="77"/>
      <c r="G37" s="78"/>
      <c r="H37" s="77"/>
      <c r="I37" s="78"/>
      <c r="J37" s="77"/>
      <c r="K37" s="78"/>
      <c r="L37" s="78"/>
      <c r="M37" s="78"/>
      <c r="N37" s="77"/>
      <c r="O37" s="78"/>
      <c r="P37" s="77"/>
      <c r="Q37" s="78"/>
      <c r="R37" s="79"/>
    </row>
    <row r="38" spans="1:18" s="46" customFormat="1" ht="11.25">
      <c r="A38" s="76"/>
      <c r="B38" s="77"/>
      <c r="C38" s="78"/>
      <c r="D38" s="77"/>
      <c r="E38" s="78"/>
      <c r="F38" s="77"/>
      <c r="G38" s="78"/>
      <c r="H38" s="77"/>
      <c r="I38" s="78"/>
      <c r="J38" s="77"/>
      <c r="K38" s="78"/>
      <c r="L38" s="78"/>
      <c r="M38" s="78"/>
      <c r="N38" s="77"/>
      <c r="O38" s="78"/>
      <c r="P38" s="77"/>
      <c r="Q38" s="78"/>
      <c r="R38" s="79"/>
    </row>
    <row r="39" spans="1:18" s="46" customFormat="1" ht="11.25">
      <c r="A39" s="76"/>
      <c r="B39" s="77"/>
      <c r="C39" s="78"/>
      <c r="D39" s="77"/>
      <c r="E39" s="78"/>
      <c r="F39" s="77"/>
      <c r="G39" s="78"/>
      <c r="H39" s="77"/>
      <c r="I39" s="78"/>
      <c r="J39" s="77"/>
      <c r="K39" s="78"/>
      <c r="L39" s="78"/>
      <c r="M39" s="78"/>
      <c r="N39" s="77"/>
      <c r="O39" s="78"/>
      <c r="P39" s="77"/>
      <c r="Q39" s="78"/>
      <c r="R39" s="79"/>
    </row>
    <row r="40" spans="1:18" s="46" customFormat="1" ht="11.25">
      <c r="A40" s="76"/>
      <c r="B40" s="77"/>
      <c r="C40" s="78"/>
      <c r="D40" s="77"/>
      <c r="E40" s="78"/>
      <c r="F40" s="77"/>
      <c r="G40" s="78"/>
      <c r="H40" s="77"/>
      <c r="I40" s="78"/>
      <c r="J40" s="77"/>
      <c r="K40" s="78"/>
      <c r="L40" s="78"/>
      <c r="M40" s="78"/>
      <c r="N40" s="77"/>
      <c r="O40" s="78"/>
      <c r="P40" s="77"/>
      <c r="Q40" s="78"/>
      <c r="R40" s="79"/>
    </row>
    <row r="41" spans="1:18" s="46" customFormat="1" ht="11.25">
      <c r="A41" s="76"/>
      <c r="B41" s="77"/>
      <c r="C41" s="78"/>
      <c r="D41" s="77"/>
      <c r="E41" s="78"/>
      <c r="F41" s="77"/>
      <c r="G41" s="78"/>
      <c r="H41" s="77"/>
      <c r="I41" s="78"/>
      <c r="J41" s="77"/>
      <c r="K41" s="78"/>
      <c r="L41" s="78"/>
      <c r="M41" s="78"/>
      <c r="N41" s="77"/>
      <c r="O41" s="78"/>
      <c r="P41" s="77"/>
      <c r="Q41" s="78"/>
      <c r="R41" s="79"/>
    </row>
    <row r="42" spans="1:18" s="46" customFormat="1" ht="11.25">
      <c r="A42" s="76"/>
      <c r="B42" s="77"/>
      <c r="C42" s="78"/>
      <c r="D42" s="77"/>
      <c r="E42" s="78"/>
      <c r="F42" s="77"/>
      <c r="G42" s="78"/>
      <c r="H42" s="77"/>
      <c r="I42" s="78"/>
      <c r="J42" s="77"/>
      <c r="K42" s="78"/>
      <c r="L42" s="78"/>
      <c r="M42" s="78"/>
      <c r="N42" s="77"/>
      <c r="O42" s="78"/>
      <c r="P42" s="77"/>
      <c r="Q42" s="78"/>
      <c r="R42" s="79"/>
    </row>
    <row r="43" spans="1:18" s="46" customFormat="1" ht="11.25">
      <c r="A43" s="76"/>
      <c r="B43" s="77"/>
      <c r="C43" s="78"/>
      <c r="D43" s="77"/>
      <c r="E43" s="78"/>
      <c r="F43" s="77"/>
      <c r="G43" s="78"/>
      <c r="H43" s="77"/>
      <c r="I43" s="78"/>
      <c r="J43" s="77"/>
      <c r="K43" s="78"/>
      <c r="L43" s="78"/>
      <c r="M43" s="78"/>
      <c r="N43" s="77"/>
      <c r="O43" s="78"/>
      <c r="P43" s="77"/>
      <c r="Q43" s="78"/>
      <c r="R43" s="79"/>
    </row>
    <row r="44" spans="1:18" s="46" customFormat="1" ht="11.25">
      <c r="A44" s="76"/>
      <c r="B44" s="77"/>
      <c r="C44" s="78"/>
      <c r="D44" s="77"/>
      <c r="E44" s="78"/>
      <c r="F44" s="77"/>
      <c r="G44" s="78"/>
      <c r="H44" s="77"/>
      <c r="I44" s="78"/>
      <c r="J44" s="77"/>
      <c r="K44" s="78"/>
      <c r="L44" s="78"/>
      <c r="M44" s="78"/>
      <c r="N44" s="77"/>
      <c r="O44" s="78"/>
      <c r="P44" s="77"/>
      <c r="Q44" s="78"/>
      <c r="R44" s="79"/>
    </row>
    <row r="45" spans="1:18" s="46" customFormat="1" ht="11.25">
      <c r="A45" s="76"/>
      <c r="B45" s="77"/>
      <c r="C45" s="78"/>
      <c r="D45" s="77"/>
      <c r="E45" s="78"/>
      <c r="F45" s="77"/>
      <c r="G45" s="78"/>
      <c r="H45" s="77"/>
      <c r="I45" s="78"/>
      <c r="J45" s="77"/>
      <c r="K45" s="78"/>
      <c r="L45" s="78"/>
      <c r="M45" s="78"/>
      <c r="N45" s="77"/>
      <c r="O45" s="78"/>
      <c r="P45" s="77"/>
      <c r="Q45" s="78"/>
      <c r="R45" s="79"/>
    </row>
    <row r="46" spans="1:18" s="46" customFormat="1" ht="11.25">
      <c r="A46" s="76"/>
      <c r="B46" s="77"/>
      <c r="D46" s="77"/>
      <c r="E46" s="78"/>
      <c r="F46" s="77"/>
      <c r="G46" s="78"/>
      <c r="H46" s="77"/>
      <c r="I46" s="78"/>
      <c r="J46" s="77"/>
      <c r="K46" s="78"/>
      <c r="L46" s="78"/>
      <c r="M46" s="78"/>
      <c r="N46" s="77"/>
      <c r="O46" s="78"/>
      <c r="P46" s="77"/>
      <c r="Q46" s="78"/>
      <c r="R46" s="79"/>
    </row>
    <row r="47" spans="1:18" s="46" customFormat="1" ht="11.25">
      <c r="A47" s="76"/>
      <c r="B47" s="77"/>
      <c r="C47" s="78"/>
      <c r="D47" s="77"/>
      <c r="E47" s="78"/>
      <c r="F47" s="77"/>
      <c r="G47" s="78"/>
      <c r="H47" s="77"/>
      <c r="I47" s="78"/>
      <c r="J47" s="77"/>
      <c r="K47" s="78"/>
      <c r="L47" s="78"/>
      <c r="M47" s="78"/>
      <c r="N47" s="77"/>
      <c r="O47" s="78"/>
      <c r="P47" s="77"/>
      <c r="Q47" s="78"/>
      <c r="R47" s="79"/>
    </row>
    <row r="48" spans="1:18" s="46" customFormat="1" ht="11.25">
      <c r="A48" s="76"/>
      <c r="B48" s="77"/>
      <c r="C48" s="78"/>
      <c r="D48" s="77"/>
      <c r="E48" s="78"/>
      <c r="F48" s="77"/>
      <c r="G48" s="78"/>
      <c r="H48" s="77"/>
      <c r="I48" s="78"/>
      <c r="J48" s="77"/>
      <c r="K48" s="78"/>
      <c r="L48" s="78"/>
      <c r="M48" s="78"/>
      <c r="N48" s="77"/>
      <c r="O48" s="78"/>
      <c r="P48" s="77"/>
      <c r="Q48" s="78"/>
      <c r="R48" s="79"/>
    </row>
    <row r="49" spans="1:18" s="46" customFormat="1" ht="11.25">
      <c r="A49" s="76"/>
      <c r="B49" s="77"/>
      <c r="C49" s="78"/>
      <c r="D49" s="77"/>
      <c r="E49" s="78"/>
      <c r="F49" s="77"/>
      <c r="G49" s="78"/>
      <c r="H49" s="77"/>
      <c r="I49" s="78"/>
      <c r="J49" s="77"/>
      <c r="K49" s="78"/>
      <c r="L49" s="78"/>
      <c r="M49" s="78"/>
      <c r="N49" s="77"/>
      <c r="O49" s="78"/>
      <c r="P49" s="77"/>
      <c r="Q49" s="78"/>
      <c r="R49" s="79"/>
    </row>
    <row r="50" spans="1:18" s="46" customFormat="1" ht="11.25">
      <c r="A50" s="76"/>
      <c r="B50" s="77"/>
      <c r="C50" s="78"/>
      <c r="D50" s="77"/>
      <c r="E50" s="78"/>
      <c r="F50" s="77"/>
      <c r="G50" s="78"/>
      <c r="H50" s="77"/>
      <c r="I50" s="78"/>
      <c r="J50" s="77"/>
      <c r="K50" s="78"/>
      <c r="L50" s="78"/>
      <c r="M50" s="78"/>
      <c r="N50" s="77"/>
      <c r="O50" s="78"/>
      <c r="P50" s="77"/>
      <c r="Q50" s="78"/>
      <c r="R50" s="79"/>
    </row>
    <row r="51" spans="1:18" s="46" customFormat="1" ht="11.25">
      <c r="A51" s="76"/>
      <c r="B51" s="77"/>
      <c r="C51" s="78"/>
      <c r="D51" s="77"/>
      <c r="E51" s="78"/>
      <c r="F51" s="77"/>
      <c r="G51" s="78"/>
      <c r="H51" s="77"/>
      <c r="I51" s="78"/>
      <c r="J51" s="77"/>
      <c r="K51" s="78"/>
      <c r="L51" s="78"/>
      <c r="M51" s="78"/>
      <c r="N51" s="77"/>
      <c r="O51" s="78"/>
      <c r="P51" s="77"/>
      <c r="Q51" s="78"/>
      <c r="R51" s="79"/>
    </row>
    <row r="52" spans="1:18" s="46" customFormat="1" ht="11.25">
      <c r="A52" s="76"/>
      <c r="B52" s="77"/>
      <c r="C52" s="78"/>
      <c r="D52" s="77"/>
      <c r="E52" s="78"/>
      <c r="F52" s="77"/>
      <c r="G52" s="78"/>
      <c r="H52" s="77"/>
      <c r="I52" s="78"/>
      <c r="J52" s="77"/>
      <c r="K52" s="78"/>
      <c r="L52" s="78"/>
      <c r="M52" s="78"/>
      <c r="N52" s="77"/>
      <c r="O52" s="78"/>
      <c r="P52" s="77"/>
      <c r="Q52" s="78"/>
      <c r="R52" s="79"/>
    </row>
    <row r="53" spans="1:18" s="46" customFormat="1" ht="11.25">
      <c r="A53" s="76"/>
      <c r="B53" s="77"/>
      <c r="C53" s="78"/>
      <c r="D53" s="77"/>
      <c r="E53" s="78"/>
      <c r="F53" s="77"/>
      <c r="G53" s="78"/>
      <c r="H53" s="77"/>
      <c r="I53" s="78"/>
      <c r="J53" s="77"/>
      <c r="K53" s="78"/>
      <c r="L53" s="78"/>
      <c r="M53" s="78"/>
      <c r="N53" s="77"/>
      <c r="O53" s="78"/>
      <c r="P53" s="77"/>
      <c r="Q53" s="78"/>
      <c r="R53" s="79"/>
    </row>
    <row r="54" spans="1:18" s="46" customFormat="1" ht="11.25">
      <c r="A54" s="76"/>
      <c r="B54" s="77"/>
      <c r="C54" s="78"/>
      <c r="D54" s="77"/>
      <c r="E54" s="78"/>
      <c r="F54" s="77"/>
      <c r="G54" s="78"/>
      <c r="H54" s="77"/>
      <c r="I54" s="78"/>
      <c r="J54" s="77"/>
      <c r="K54" s="78"/>
      <c r="L54" s="78"/>
      <c r="M54" s="78"/>
      <c r="N54" s="77"/>
      <c r="O54" s="78"/>
      <c r="P54" s="77"/>
      <c r="Q54" s="78"/>
      <c r="R54" s="79"/>
    </row>
    <row r="55" spans="1:18" s="46" customFormat="1" ht="11.25">
      <c r="A55" s="76"/>
      <c r="B55" s="77"/>
      <c r="C55" s="78"/>
      <c r="D55" s="77"/>
      <c r="E55" s="78"/>
      <c r="F55" s="77"/>
      <c r="G55" s="78"/>
      <c r="H55" s="77"/>
      <c r="I55" s="78"/>
      <c r="J55" s="77"/>
      <c r="K55" s="78"/>
      <c r="L55" s="78"/>
      <c r="M55" s="78"/>
      <c r="N55" s="77"/>
      <c r="O55" s="78"/>
      <c r="P55" s="77"/>
      <c r="Q55" s="78"/>
      <c r="R55" s="79"/>
    </row>
    <row r="56" spans="1:18" s="46" customFormat="1" ht="11.25">
      <c r="A56" s="76"/>
      <c r="B56" s="77"/>
      <c r="C56" s="78"/>
      <c r="D56" s="77"/>
      <c r="E56" s="78"/>
      <c r="F56" s="77"/>
      <c r="G56" s="78"/>
      <c r="H56" s="77"/>
      <c r="I56" s="78"/>
      <c r="J56" s="77"/>
      <c r="K56" s="78"/>
      <c r="L56" s="78"/>
      <c r="M56" s="78"/>
      <c r="N56" s="77"/>
      <c r="O56" s="78"/>
      <c r="P56" s="77"/>
      <c r="Q56" s="78"/>
      <c r="R56" s="79"/>
    </row>
    <row r="57" spans="1:18" s="46" customFormat="1" ht="11.25">
      <c r="A57" s="76"/>
      <c r="B57" s="77"/>
      <c r="C57" s="78"/>
      <c r="D57" s="77"/>
      <c r="E57" s="78"/>
      <c r="F57" s="77"/>
      <c r="G57" s="78"/>
      <c r="H57" s="77"/>
      <c r="I57" s="78"/>
      <c r="J57" s="77"/>
      <c r="K57" s="78"/>
      <c r="L57" s="78"/>
      <c r="M57" s="78"/>
      <c r="N57" s="77"/>
      <c r="O57" s="78"/>
      <c r="P57" s="77"/>
      <c r="Q57" s="78"/>
      <c r="R57" s="79"/>
    </row>
    <row r="58" spans="1:18" s="46" customFormat="1" ht="11.25">
      <c r="A58" s="76"/>
      <c r="B58" s="77"/>
      <c r="C58" s="78"/>
      <c r="D58" s="77"/>
      <c r="E58" s="78"/>
      <c r="F58" s="77"/>
      <c r="G58" s="78"/>
      <c r="H58" s="77"/>
      <c r="I58" s="78"/>
      <c r="J58" s="77"/>
      <c r="K58" s="78"/>
      <c r="L58" s="78"/>
      <c r="M58" s="78"/>
      <c r="N58" s="77"/>
      <c r="O58" s="78"/>
      <c r="P58" s="77"/>
      <c r="Q58" s="78"/>
      <c r="R58" s="79"/>
    </row>
    <row r="59" spans="1:18" s="46" customFormat="1" ht="11.25">
      <c r="A59" s="76"/>
      <c r="B59" s="77"/>
      <c r="C59" s="78"/>
      <c r="D59" s="77"/>
      <c r="E59" s="78"/>
      <c r="F59" s="77"/>
      <c r="G59" s="78"/>
      <c r="H59" s="77"/>
      <c r="I59" s="78"/>
      <c r="J59" s="77"/>
      <c r="K59" s="78"/>
      <c r="L59" s="78"/>
      <c r="M59" s="78"/>
      <c r="N59" s="77"/>
      <c r="O59" s="78"/>
      <c r="P59" s="77"/>
      <c r="Q59" s="78"/>
      <c r="R59" s="79"/>
    </row>
    <row r="60" spans="1:18" s="46" customFormat="1" ht="11.25">
      <c r="A60" s="76"/>
      <c r="B60" s="77"/>
      <c r="C60" s="78"/>
      <c r="D60" s="77"/>
      <c r="E60" s="78"/>
      <c r="F60" s="77"/>
      <c r="G60" s="78"/>
      <c r="H60" s="77"/>
      <c r="I60" s="78"/>
      <c r="J60" s="77"/>
      <c r="K60" s="78"/>
      <c r="L60" s="78"/>
      <c r="M60" s="78"/>
      <c r="N60" s="77"/>
      <c r="O60" s="78"/>
      <c r="P60" s="77"/>
      <c r="Q60" s="78"/>
      <c r="R60" s="79"/>
    </row>
    <row r="61" spans="1:18" s="46" customFormat="1" ht="11.25">
      <c r="A61" s="76"/>
      <c r="B61" s="77"/>
      <c r="C61" s="78"/>
      <c r="D61" s="77"/>
      <c r="E61" s="78"/>
      <c r="F61" s="77"/>
      <c r="G61" s="78"/>
      <c r="H61" s="77"/>
      <c r="I61" s="78"/>
      <c r="J61" s="77"/>
      <c r="K61" s="78"/>
      <c r="L61" s="78"/>
      <c r="M61" s="78"/>
      <c r="N61" s="77"/>
      <c r="O61" s="78"/>
      <c r="P61" s="77"/>
      <c r="Q61" s="78"/>
      <c r="R61" s="79"/>
    </row>
    <row r="62" spans="1:18" s="46" customFormat="1" ht="11.25">
      <c r="A62" s="76"/>
      <c r="B62" s="77"/>
      <c r="C62" s="78"/>
      <c r="D62" s="77"/>
      <c r="E62" s="78"/>
      <c r="F62" s="77"/>
      <c r="G62" s="78"/>
      <c r="H62" s="77"/>
      <c r="I62" s="78"/>
      <c r="J62" s="77"/>
      <c r="K62" s="78"/>
      <c r="L62" s="78"/>
      <c r="M62" s="78"/>
      <c r="N62" s="77"/>
      <c r="O62" s="78"/>
      <c r="P62" s="77"/>
      <c r="Q62" s="78"/>
      <c r="R62" s="79"/>
    </row>
    <row r="63" spans="1:18" s="46" customFormat="1" ht="11.25">
      <c r="A63" s="76"/>
      <c r="B63" s="77"/>
      <c r="C63" s="78"/>
      <c r="D63" s="77"/>
      <c r="E63" s="78"/>
      <c r="F63" s="77"/>
      <c r="G63" s="78"/>
      <c r="H63" s="77"/>
      <c r="I63" s="78"/>
      <c r="J63" s="77"/>
      <c r="K63" s="78"/>
      <c r="L63" s="78"/>
      <c r="M63" s="78"/>
      <c r="N63" s="77"/>
      <c r="O63" s="78"/>
      <c r="P63" s="77"/>
      <c r="Q63" s="78"/>
      <c r="R63" s="79"/>
    </row>
    <row r="64" spans="1:18" s="46" customFormat="1" ht="11.25">
      <c r="A64" s="76"/>
      <c r="B64" s="77"/>
      <c r="C64" s="78"/>
      <c r="D64" s="77"/>
      <c r="E64" s="78"/>
      <c r="F64" s="77"/>
      <c r="G64" s="78"/>
      <c r="H64" s="77"/>
      <c r="I64" s="78"/>
      <c r="J64" s="77"/>
      <c r="K64" s="78"/>
      <c r="L64" s="78"/>
      <c r="M64" s="78"/>
      <c r="N64" s="77"/>
      <c r="O64" s="78"/>
      <c r="P64" s="77"/>
      <c r="Q64" s="78"/>
      <c r="R64" s="79"/>
    </row>
    <row r="65" spans="1:18" s="46" customFormat="1" ht="11.25">
      <c r="A65" s="76"/>
      <c r="B65" s="77"/>
      <c r="C65" s="78"/>
      <c r="D65" s="77"/>
      <c r="E65" s="78"/>
      <c r="F65" s="77"/>
      <c r="G65" s="78"/>
      <c r="H65" s="77"/>
      <c r="I65" s="78"/>
      <c r="J65" s="77"/>
      <c r="K65" s="78"/>
      <c r="L65" s="78"/>
      <c r="M65" s="78"/>
      <c r="N65" s="77"/>
      <c r="O65" s="78"/>
      <c r="P65" s="77"/>
      <c r="Q65" s="78"/>
      <c r="R65" s="79"/>
    </row>
    <row r="66" spans="1:18" s="46" customFormat="1" ht="11.25">
      <c r="A66" s="76"/>
      <c r="B66" s="77"/>
      <c r="C66" s="78"/>
      <c r="D66" s="77"/>
      <c r="E66" s="78"/>
      <c r="F66" s="77"/>
      <c r="G66" s="78"/>
      <c r="H66" s="77"/>
      <c r="I66" s="78"/>
      <c r="J66" s="77"/>
      <c r="K66" s="78"/>
      <c r="L66" s="78"/>
      <c r="M66" s="78"/>
      <c r="N66" s="77"/>
      <c r="O66" s="78"/>
      <c r="P66" s="77"/>
      <c r="Q66" s="78"/>
      <c r="R66" s="79"/>
    </row>
    <row r="67" spans="1:18" s="46" customFormat="1" ht="11.25">
      <c r="A67" s="76"/>
      <c r="B67" s="77"/>
      <c r="C67" s="78"/>
      <c r="D67" s="77"/>
      <c r="E67" s="78"/>
      <c r="F67" s="77"/>
      <c r="G67" s="78"/>
      <c r="H67" s="77"/>
      <c r="I67" s="78"/>
      <c r="J67" s="77"/>
      <c r="K67" s="78"/>
      <c r="L67" s="78"/>
      <c r="M67" s="78"/>
      <c r="N67" s="77"/>
      <c r="O67" s="78"/>
      <c r="P67" s="77"/>
      <c r="Q67" s="78"/>
      <c r="R67" s="79"/>
    </row>
    <row r="68" spans="1:18" s="46" customFormat="1" ht="11.25">
      <c r="A68" s="76"/>
      <c r="B68" s="77"/>
      <c r="C68" s="78"/>
      <c r="D68" s="77"/>
      <c r="E68" s="78"/>
      <c r="F68" s="77"/>
      <c r="G68" s="78"/>
      <c r="H68" s="77"/>
      <c r="I68" s="78"/>
      <c r="J68" s="77"/>
      <c r="K68" s="78"/>
      <c r="L68" s="78"/>
      <c r="M68" s="78"/>
      <c r="N68" s="77"/>
      <c r="O68" s="78"/>
      <c r="P68" s="77"/>
      <c r="Q68" s="78"/>
      <c r="R68" s="79"/>
    </row>
    <row r="69" spans="1:18" s="46" customFormat="1" ht="11.25">
      <c r="A69" s="76"/>
      <c r="B69" s="77"/>
      <c r="C69" s="78"/>
      <c r="D69" s="77"/>
      <c r="E69" s="78"/>
      <c r="F69" s="77"/>
      <c r="G69" s="78"/>
      <c r="H69" s="77"/>
      <c r="I69" s="78"/>
      <c r="J69" s="77"/>
      <c r="K69" s="78"/>
      <c r="L69" s="78"/>
      <c r="M69" s="78"/>
      <c r="N69" s="77"/>
      <c r="O69" s="78"/>
      <c r="P69" s="77"/>
      <c r="Q69" s="78"/>
      <c r="R69" s="79"/>
    </row>
    <row r="70" spans="1:18" s="46" customFormat="1" ht="11.25">
      <c r="A70" s="76"/>
      <c r="B70" s="77"/>
      <c r="C70" s="78"/>
      <c r="D70" s="77"/>
      <c r="E70" s="78"/>
      <c r="F70" s="77"/>
      <c r="G70" s="78"/>
      <c r="H70" s="77"/>
      <c r="I70" s="78"/>
      <c r="J70" s="77"/>
      <c r="K70" s="78"/>
      <c r="L70" s="78"/>
      <c r="M70" s="78"/>
      <c r="N70" s="77"/>
      <c r="O70" s="78"/>
      <c r="P70" s="77"/>
      <c r="Q70" s="78"/>
      <c r="R70" s="79"/>
    </row>
    <row r="71" spans="1:18" s="46" customFormat="1" ht="11.25">
      <c r="A71" s="76"/>
      <c r="B71" s="77"/>
      <c r="C71" s="78"/>
      <c r="D71" s="77"/>
      <c r="E71" s="78"/>
      <c r="F71" s="77"/>
      <c r="G71" s="78"/>
      <c r="H71" s="77"/>
      <c r="I71" s="78"/>
      <c r="J71" s="77"/>
      <c r="K71" s="78"/>
      <c r="L71" s="78"/>
      <c r="M71" s="78"/>
      <c r="N71" s="77"/>
      <c r="O71" s="78"/>
      <c r="P71" s="77"/>
      <c r="Q71" s="78"/>
      <c r="R71" s="79"/>
    </row>
    <row r="72" spans="1:18" s="46" customFormat="1" ht="11.25">
      <c r="A72" s="76"/>
      <c r="B72" s="77"/>
      <c r="C72" s="78"/>
      <c r="D72" s="77"/>
      <c r="E72" s="78"/>
      <c r="F72" s="77"/>
      <c r="G72" s="78"/>
      <c r="H72" s="77"/>
      <c r="I72" s="78"/>
      <c r="J72" s="77"/>
      <c r="K72" s="78"/>
      <c r="L72" s="78"/>
      <c r="M72" s="78"/>
      <c r="N72" s="77"/>
      <c r="O72" s="78"/>
      <c r="P72" s="77"/>
      <c r="Q72" s="78"/>
      <c r="R72" s="79"/>
    </row>
    <row r="73" spans="1:18" s="46" customFormat="1" ht="11.25">
      <c r="A73" s="76"/>
      <c r="B73" s="77"/>
      <c r="C73" s="78"/>
      <c r="D73" s="77"/>
      <c r="E73" s="78"/>
      <c r="F73" s="77"/>
      <c r="G73" s="78"/>
      <c r="H73" s="77"/>
      <c r="I73" s="78"/>
      <c r="J73" s="77"/>
      <c r="K73" s="78"/>
      <c r="L73" s="78"/>
      <c r="M73" s="78"/>
      <c r="N73" s="77"/>
      <c r="O73" s="78"/>
      <c r="P73" s="77"/>
      <c r="Q73" s="78"/>
      <c r="R73" s="79"/>
    </row>
    <row r="74" spans="1:18" s="46" customFormat="1" ht="11.25">
      <c r="A74" s="76"/>
      <c r="B74" s="77"/>
      <c r="C74" s="78"/>
      <c r="D74" s="77"/>
      <c r="E74" s="78"/>
      <c r="F74" s="77"/>
      <c r="G74" s="78"/>
      <c r="H74" s="77"/>
      <c r="I74" s="78"/>
      <c r="J74" s="77"/>
      <c r="K74" s="78"/>
      <c r="L74" s="78"/>
      <c r="M74" s="78"/>
      <c r="N74" s="77"/>
      <c r="O74" s="78"/>
      <c r="P74" s="77"/>
      <c r="Q74" s="78"/>
      <c r="R74" s="79"/>
    </row>
    <row r="75" spans="1:18" s="46" customFormat="1" ht="11.25">
      <c r="A75" s="76"/>
      <c r="B75" s="77"/>
      <c r="C75" s="78"/>
      <c r="D75" s="77"/>
      <c r="E75" s="78"/>
      <c r="F75" s="77"/>
      <c r="G75" s="78"/>
      <c r="H75" s="77"/>
      <c r="I75" s="78"/>
      <c r="J75" s="77"/>
      <c r="K75" s="78"/>
      <c r="L75" s="78"/>
      <c r="M75" s="78"/>
      <c r="N75" s="77"/>
      <c r="O75" s="78"/>
      <c r="P75" s="77"/>
      <c r="Q75" s="78"/>
      <c r="R75" s="79"/>
    </row>
  </sheetData>
  <sheetProtection selectLockedCells="1"/>
  <mergeCells count="20">
    <mergeCell ref="J3:R3"/>
    <mergeCell ref="A6:A10"/>
    <mergeCell ref="B6:B10"/>
    <mergeCell ref="H6:H10"/>
    <mergeCell ref="J6:J10"/>
    <mergeCell ref="R6:R10"/>
    <mergeCell ref="C7:C10"/>
    <mergeCell ref="Q8:Q10"/>
    <mergeCell ref="E7:E10"/>
    <mergeCell ref="P7:P10"/>
    <mergeCell ref="K8:K10"/>
    <mergeCell ref="M8:M10"/>
    <mergeCell ref="O8:O10"/>
    <mergeCell ref="L7:L10"/>
    <mergeCell ref="N7:N10"/>
    <mergeCell ref="G7:G10"/>
    <mergeCell ref="I7:I10"/>
    <mergeCell ref="D6:D10"/>
    <mergeCell ref="F6:F10"/>
    <mergeCell ref="A3:I3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1" manualBreakCount="1">
    <brk id="9" max="8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4"/>
  <sheetViews>
    <sheetView view="pageBreakPreview" topLeftCell="J1" zoomScaleNormal="100" zoomScaleSheetLayoutView="100" workbookViewId="0">
      <selection activeCell="E2" sqref="E2"/>
    </sheetView>
  </sheetViews>
  <sheetFormatPr defaultColWidth="15.625" defaultRowHeight="14.25"/>
  <cols>
    <col min="1" max="1" width="12.625" style="104" customWidth="1"/>
    <col min="2" max="13" width="11.625" style="488" customWidth="1"/>
    <col min="14" max="14" width="12.625" style="105" customWidth="1"/>
    <col min="15" max="15" width="12.625" style="106" customWidth="1"/>
    <col min="16" max="16" width="11.625" style="106" customWidth="1"/>
    <col min="17" max="17" width="11.625" style="488" customWidth="1"/>
    <col min="18" max="18" width="10.625" style="488" customWidth="1"/>
    <col min="19" max="19" width="11.625" style="488" customWidth="1"/>
    <col min="20" max="20" width="12.625" style="488" customWidth="1"/>
    <col min="21" max="27" width="11.625" style="488" customWidth="1"/>
    <col min="28" max="28" width="12.625" style="29" customWidth="1"/>
    <col min="29" max="32" width="50.625" style="281" customWidth="1"/>
    <col min="33" max="16384" width="15.625" style="281"/>
  </cols>
  <sheetData>
    <row r="1" spans="1:32" s="548" customFormat="1" ht="14.1" customHeight="1">
      <c r="A1" s="82" t="s">
        <v>638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414" t="s">
        <v>615</v>
      </c>
      <c r="O1" s="82" t="s">
        <v>639</v>
      </c>
      <c r="P1" s="82"/>
      <c r="Q1" s="549"/>
      <c r="R1" s="549"/>
      <c r="S1" s="549"/>
      <c r="T1" s="549"/>
      <c r="U1" s="549"/>
      <c r="V1" s="549"/>
      <c r="W1" s="549"/>
      <c r="X1" s="549"/>
      <c r="Y1" s="549"/>
      <c r="Z1" s="549"/>
      <c r="AA1" s="549"/>
      <c r="AB1" s="414" t="s">
        <v>640</v>
      </c>
    </row>
    <row r="2" spans="1:32" ht="14.1" customHeight="1">
      <c r="A2" s="82"/>
      <c r="N2" s="414"/>
      <c r="O2" s="82"/>
      <c r="P2" s="82"/>
      <c r="AB2" s="414"/>
    </row>
    <row r="3" spans="1:32" s="475" customFormat="1" ht="20.100000000000001" customHeight="1">
      <c r="A3" s="665" t="s">
        <v>9</v>
      </c>
      <c r="B3" s="665"/>
      <c r="C3" s="665"/>
      <c r="D3" s="665"/>
      <c r="E3" s="665"/>
      <c r="F3" s="665"/>
      <c r="G3" s="665"/>
      <c r="H3" s="664" t="s">
        <v>41</v>
      </c>
      <c r="I3" s="664"/>
      <c r="J3" s="664"/>
      <c r="K3" s="664"/>
      <c r="L3" s="664"/>
      <c r="M3" s="664"/>
      <c r="N3" s="664"/>
      <c r="O3" s="654" t="s">
        <v>42</v>
      </c>
      <c r="P3" s="654"/>
      <c r="Q3" s="654"/>
      <c r="R3" s="654"/>
      <c r="S3" s="654"/>
      <c r="T3" s="654"/>
      <c r="U3" s="654"/>
      <c r="V3" s="638" t="s">
        <v>43</v>
      </c>
      <c r="W3" s="638"/>
      <c r="X3" s="638"/>
      <c r="Y3" s="638"/>
      <c r="Z3" s="638"/>
      <c r="AA3" s="638"/>
      <c r="AB3" s="638"/>
    </row>
    <row r="4" spans="1:32" s="466" customFormat="1" ht="24" customHeight="1">
      <c r="A4" s="84"/>
      <c r="H4" s="85"/>
      <c r="I4" s="85"/>
      <c r="J4" s="85"/>
      <c r="K4" s="85"/>
      <c r="L4" s="85"/>
      <c r="M4" s="85"/>
      <c r="N4" s="85"/>
      <c r="O4" s="86"/>
      <c r="P4" s="86"/>
      <c r="V4" s="638"/>
      <c r="W4" s="638"/>
      <c r="X4" s="638"/>
      <c r="Y4" s="638"/>
      <c r="Z4" s="638"/>
      <c r="AA4" s="638"/>
      <c r="AB4" s="638"/>
    </row>
    <row r="5" spans="1:32" s="415" customFormat="1" ht="18" customHeight="1" thickBot="1">
      <c r="A5" s="415" t="s">
        <v>21</v>
      </c>
      <c r="N5" s="87" t="s">
        <v>22</v>
      </c>
      <c r="O5" s="415" t="s">
        <v>21</v>
      </c>
      <c r="AB5" s="87" t="s">
        <v>22</v>
      </c>
    </row>
    <row r="6" spans="1:32" s="421" customFormat="1" ht="21.75" customHeight="1">
      <c r="A6" s="615" t="s">
        <v>37</v>
      </c>
      <c r="B6" s="674" t="s">
        <v>38</v>
      </c>
      <c r="C6" s="661" t="s">
        <v>44</v>
      </c>
      <c r="D6" s="661" t="s">
        <v>45</v>
      </c>
      <c r="E6" s="661" t="s">
        <v>46</v>
      </c>
      <c r="F6" s="661" t="s">
        <v>47</v>
      </c>
      <c r="G6" s="655" t="s">
        <v>48</v>
      </c>
      <c r="H6" s="669" t="s">
        <v>49</v>
      </c>
      <c r="I6" s="661" t="s">
        <v>50</v>
      </c>
      <c r="J6" s="661" t="s">
        <v>51</v>
      </c>
      <c r="K6" s="661" t="s">
        <v>52</v>
      </c>
      <c r="L6" s="661" t="s">
        <v>53</v>
      </c>
      <c r="M6" s="666" t="s">
        <v>146</v>
      </c>
      <c r="N6" s="639" t="s">
        <v>39</v>
      </c>
      <c r="O6" s="615" t="s">
        <v>37</v>
      </c>
      <c r="P6" s="658" t="s">
        <v>54</v>
      </c>
      <c r="Q6" s="642" t="s">
        <v>55</v>
      </c>
      <c r="R6" s="645" t="s">
        <v>502</v>
      </c>
      <c r="S6" s="642" t="s">
        <v>56</v>
      </c>
      <c r="T6" s="661" t="s">
        <v>501</v>
      </c>
      <c r="U6" s="655" t="s">
        <v>147</v>
      </c>
      <c r="V6" s="651" t="s">
        <v>140</v>
      </c>
      <c r="W6" s="642" t="s">
        <v>141</v>
      </c>
      <c r="X6" s="642" t="s">
        <v>142</v>
      </c>
      <c r="Y6" s="642" t="s">
        <v>143</v>
      </c>
      <c r="Z6" s="642" t="s">
        <v>144</v>
      </c>
      <c r="AA6" s="648" t="s">
        <v>145</v>
      </c>
      <c r="AB6" s="639" t="s">
        <v>39</v>
      </c>
    </row>
    <row r="7" spans="1:32" s="421" customFormat="1" ht="21.75" customHeight="1">
      <c r="A7" s="616"/>
      <c r="B7" s="675"/>
      <c r="C7" s="662"/>
      <c r="D7" s="672"/>
      <c r="E7" s="662"/>
      <c r="F7" s="662"/>
      <c r="G7" s="656"/>
      <c r="H7" s="670"/>
      <c r="I7" s="672"/>
      <c r="J7" s="672"/>
      <c r="K7" s="662"/>
      <c r="L7" s="662"/>
      <c r="M7" s="667"/>
      <c r="N7" s="640"/>
      <c r="O7" s="616"/>
      <c r="P7" s="659"/>
      <c r="Q7" s="643"/>
      <c r="R7" s="646"/>
      <c r="S7" s="643"/>
      <c r="T7" s="662"/>
      <c r="U7" s="656"/>
      <c r="V7" s="652"/>
      <c r="W7" s="643"/>
      <c r="X7" s="643"/>
      <c r="Y7" s="643"/>
      <c r="Z7" s="643"/>
      <c r="AA7" s="649"/>
      <c r="AB7" s="640"/>
    </row>
    <row r="8" spans="1:32" s="421" customFormat="1" ht="21.75" customHeight="1">
      <c r="A8" s="616"/>
      <c r="B8" s="675"/>
      <c r="C8" s="662"/>
      <c r="D8" s="672"/>
      <c r="E8" s="662"/>
      <c r="F8" s="662"/>
      <c r="G8" s="656"/>
      <c r="H8" s="670"/>
      <c r="I8" s="672"/>
      <c r="J8" s="672"/>
      <c r="K8" s="662"/>
      <c r="L8" s="662"/>
      <c r="M8" s="667"/>
      <c r="N8" s="640"/>
      <c r="O8" s="616"/>
      <c r="P8" s="659"/>
      <c r="Q8" s="643"/>
      <c r="R8" s="646"/>
      <c r="S8" s="643"/>
      <c r="T8" s="662"/>
      <c r="U8" s="656"/>
      <c r="V8" s="652"/>
      <c r="W8" s="643"/>
      <c r="X8" s="643"/>
      <c r="Y8" s="643"/>
      <c r="Z8" s="643"/>
      <c r="AA8" s="649"/>
      <c r="AB8" s="640"/>
    </row>
    <row r="9" spans="1:32" s="421" customFormat="1" ht="21.75" customHeight="1">
      <c r="A9" s="616"/>
      <c r="B9" s="675"/>
      <c r="C9" s="662"/>
      <c r="D9" s="672"/>
      <c r="E9" s="662"/>
      <c r="F9" s="662"/>
      <c r="G9" s="656"/>
      <c r="H9" s="670"/>
      <c r="I9" s="672"/>
      <c r="J9" s="672"/>
      <c r="K9" s="662"/>
      <c r="L9" s="662"/>
      <c r="M9" s="667"/>
      <c r="N9" s="640"/>
      <c r="O9" s="616"/>
      <c r="P9" s="659"/>
      <c r="Q9" s="643"/>
      <c r="R9" s="646"/>
      <c r="S9" s="643"/>
      <c r="T9" s="662"/>
      <c r="U9" s="656"/>
      <c r="V9" s="652"/>
      <c r="W9" s="643"/>
      <c r="X9" s="643"/>
      <c r="Y9" s="643"/>
      <c r="Z9" s="643"/>
      <c r="AA9" s="649"/>
      <c r="AB9" s="640"/>
    </row>
    <row r="10" spans="1:32" s="421" customFormat="1" ht="21.75" customHeight="1">
      <c r="A10" s="617"/>
      <c r="B10" s="676"/>
      <c r="C10" s="663"/>
      <c r="D10" s="673"/>
      <c r="E10" s="663"/>
      <c r="F10" s="663"/>
      <c r="G10" s="657"/>
      <c r="H10" s="671"/>
      <c r="I10" s="673"/>
      <c r="J10" s="673"/>
      <c r="K10" s="663"/>
      <c r="L10" s="663"/>
      <c r="M10" s="668"/>
      <c r="N10" s="641"/>
      <c r="O10" s="617"/>
      <c r="P10" s="660"/>
      <c r="Q10" s="644"/>
      <c r="R10" s="647"/>
      <c r="S10" s="644"/>
      <c r="T10" s="663"/>
      <c r="U10" s="657"/>
      <c r="V10" s="653"/>
      <c r="W10" s="644"/>
      <c r="X10" s="644"/>
      <c r="Y10" s="644"/>
      <c r="Z10" s="644"/>
      <c r="AA10" s="650"/>
      <c r="AB10" s="641"/>
    </row>
    <row r="11" spans="1:32" s="94" customFormat="1" ht="26.45" customHeight="1">
      <c r="A11" s="95" t="s">
        <v>25</v>
      </c>
      <c r="B11" s="89">
        <v>28487293.458999999</v>
      </c>
      <c r="C11" s="96">
        <v>427083.71099999995</v>
      </c>
      <c r="D11" s="96">
        <v>29169.381999999998</v>
      </c>
      <c r="E11" s="96">
        <v>4029452.6320000002</v>
      </c>
      <c r="F11" s="96">
        <v>8545.5479999999989</v>
      </c>
      <c r="G11" s="96">
        <v>15365.905999999999</v>
      </c>
      <c r="H11" s="96">
        <v>62082.733000000007</v>
      </c>
      <c r="I11" s="96">
        <v>288875.25699999998</v>
      </c>
      <c r="J11" s="96">
        <v>42122.952999999994</v>
      </c>
      <c r="K11" s="96">
        <v>34418.758000000002</v>
      </c>
      <c r="L11" s="96">
        <v>1858943.747</v>
      </c>
      <c r="M11" s="90">
        <v>0</v>
      </c>
      <c r="N11" s="97" t="s">
        <v>25</v>
      </c>
      <c r="O11" s="92" t="s">
        <v>25</v>
      </c>
      <c r="P11" s="96">
        <v>616551.01699999999</v>
      </c>
      <c r="Q11" s="96">
        <v>969036.04299999995</v>
      </c>
      <c r="R11" s="96">
        <v>11285035.096000001</v>
      </c>
      <c r="S11" s="96">
        <v>631976.73699999996</v>
      </c>
      <c r="T11" s="93">
        <v>5137197.1580000008</v>
      </c>
      <c r="U11" s="96">
        <v>145707.99900000001</v>
      </c>
      <c r="V11" s="96">
        <v>498212.96499999991</v>
      </c>
      <c r="W11" s="96">
        <v>546658.16500000004</v>
      </c>
      <c r="X11" s="96">
        <v>1648745.821</v>
      </c>
      <c r="Y11" s="96">
        <v>105970.663</v>
      </c>
      <c r="Z11" s="96">
        <v>38880.127999999997</v>
      </c>
      <c r="AA11" s="96">
        <v>67261.039999999994</v>
      </c>
      <c r="AB11" s="97" t="s">
        <v>25</v>
      </c>
      <c r="AC11" s="21"/>
      <c r="AD11" s="21"/>
      <c r="AE11" s="21"/>
      <c r="AF11" s="21"/>
    </row>
    <row r="12" spans="1:32" s="94" customFormat="1" ht="26.45" customHeight="1">
      <c r="A12" s="95" t="s">
        <v>149</v>
      </c>
      <c r="B12" s="89">
        <v>30543042</v>
      </c>
      <c r="C12" s="96">
        <v>447917</v>
      </c>
      <c r="D12" s="96">
        <v>31103</v>
      </c>
      <c r="E12" s="96">
        <v>4241726</v>
      </c>
      <c r="F12" s="96">
        <v>12118</v>
      </c>
      <c r="G12" s="96">
        <v>12408</v>
      </c>
      <c r="H12" s="96">
        <v>65320</v>
      </c>
      <c r="I12" s="96">
        <v>295288</v>
      </c>
      <c r="J12" s="96">
        <v>41557</v>
      </c>
      <c r="K12" s="96">
        <v>34240</v>
      </c>
      <c r="L12" s="96">
        <v>2567817</v>
      </c>
      <c r="M12" s="90">
        <v>0</v>
      </c>
      <c r="N12" s="97" t="s">
        <v>149</v>
      </c>
      <c r="O12" s="92" t="s">
        <v>149</v>
      </c>
      <c r="P12" s="96">
        <v>744798</v>
      </c>
      <c r="Q12" s="96">
        <v>977508</v>
      </c>
      <c r="R12" s="96">
        <v>11707077</v>
      </c>
      <c r="S12" s="96">
        <v>686013</v>
      </c>
      <c r="T12" s="93">
        <v>5108373</v>
      </c>
      <c r="U12" s="96">
        <v>162243</v>
      </c>
      <c r="V12" s="96">
        <v>634099</v>
      </c>
      <c r="W12" s="96">
        <v>666421</v>
      </c>
      <c r="X12" s="96">
        <v>1884452</v>
      </c>
      <c r="Y12" s="96">
        <v>111596</v>
      </c>
      <c r="Z12" s="96">
        <v>40885</v>
      </c>
      <c r="AA12" s="96">
        <v>70083</v>
      </c>
      <c r="AB12" s="97" t="s">
        <v>149</v>
      </c>
      <c r="AC12" s="21"/>
      <c r="AD12" s="21"/>
      <c r="AE12" s="21"/>
      <c r="AF12" s="21"/>
    </row>
    <row r="13" spans="1:32" s="94" customFormat="1" ht="26.45" customHeight="1">
      <c r="A13" s="95" t="s">
        <v>348</v>
      </c>
      <c r="B13" s="89">
        <v>30546652</v>
      </c>
      <c r="C13" s="96">
        <v>469210</v>
      </c>
      <c r="D13" s="96">
        <v>36474</v>
      </c>
      <c r="E13" s="96">
        <v>4282482</v>
      </c>
      <c r="F13" s="96">
        <v>12501</v>
      </c>
      <c r="G13" s="96">
        <v>8764</v>
      </c>
      <c r="H13" s="96">
        <v>67582</v>
      </c>
      <c r="I13" s="96">
        <v>305495</v>
      </c>
      <c r="J13" s="96">
        <v>42974</v>
      </c>
      <c r="K13" s="96">
        <v>31488</v>
      </c>
      <c r="L13" s="96">
        <v>2294029</v>
      </c>
      <c r="M13" s="90">
        <v>0</v>
      </c>
      <c r="N13" s="97" t="s">
        <v>348</v>
      </c>
      <c r="O13" s="92" t="s">
        <v>348</v>
      </c>
      <c r="P13" s="96">
        <v>916537</v>
      </c>
      <c r="Q13" s="96">
        <v>978667</v>
      </c>
      <c r="R13" s="96">
        <v>11792253</v>
      </c>
      <c r="S13" s="96">
        <v>698092</v>
      </c>
      <c r="T13" s="93">
        <v>4836205</v>
      </c>
      <c r="U13" s="96">
        <v>170193</v>
      </c>
      <c r="V13" s="96">
        <v>669976</v>
      </c>
      <c r="W13" s="96">
        <v>684622</v>
      </c>
      <c r="X13" s="96">
        <v>2028124</v>
      </c>
      <c r="Y13" s="96">
        <v>109759</v>
      </c>
      <c r="Z13" s="96">
        <v>39447</v>
      </c>
      <c r="AA13" s="96">
        <v>71778</v>
      </c>
      <c r="AB13" s="97" t="s">
        <v>348</v>
      </c>
      <c r="AC13" s="21"/>
      <c r="AD13" s="21"/>
      <c r="AE13" s="21"/>
      <c r="AF13" s="21"/>
    </row>
    <row r="14" spans="1:32" s="94" customFormat="1" ht="26.45" customHeight="1">
      <c r="A14" s="95">
        <v>2013</v>
      </c>
      <c r="B14" s="89">
        <v>31149611</v>
      </c>
      <c r="C14" s="96">
        <v>483586</v>
      </c>
      <c r="D14" s="96">
        <v>33852</v>
      </c>
      <c r="E14" s="96">
        <v>4074339</v>
      </c>
      <c r="F14" s="96">
        <v>12039</v>
      </c>
      <c r="G14" s="96">
        <v>8404</v>
      </c>
      <c r="H14" s="96">
        <v>70447</v>
      </c>
      <c r="I14" s="96">
        <v>306860</v>
      </c>
      <c r="J14" s="96">
        <v>46531</v>
      </c>
      <c r="K14" s="96">
        <v>29560</v>
      </c>
      <c r="L14" s="96">
        <v>2110893</v>
      </c>
      <c r="M14" s="90">
        <v>0</v>
      </c>
      <c r="N14" s="97">
        <v>2013</v>
      </c>
      <c r="O14" s="92">
        <v>2013</v>
      </c>
      <c r="P14" s="96">
        <v>886773</v>
      </c>
      <c r="Q14" s="96">
        <v>1156074</v>
      </c>
      <c r="R14" s="96">
        <v>12353533</v>
      </c>
      <c r="S14" s="96">
        <v>773000</v>
      </c>
      <c r="T14" s="93">
        <v>4845445</v>
      </c>
      <c r="U14" s="96">
        <v>171295</v>
      </c>
      <c r="V14" s="96">
        <v>661881</v>
      </c>
      <c r="W14" s="96">
        <v>731671</v>
      </c>
      <c r="X14" s="96">
        <v>2169531</v>
      </c>
      <c r="Y14" s="96">
        <v>111842</v>
      </c>
      <c r="Z14" s="96">
        <v>40704</v>
      </c>
      <c r="AA14" s="96">
        <v>71351</v>
      </c>
      <c r="AB14" s="97">
        <v>2013</v>
      </c>
      <c r="AC14" s="21"/>
      <c r="AD14" s="21"/>
      <c r="AE14" s="21"/>
      <c r="AF14" s="21"/>
    </row>
    <row r="15" spans="1:32" s="94" customFormat="1" ht="26.45" customHeight="1">
      <c r="A15" s="278">
        <v>2014</v>
      </c>
      <c r="B15" s="99">
        <f>SUM(B17:B28)</f>
        <v>31990167</v>
      </c>
      <c r="C15" s="99">
        <f t="shared" ref="C15:M15" si="0">SUM(C17:C28)</f>
        <v>476470</v>
      </c>
      <c r="D15" s="99">
        <f t="shared" si="0"/>
        <v>34484</v>
      </c>
      <c r="E15" s="99">
        <f t="shared" si="0"/>
        <v>3905720</v>
      </c>
      <c r="F15" s="99">
        <f t="shared" si="0"/>
        <v>12198</v>
      </c>
      <c r="G15" s="99">
        <f t="shared" si="0"/>
        <v>7508</v>
      </c>
      <c r="H15" s="99">
        <f t="shared" si="0"/>
        <v>69599</v>
      </c>
      <c r="I15" s="99">
        <f t="shared" si="0"/>
        <v>309298</v>
      </c>
      <c r="J15" s="99">
        <f t="shared" si="0"/>
        <v>45760</v>
      </c>
      <c r="K15" s="99">
        <f t="shared" si="0"/>
        <v>33834</v>
      </c>
      <c r="L15" s="99">
        <f t="shared" si="0"/>
        <v>2100693</v>
      </c>
      <c r="M15" s="99">
        <f t="shared" si="0"/>
        <v>0</v>
      </c>
      <c r="N15" s="279">
        <v>2014</v>
      </c>
      <c r="O15" s="280" t="s">
        <v>514</v>
      </c>
      <c r="P15" s="99">
        <f t="shared" ref="P15:AA15" si="1">SUM(P17:P28)</f>
        <v>827286</v>
      </c>
      <c r="Q15" s="99">
        <f t="shared" si="1"/>
        <v>1256117</v>
      </c>
      <c r="R15" s="99">
        <f t="shared" si="1"/>
        <v>13275551</v>
      </c>
      <c r="S15" s="99">
        <f t="shared" si="1"/>
        <v>792950</v>
      </c>
      <c r="T15" s="99">
        <f t="shared" si="1"/>
        <v>4653231</v>
      </c>
      <c r="U15" s="99">
        <f t="shared" si="1"/>
        <v>180896</v>
      </c>
      <c r="V15" s="99">
        <f t="shared" si="1"/>
        <v>679093</v>
      </c>
      <c r="W15" s="99">
        <f t="shared" si="1"/>
        <v>800972</v>
      </c>
      <c r="X15" s="99">
        <f t="shared" si="1"/>
        <v>2286014</v>
      </c>
      <c r="Y15" s="99">
        <f t="shared" si="1"/>
        <v>120051</v>
      </c>
      <c r="Z15" s="99">
        <f t="shared" si="1"/>
        <v>43135</v>
      </c>
      <c r="AA15" s="99">
        <f t="shared" si="1"/>
        <v>79307</v>
      </c>
      <c r="AB15" s="279">
        <v>2014</v>
      </c>
    </row>
    <row r="16" spans="1:32" s="420" customFormat="1" ht="24.95" customHeight="1">
      <c r="A16" s="88"/>
      <c r="B16" s="99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91"/>
      <c r="O16" s="92"/>
      <c r="P16" s="100"/>
      <c r="Q16" s="99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91"/>
    </row>
    <row r="17" spans="1:28" s="420" customFormat="1" ht="26.45" customHeight="1">
      <c r="A17" s="88" t="s">
        <v>470</v>
      </c>
      <c r="B17" s="100">
        <f>SUM(C17:M17,P17:AA17)</f>
        <v>2765300</v>
      </c>
      <c r="C17" s="410">
        <v>41124</v>
      </c>
      <c r="D17" s="410">
        <v>3055</v>
      </c>
      <c r="E17" s="410">
        <v>334152</v>
      </c>
      <c r="F17" s="410">
        <v>1185</v>
      </c>
      <c r="G17" s="410">
        <v>662</v>
      </c>
      <c r="H17" s="410">
        <v>6400</v>
      </c>
      <c r="I17" s="410">
        <v>27792</v>
      </c>
      <c r="J17" s="410">
        <v>3777</v>
      </c>
      <c r="K17" s="410">
        <v>3287</v>
      </c>
      <c r="L17" s="410">
        <v>182467</v>
      </c>
      <c r="M17" s="441">
        <v>0</v>
      </c>
      <c r="N17" s="91" t="s">
        <v>471</v>
      </c>
      <c r="O17" s="92" t="s">
        <v>26</v>
      </c>
      <c r="P17" s="418">
        <v>73952</v>
      </c>
      <c r="Q17" s="419">
        <v>108298</v>
      </c>
      <c r="R17" s="419">
        <v>1155174</v>
      </c>
      <c r="S17" s="419">
        <v>71326</v>
      </c>
      <c r="T17" s="419">
        <v>390703</v>
      </c>
      <c r="U17" s="419">
        <v>14767</v>
      </c>
      <c r="V17" s="419">
        <v>55101</v>
      </c>
      <c r="W17" s="419">
        <v>71041</v>
      </c>
      <c r="X17" s="419">
        <v>199404</v>
      </c>
      <c r="Y17" s="419">
        <v>10535</v>
      </c>
      <c r="Z17" s="419">
        <v>4233</v>
      </c>
      <c r="AA17" s="419">
        <v>6865</v>
      </c>
      <c r="AB17" s="97" t="s">
        <v>471</v>
      </c>
    </row>
    <row r="18" spans="1:28" s="420" customFormat="1" ht="26.45" customHeight="1">
      <c r="A18" s="88" t="s">
        <v>472</v>
      </c>
      <c r="B18" s="100">
        <f t="shared" ref="B18:B28" si="2">SUM(C18:M18,P18:AA18)</f>
        <v>2478304</v>
      </c>
      <c r="C18" s="410">
        <v>37781</v>
      </c>
      <c r="D18" s="410">
        <v>2986</v>
      </c>
      <c r="E18" s="410">
        <v>305131</v>
      </c>
      <c r="F18" s="410">
        <v>1091</v>
      </c>
      <c r="G18" s="410">
        <v>652</v>
      </c>
      <c r="H18" s="410">
        <v>6043</v>
      </c>
      <c r="I18" s="410">
        <v>26531</v>
      </c>
      <c r="J18" s="410">
        <v>3705</v>
      </c>
      <c r="K18" s="410">
        <v>2836</v>
      </c>
      <c r="L18" s="410">
        <v>163695</v>
      </c>
      <c r="M18" s="441">
        <v>0</v>
      </c>
      <c r="N18" s="91" t="s">
        <v>473</v>
      </c>
      <c r="O18" s="92" t="s">
        <v>27</v>
      </c>
      <c r="P18" s="419">
        <v>64035</v>
      </c>
      <c r="Q18" s="419">
        <v>94043</v>
      </c>
      <c r="R18" s="419">
        <v>993215</v>
      </c>
      <c r="S18" s="419">
        <v>68318</v>
      </c>
      <c r="T18" s="419">
        <v>360402</v>
      </c>
      <c r="U18" s="419">
        <v>14027</v>
      </c>
      <c r="V18" s="419">
        <v>53511</v>
      </c>
      <c r="W18" s="419">
        <v>69342</v>
      </c>
      <c r="X18" s="419">
        <v>190095</v>
      </c>
      <c r="Y18" s="419">
        <v>10203</v>
      </c>
      <c r="Z18" s="419">
        <v>4116</v>
      </c>
      <c r="AA18" s="419">
        <v>6546</v>
      </c>
      <c r="AB18" s="97" t="s">
        <v>473</v>
      </c>
    </row>
    <row r="19" spans="1:28" s="420" customFormat="1" ht="26.45" customHeight="1">
      <c r="A19" s="88" t="s">
        <v>474</v>
      </c>
      <c r="B19" s="100">
        <f t="shared" si="2"/>
        <v>2808453</v>
      </c>
      <c r="C19" s="410">
        <v>36165</v>
      </c>
      <c r="D19" s="410">
        <v>3001</v>
      </c>
      <c r="E19" s="410">
        <v>327382</v>
      </c>
      <c r="F19" s="410">
        <v>1046</v>
      </c>
      <c r="G19" s="410">
        <v>612</v>
      </c>
      <c r="H19" s="410">
        <v>5884</v>
      </c>
      <c r="I19" s="410">
        <v>25994</v>
      </c>
      <c r="J19" s="410">
        <v>3668</v>
      </c>
      <c r="K19" s="410">
        <v>2966</v>
      </c>
      <c r="L19" s="410">
        <v>176068</v>
      </c>
      <c r="M19" s="441">
        <v>0</v>
      </c>
      <c r="N19" s="91" t="s">
        <v>475</v>
      </c>
      <c r="O19" s="92" t="s">
        <v>28</v>
      </c>
      <c r="P19" s="419">
        <v>67828</v>
      </c>
      <c r="Q19" s="419">
        <v>110981</v>
      </c>
      <c r="R19" s="419">
        <v>1213509</v>
      </c>
      <c r="S19" s="419">
        <v>71946</v>
      </c>
      <c r="T19" s="419">
        <v>394969</v>
      </c>
      <c r="U19" s="419">
        <v>14963</v>
      </c>
      <c r="V19" s="419">
        <v>59843</v>
      </c>
      <c r="W19" s="419">
        <v>70788</v>
      </c>
      <c r="X19" s="419">
        <v>200019</v>
      </c>
      <c r="Y19" s="419">
        <v>10360</v>
      </c>
      <c r="Z19" s="419">
        <v>3926</v>
      </c>
      <c r="AA19" s="419">
        <v>6535</v>
      </c>
      <c r="AB19" s="97" t="s">
        <v>475</v>
      </c>
    </row>
    <row r="20" spans="1:28" s="420" customFormat="1" ht="26.45" customHeight="1">
      <c r="A20" s="88" t="s">
        <v>476</v>
      </c>
      <c r="B20" s="100">
        <f t="shared" si="2"/>
        <v>2743808</v>
      </c>
      <c r="C20" s="410">
        <v>39275</v>
      </c>
      <c r="D20" s="410">
        <v>2852</v>
      </c>
      <c r="E20" s="410">
        <v>333037</v>
      </c>
      <c r="F20" s="410">
        <v>1085</v>
      </c>
      <c r="G20" s="410">
        <v>567</v>
      </c>
      <c r="H20" s="410">
        <v>5889</v>
      </c>
      <c r="I20" s="410">
        <v>26750</v>
      </c>
      <c r="J20" s="410">
        <v>3563</v>
      </c>
      <c r="K20" s="410">
        <v>2849</v>
      </c>
      <c r="L20" s="410">
        <v>177590</v>
      </c>
      <c r="M20" s="441">
        <v>0</v>
      </c>
      <c r="N20" s="91" t="s">
        <v>477</v>
      </c>
      <c r="O20" s="92" t="s">
        <v>29</v>
      </c>
      <c r="P20" s="419">
        <v>67749</v>
      </c>
      <c r="Q20" s="419">
        <v>111654</v>
      </c>
      <c r="R20" s="419">
        <v>1157832</v>
      </c>
      <c r="S20" s="419">
        <v>68176</v>
      </c>
      <c r="T20" s="419">
        <v>385361</v>
      </c>
      <c r="U20" s="419">
        <v>14061</v>
      </c>
      <c r="V20" s="419">
        <v>56719</v>
      </c>
      <c r="W20" s="419">
        <v>68305</v>
      </c>
      <c r="X20" s="419">
        <v>200478</v>
      </c>
      <c r="Y20" s="419">
        <v>9956</v>
      </c>
      <c r="Z20" s="419">
        <v>3622</v>
      </c>
      <c r="AA20" s="419">
        <v>6438</v>
      </c>
      <c r="AB20" s="97" t="s">
        <v>477</v>
      </c>
    </row>
    <row r="21" spans="1:28" s="420" customFormat="1" ht="26.45" customHeight="1">
      <c r="A21" s="88" t="s">
        <v>478</v>
      </c>
      <c r="B21" s="100">
        <f t="shared" si="2"/>
        <v>2689842</v>
      </c>
      <c r="C21" s="410">
        <v>38414</v>
      </c>
      <c r="D21" s="410">
        <v>2606</v>
      </c>
      <c r="E21" s="410">
        <v>334029</v>
      </c>
      <c r="F21" s="410">
        <v>954</v>
      </c>
      <c r="G21" s="410">
        <v>509</v>
      </c>
      <c r="H21" s="410">
        <v>5309</v>
      </c>
      <c r="I21" s="410">
        <v>24392</v>
      </c>
      <c r="J21" s="410">
        <v>3492</v>
      </c>
      <c r="K21" s="410">
        <v>2563</v>
      </c>
      <c r="L21" s="410">
        <v>173183</v>
      </c>
      <c r="M21" s="441">
        <v>0</v>
      </c>
      <c r="N21" s="91" t="s">
        <v>479</v>
      </c>
      <c r="O21" s="92" t="s">
        <v>30</v>
      </c>
      <c r="P21" s="419">
        <v>65144</v>
      </c>
      <c r="Q21" s="419">
        <v>113321</v>
      </c>
      <c r="R21" s="419">
        <v>1137051</v>
      </c>
      <c r="S21" s="419">
        <v>62709</v>
      </c>
      <c r="T21" s="419">
        <v>393061</v>
      </c>
      <c r="U21" s="419">
        <v>14137</v>
      </c>
      <c r="V21" s="419">
        <v>55618</v>
      </c>
      <c r="W21" s="419">
        <v>62525</v>
      </c>
      <c r="X21" s="419">
        <v>182294</v>
      </c>
      <c r="Y21" s="419">
        <v>9210</v>
      </c>
      <c r="Z21" s="419">
        <v>3092</v>
      </c>
      <c r="AA21" s="419">
        <v>6229</v>
      </c>
      <c r="AB21" s="277" t="s">
        <v>479</v>
      </c>
    </row>
    <row r="22" spans="1:28" s="420" customFormat="1" ht="26.45" customHeight="1">
      <c r="A22" s="88" t="s">
        <v>480</v>
      </c>
      <c r="B22" s="100">
        <f t="shared" si="2"/>
        <v>2694528</v>
      </c>
      <c r="C22" s="410">
        <v>39743</v>
      </c>
      <c r="D22" s="410">
        <v>2786</v>
      </c>
      <c r="E22" s="410">
        <v>331794</v>
      </c>
      <c r="F22" s="410">
        <v>1029</v>
      </c>
      <c r="G22" s="410">
        <v>537</v>
      </c>
      <c r="H22" s="410">
        <v>5391</v>
      </c>
      <c r="I22" s="410">
        <v>25378</v>
      </c>
      <c r="J22" s="410">
        <v>3833</v>
      </c>
      <c r="K22" s="410">
        <v>2642</v>
      </c>
      <c r="L22" s="410">
        <v>173738</v>
      </c>
      <c r="M22" s="441">
        <v>0</v>
      </c>
      <c r="N22" s="91" t="s">
        <v>481</v>
      </c>
      <c r="O22" s="92" t="s">
        <v>31</v>
      </c>
      <c r="P22" s="419">
        <v>65564</v>
      </c>
      <c r="Q22" s="419">
        <v>109993</v>
      </c>
      <c r="R22" s="419">
        <v>1142319</v>
      </c>
      <c r="S22" s="419">
        <v>61457</v>
      </c>
      <c r="T22" s="419">
        <v>391396</v>
      </c>
      <c r="U22" s="419">
        <v>13951</v>
      </c>
      <c r="V22" s="419">
        <v>57405</v>
      </c>
      <c r="W22" s="419">
        <v>63477</v>
      </c>
      <c r="X22" s="419">
        <v>183323</v>
      </c>
      <c r="Y22" s="419">
        <v>9216</v>
      </c>
      <c r="Z22" s="419">
        <v>3174</v>
      </c>
      <c r="AA22" s="419">
        <v>6382</v>
      </c>
      <c r="AB22" s="97" t="s">
        <v>481</v>
      </c>
    </row>
    <row r="23" spans="1:28" s="420" customFormat="1" ht="26.45" customHeight="1">
      <c r="A23" s="88" t="s">
        <v>482</v>
      </c>
      <c r="B23" s="100">
        <f t="shared" si="2"/>
        <v>2774257</v>
      </c>
      <c r="C23" s="410">
        <v>41737</v>
      </c>
      <c r="D23" s="410">
        <v>3519</v>
      </c>
      <c r="E23" s="410">
        <v>342660</v>
      </c>
      <c r="F23" s="410">
        <v>1009</v>
      </c>
      <c r="G23" s="410">
        <v>559</v>
      </c>
      <c r="H23" s="410">
        <v>5754</v>
      </c>
      <c r="I23" s="410">
        <v>24410</v>
      </c>
      <c r="J23" s="410">
        <v>4366</v>
      </c>
      <c r="K23" s="410">
        <v>2740</v>
      </c>
      <c r="L23" s="410">
        <v>183654</v>
      </c>
      <c r="M23" s="441">
        <v>0</v>
      </c>
      <c r="N23" s="91" t="s">
        <v>483</v>
      </c>
      <c r="O23" s="92" t="s">
        <v>32</v>
      </c>
      <c r="P23" s="419">
        <v>70618</v>
      </c>
      <c r="Q23" s="419">
        <v>108500</v>
      </c>
      <c r="R23" s="419">
        <v>1128430</v>
      </c>
      <c r="S23" s="419">
        <v>64291</v>
      </c>
      <c r="T23" s="419">
        <v>433368</v>
      </c>
      <c r="U23" s="419">
        <v>15004</v>
      </c>
      <c r="V23" s="419">
        <v>59194</v>
      </c>
      <c r="W23" s="419">
        <v>65864</v>
      </c>
      <c r="X23" s="419">
        <v>198198</v>
      </c>
      <c r="Y23" s="419">
        <v>10589</v>
      </c>
      <c r="Z23" s="419">
        <v>3275</v>
      </c>
      <c r="AA23" s="419">
        <v>6518</v>
      </c>
      <c r="AB23" s="97" t="s">
        <v>483</v>
      </c>
    </row>
    <row r="24" spans="1:28" s="420" customFormat="1" ht="26.45" customHeight="1">
      <c r="A24" s="88" t="s">
        <v>484</v>
      </c>
      <c r="B24" s="100">
        <f t="shared" si="2"/>
        <v>2524906</v>
      </c>
      <c r="C24" s="410">
        <v>40836</v>
      </c>
      <c r="D24" s="410">
        <v>2753</v>
      </c>
      <c r="E24" s="410">
        <v>323896</v>
      </c>
      <c r="F24" s="410">
        <v>865</v>
      </c>
      <c r="G24" s="410">
        <v>558</v>
      </c>
      <c r="H24" s="410">
        <v>5747</v>
      </c>
      <c r="I24" s="410">
        <v>24613</v>
      </c>
      <c r="J24" s="410">
        <v>4163</v>
      </c>
      <c r="K24" s="410">
        <v>2310</v>
      </c>
      <c r="L24" s="410">
        <v>175942</v>
      </c>
      <c r="M24" s="441">
        <v>0</v>
      </c>
      <c r="N24" s="91" t="s">
        <v>485</v>
      </c>
      <c r="O24" s="92" t="s">
        <v>33</v>
      </c>
      <c r="P24" s="419">
        <v>68769</v>
      </c>
      <c r="Q24" s="419">
        <v>100693</v>
      </c>
      <c r="R24" s="419">
        <v>981334</v>
      </c>
      <c r="S24" s="419">
        <v>59982</v>
      </c>
      <c r="T24" s="419">
        <v>416297</v>
      </c>
      <c r="U24" s="419">
        <v>14908</v>
      </c>
      <c r="V24" s="419">
        <v>55437</v>
      </c>
      <c r="W24" s="419">
        <v>60744</v>
      </c>
      <c r="X24" s="419">
        <v>166344</v>
      </c>
      <c r="Y24" s="419">
        <v>9251</v>
      </c>
      <c r="Z24" s="419">
        <v>3260</v>
      </c>
      <c r="AA24" s="419">
        <v>6204</v>
      </c>
      <c r="AB24" s="97" t="s">
        <v>485</v>
      </c>
    </row>
    <row r="25" spans="1:28" s="420" customFormat="1" ht="26.45" customHeight="1">
      <c r="A25" s="88" t="s">
        <v>486</v>
      </c>
      <c r="B25" s="100">
        <f t="shared" si="2"/>
        <v>2568258</v>
      </c>
      <c r="C25" s="410">
        <v>38694</v>
      </c>
      <c r="D25" s="410">
        <v>2707</v>
      </c>
      <c r="E25" s="410">
        <v>310597</v>
      </c>
      <c r="F25" s="410">
        <v>880</v>
      </c>
      <c r="G25" s="410">
        <v>586</v>
      </c>
      <c r="H25" s="410">
        <v>5371</v>
      </c>
      <c r="I25" s="410">
        <v>24241</v>
      </c>
      <c r="J25" s="410">
        <v>3932</v>
      </c>
      <c r="K25" s="410">
        <v>2482</v>
      </c>
      <c r="L25" s="410">
        <v>170378</v>
      </c>
      <c r="M25" s="441">
        <v>0</v>
      </c>
      <c r="N25" s="91" t="s">
        <v>487</v>
      </c>
      <c r="O25" s="92" t="s">
        <v>34</v>
      </c>
      <c r="P25" s="419">
        <v>67423</v>
      </c>
      <c r="Q25" s="419">
        <v>92432</v>
      </c>
      <c r="R25" s="419">
        <v>1072858</v>
      </c>
      <c r="S25" s="419">
        <v>59511</v>
      </c>
      <c r="T25" s="419">
        <v>397952</v>
      </c>
      <c r="U25" s="419">
        <v>15383</v>
      </c>
      <c r="V25" s="419">
        <v>53018</v>
      </c>
      <c r="W25" s="419">
        <v>60974</v>
      </c>
      <c r="X25" s="419">
        <v>169901</v>
      </c>
      <c r="Y25" s="419">
        <v>9456</v>
      </c>
      <c r="Z25" s="419">
        <v>3075</v>
      </c>
      <c r="AA25" s="419">
        <v>6407</v>
      </c>
      <c r="AB25" s="97" t="s">
        <v>487</v>
      </c>
    </row>
    <row r="26" spans="1:28" s="421" customFormat="1" ht="26.45" customHeight="1">
      <c r="A26" s="88" t="s">
        <v>488</v>
      </c>
      <c r="B26" s="100">
        <f t="shared" si="2"/>
        <v>2723726</v>
      </c>
      <c r="C26" s="410">
        <v>39703</v>
      </c>
      <c r="D26" s="410">
        <v>2663</v>
      </c>
      <c r="E26" s="410">
        <v>323901</v>
      </c>
      <c r="F26" s="410">
        <v>900</v>
      </c>
      <c r="G26" s="410">
        <v>662</v>
      </c>
      <c r="H26" s="410">
        <v>5752</v>
      </c>
      <c r="I26" s="410">
        <v>25290</v>
      </c>
      <c r="J26" s="410">
        <v>3616</v>
      </c>
      <c r="K26" s="410">
        <v>2846</v>
      </c>
      <c r="L26" s="410">
        <v>175683</v>
      </c>
      <c r="M26" s="441">
        <v>0</v>
      </c>
      <c r="N26" s="91" t="s">
        <v>489</v>
      </c>
      <c r="O26" s="92" t="s">
        <v>488</v>
      </c>
      <c r="P26" s="419">
        <v>71121</v>
      </c>
      <c r="Q26" s="419">
        <v>105266</v>
      </c>
      <c r="R26" s="419">
        <v>1181674</v>
      </c>
      <c r="S26" s="419">
        <v>64968</v>
      </c>
      <c r="T26" s="419">
        <v>373724</v>
      </c>
      <c r="U26" s="419">
        <v>16112</v>
      </c>
      <c r="V26" s="419">
        <v>56670</v>
      </c>
      <c r="W26" s="419">
        <v>64867</v>
      </c>
      <c r="X26" s="419">
        <v>188580</v>
      </c>
      <c r="Y26" s="419">
        <v>9652</v>
      </c>
      <c r="Z26" s="419">
        <v>3336</v>
      </c>
      <c r="AA26" s="419">
        <v>6740</v>
      </c>
      <c r="AB26" s="97" t="s">
        <v>489</v>
      </c>
    </row>
    <row r="27" spans="1:28" s="421" customFormat="1" ht="26.45" customHeight="1">
      <c r="A27" s="88" t="s">
        <v>35</v>
      </c>
      <c r="B27" s="100">
        <f t="shared" si="2"/>
        <v>2580219</v>
      </c>
      <c r="C27" s="410">
        <v>41074</v>
      </c>
      <c r="D27" s="410">
        <v>2660</v>
      </c>
      <c r="E27" s="410">
        <v>318170</v>
      </c>
      <c r="F27" s="410">
        <v>1036</v>
      </c>
      <c r="G27" s="410">
        <v>762</v>
      </c>
      <c r="H27" s="410">
        <v>5773</v>
      </c>
      <c r="I27" s="410">
        <v>26686</v>
      </c>
      <c r="J27" s="410">
        <v>3604</v>
      </c>
      <c r="K27" s="410">
        <v>3097</v>
      </c>
      <c r="L27" s="410">
        <v>172374</v>
      </c>
      <c r="M27" s="441">
        <v>0</v>
      </c>
      <c r="N27" s="91" t="s">
        <v>490</v>
      </c>
      <c r="O27" s="92" t="s">
        <v>35</v>
      </c>
      <c r="P27" s="419">
        <v>71730</v>
      </c>
      <c r="Q27" s="419">
        <v>100693</v>
      </c>
      <c r="R27" s="419">
        <v>1054395</v>
      </c>
      <c r="S27" s="419">
        <v>67560</v>
      </c>
      <c r="T27" s="419">
        <v>353636</v>
      </c>
      <c r="U27" s="419">
        <v>16030</v>
      </c>
      <c r="V27" s="419">
        <v>57173</v>
      </c>
      <c r="W27" s="419">
        <v>68290</v>
      </c>
      <c r="X27" s="419">
        <v>194897</v>
      </c>
      <c r="Y27" s="419">
        <v>9905</v>
      </c>
      <c r="Z27" s="419">
        <v>3671</v>
      </c>
      <c r="AA27" s="419">
        <v>7003</v>
      </c>
      <c r="AB27" s="97" t="s">
        <v>490</v>
      </c>
    </row>
    <row r="28" spans="1:28" s="421" customFormat="1" ht="26.45" customHeight="1" thickBot="1">
      <c r="A28" s="88" t="s">
        <v>36</v>
      </c>
      <c r="B28" s="114">
        <f t="shared" si="2"/>
        <v>2638566</v>
      </c>
      <c r="C28" s="410">
        <v>41924</v>
      </c>
      <c r="D28" s="410">
        <v>2896</v>
      </c>
      <c r="E28" s="410">
        <v>320971</v>
      </c>
      <c r="F28" s="410">
        <v>1118</v>
      </c>
      <c r="G28" s="410">
        <v>842</v>
      </c>
      <c r="H28" s="410">
        <v>6286</v>
      </c>
      <c r="I28" s="410">
        <v>27221</v>
      </c>
      <c r="J28" s="410">
        <v>4041</v>
      </c>
      <c r="K28" s="410">
        <v>3216</v>
      </c>
      <c r="L28" s="410">
        <v>175921</v>
      </c>
      <c r="M28" s="441">
        <v>0</v>
      </c>
      <c r="N28" s="91" t="s">
        <v>491</v>
      </c>
      <c r="O28" s="92" t="s">
        <v>36</v>
      </c>
      <c r="P28" s="419">
        <v>73353</v>
      </c>
      <c r="Q28" s="419">
        <v>100243</v>
      </c>
      <c r="R28" s="419">
        <v>1057760</v>
      </c>
      <c r="S28" s="419">
        <v>72706</v>
      </c>
      <c r="T28" s="419">
        <v>362362</v>
      </c>
      <c r="U28" s="419">
        <v>17553</v>
      </c>
      <c r="V28" s="419">
        <v>59404</v>
      </c>
      <c r="W28" s="419">
        <v>74755</v>
      </c>
      <c r="X28" s="419">
        <v>212481</v>
      </c>
      <c r="Y28" s="419">
        <v>11718</v>
      </c>
      <c r="Z28" s="419">
        <v>4355</v>
      </c>
      <c r="AA28" s="419">
        <v>7440</v>
      </c>
      <c r="AB28" s="97" t="s">
        <v>491</v>
      </c>
    </row>
    <row r="29" spans="1:28" s="101" customFormat="1" ht="12.95" customHeight="1">
      <c r="A29" s="348" t="s">
        <v>492</v>
      </c>
      <c r="B29" s="100"/>
      <c r="C29" s="349"/>
      <c r="D29" s="349"/>
      <c r="E29" s="349"/>
      <c r="F29" s="349"/>
      <c r="G29" s="349"/>
      <c r="H29" s="349"/>
      <c r="I29" s="349"/>
      <c r="J29" s="349"/>
      <c r="K29" s="349"/>
      <c r="L29" s="416"/>
      <c r="M29" s="416"/>
      <c r="N29" s="350" t="s">
        <v>493</v>
      </c>
      <c r="O29" s="351" t="s">
        <v>492</v>
      </c>
      <c r="P29" s="351"/>
      <c r="Q29" s="416"/>
      <c r="R29" s="349"/>
      <c r="S29" s="417"/>
      <c r="T29" s="417"/>
      <c r="U29" s="417"/>
      <c r="V29" s="417"/>
      <c r="W29" s="417"/>
      <c r="X29" s="417"/>
      <c r="Y29" s="417"/>
      <c r="Z29" s="417"/>
      <c r="AA29" s="417"/>
      <c r="AB29" s="350" t="s">
        <v>493</v>
      </c>
    </row>
    <row r="30" spans="1:28" s="421" customFormat="1" ht="11.25">
      <c r="A30" s="102"/>
      <c r="B30" s="412"/>
      <c r="C30" s="412"/>
      <c r="D30" s="412"/>
      <c r="E30" s="412"/>
      <c r="F30" s="412"/>
      <c r="G30" s="412"/>
      <c r="H30" s="412"/>
      <c r="I30" s="412"/>
      <c r="J30" s="412"/>
      <c r="K30" s="412"/>
      <c r="L30" s="412"/>
      <c r="M30" s="412"/>
      <c r="N30" s="412"/>
      <c r="O30" s="103"/>
      <c r="P30" s="103"/>
      <c r="Q30" s="412"/>
      <c r="R30" s="412"/>
      <c r="S30" s="412"/>
      <c r="T30" s="412"/>
      <c r="U30" s="412"/>
      <c r="V30" s="412"/>
      <c r="W30" s="412"/>
      <c r="X30" s="412"/>
      <c r="Y30" s="412"/>
      <c r="Z30" s="412"/>
      <c r="AA30" s="412"/>
      <c r="AB30" s="411"/>
    </row>
    <row r="31" spans="1:28" s="421" customFormat="1" ht="11.25">
      <c r="A31" s="102"/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103"/>
      <c r="P31" s="103"/>
      <c r="Q31" s="412"/>
      <c r="R31" s="412"/>
      <c r="S31" s="412"/>
      <c r="T31" s="412"/>
      <c r="U31" s="412"/>
      <c r="V31" s="412"/>
      <c r="W31" s="412"/>
      <c r="X31" s="412"/>
      <c r="Y31" s="412"/>
      <c r="Z31" s="412"/>
      <c r="AA31" s="412"/>
      <c r="AB31" s="411"/>
    </row>
    <row r="32" spans="1:28" s="421" customFormat="1" ht="11.25">
      <c r="A32" s="102"/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103"/>
      <c r="P32" s="103"/>
      <c r="Q32" s="412"/>
      <c r="R32" s="412"/>
      <c r="S32" s="412"/>
      <c r="T32" s="412"/>
      <c r="U32" s="412"/>
      <c r="V32" s="412"/>
      <c r="W32" s="412"/>
      <c r="X32" s="412"/>
      <c r="Y32" s="412"/>
      <c r="Z32" s="412"/>
      <c r="AA32" s="412"/>
      <c r="AB32" s="411"/>
    </row>
    <row r="33" spans="1:28" s="421" customFormat="1" ht="11.25">
      <c r="A33" s="102"/>
      <c r="B33" s="412"/>
      <c r="C33" s="412"/>
      <c r="D33" s="412"/>
      <c r="E33" s="412"/>
      <c r="F33" s="412"/>
      <c r="G33" s="412"/>
      <c r="H33" s="412"/>
      <c r="I33" s="412"/>
      <c r="J33" s="412"/>
      <c r="K33" s="412"/>
      <c r="L33" s="412"/>
      <c r="M33" s="412"/>
      <c r="N33" s="412"/>
      <c r="O33" s="103"/>
      <c r="P33" s="103"/>
      <c r="Q33" s="412"/>
      <c r="R33" s="412"/>
      <c r="S33" s="412"/>
      <c r="T33" s="412"/>
      <c r="U33" s="412"/>
      <c r="V33" s="412"/>
      <c r="W33" s="412"/>
      <c r="X33" s="412"/>
      <c r="Y33" s="412"/>
      <c r="Z33" s="412"/>
      <c r="AA33" s="412"/>
      <c r="AB33" s="411"/>
    </row>
    <row r="34" spans="1:28" s="421" customFormat="1" ht="11.25">
      <c r="A34" s="102"/>
      <c r="B34" s="412"/>
      <c r="C34" s="412"/>
      <c r="D34" s="412"/>
      <c r="E34" s="412"/>
      <c r="F34" s="412"/>
      <c r="G34" s="412"/>
      <c r="H34" s="412"/>
      <c r="I34" s="412"/>
      <c r="J34" s="412"/>
      <c r="K34" s="412"/>
      <c r="L34" s="412"/>
      <c r="M34" s="412"/>
      <c r="N34" s="412"/>
      <c r="O34" s="103"/>
      <c r="P34" s="103"/>
      <c r="Q34" s="412"/>
      <c r="R34" s="412"/>
      <c r="S34" s="412"/>
      <c r="T34" s="412"/>
      <c r="U34" s="412"/>
      <c r="V34" s="412"/>
      <c r="W34" s="412"/>
      <c r="X34" s="412"/>
      <c r="Y34" s="412"/>
      <c r="Z34" s="412"/>
      <c r="AA34" s="412"/>
      <c r="AB34" s="411"/>
    </row>
    <row r="35" spans="1:28" s="421" customFormat="1" ht="11.25">
      <c r="A35" s="102"/>
      <c r="B35" s="412"/>
      <c r="C35" s="412"/>
      <c r="D35" s="412"/>
      <c r="E35" s="412"/>
      <c r="F35" s="412"/>
      <c r="G35" s="412"/>
      <c r="H35" s="412"/>
      <c r="I35" s="412"/>
      <c r="J35" s="412"/>
      <c r="K35" s="412"/>
      <c r="L35" s="412"/>
      <c r="M35" s="412"/>
      <c r="N35" s="412"/>
      <c r="O35" s="103"/>
      <c r="P35" s="103"/>
      <c r="Q35" s="412"/>
      <c r="R35" s="412"/>
      <c r="S35" s="412"/>
      <c r="T35" s="412"/>
      <c r="U35" s="412"/>
      <c r="V35" s="412"/>
      <c r="W35" s="412"/>
      <c r="X35" s="412"/>
      <c r="Y35" s="412"/>
      <c r="Z35" s="412"/>
      <c r="AA35" s="412"/>
      <c r="AB35" s="411"/>
    </row>
    <row r="36" spans="1:28" s="421" customFormat="1" ht="11.25">
      <c r="A36" s="102"/>
      <c r="B36" s="412"/>
      <c r="C36" s="412"/>
      <c r="D36" s="412"/>
      <c r="E36" s="412"/>
      <c r="F36" s="412"/>
      <c r="G36" s="412"/>
      <c r="H36" s="412"/>
      <c r="I36" s="412"/>
      <c r="J36" s="412"/>
      <c r="K36" s="412"/>
      <c r="L36" s="412"/>
      <c r="M36" s="412"/>
      <c r="N36" s="412"/>
      <c r="O36" s="103"/>
      <c r="P36" s="103"/>
      <c r="Q36" s="412"/>
      <c r="R36" s="412"/>
      <c r="S36" s="412"/>
      <c r="T36" s="412"/>
      <c r="U36" s="412"/>
      <c r="V36" s="412"/>
      <c r="W36" s="412"/>
      <c r="X36" s="412"/>
      <c r="Y36" s="412"/>
      <c r="Z36" s="412"/>
      <c r="AA36" s="412"/>
      <c r="AB36" s="411"/>
    </row>
    <row r="37" spans="1:28" s="421" customFormat="1" ht="11.25">
      <c r="A37" s="102"/>
      <c r="B37" s="412"/>
      <c r="C37" s="412"/>
      <c r="D37" s="412"/>
      <c r="E37" s="412"/>
      <c r="F37" s="412"/>
      <c r="G37" s="412"/>
      <c r="H37" s="412"/>
      <c r="I37" s="412"/>
      <c r="J37" s="412"/>
      <c r="K37" s="412"/>
      <c r="L37" s="412"/>
      <c r="M37" s="412"/>
      <c r="N37" s="412"/>
      <c r="O37" s="103"/>
      <c r="P37" s="103"/>
      <c r="Q37" s="412"/>
      <c r="R37" s="412"/>
      <c r="S37" s="412"/>
      <c r="T37" s="412"/>
      <c r="U37" s="412"/>
      <c r="V37" s="412"/>
      <c r="W37" s="412"/>
      <c r="X37" s="412"/>
      <c r="Y37" s="412"/>
      <c r="Z37" s="412"/>
      <c r="AA37" s="412"/>
      <c r="AB37" s="411"/>
    </row>
    <row r="38" spans="1:28" s="421" customFormat="1" ht="11.25">
      <c r="A38" s="102"/>
      <c r="B38" s="412"/>
      <c r="C38" s="412"/>
      <c r="D38" s="412"/>
      <c r="E38" s="412"/>
      <c r="F38" s="412"/>
      <c r="G38" s="412"/>
      <c r="H38" s="412"/>
      <c r="I38" s="412"/>
      <c r="J38" s="412"/>
      <c r="K38" s="412"/>
      <c r="L38" s="412"/>
      <c r="M38" s="412"/>
      <c r="N38" s="412"/>
      <c r="O38" s="103"/>
      <c r="P38" s="103"/>
      <c r="Q38" s="412"/>
      <c r="R38" s="412"/>
      <c r="S38" s="412"/>
      <c r="T38" s="412"/>
      <c r="U38" s="412"/>
      <c r="V38" s="412"/>
      <c r="W38" s="412"/>
      <c r="X38" s="412"/>
      <c r="Y38" s="412"/>
      <c r="Z38" s="412"/>
      <c r="AA38" s="412"/>
      <c r="AB38" s="411"/>
    </row>
    <row r="39" spans="1:28" s="421" customFormat="1" ht="11.25">
      <c r="A39" s="102"/>
      <c r="B39" s="412"/>
      <c r="C39" s="412"/>
      <c r="D39" s="412"/>
      <c r="E39" s="412"/>
      <c r="F39" s="412"/>
      <c r="G39" s="412"/>
      <c r="H39" s="412"/>
      <c r="I39" s="412"/>
      <c r="J39" s="412"/>
      <c r="K39" s="412"/>
      <c r="L39" s="412"/>
      <c r="M39" s="412"/>
      <c r="N39" s="412"/>
      <c r="O39" s="103"/>
      <c r="P39" s="103"/>
      <c r="Q39" s="412"/>
      <c r="R39" s="412"/>
      <c r="S39" s="412"/>
      <c r="T39" s="412"/>
      <c r="U39" s="412"/>
      <c r="V39" s="412"/>
      <c r="W39" s="412"/>
      <c r="X39" s="412"/>
      <c r="Y39" s="412"/>
      <c r="Z39" s="412"/>
      <c r="AA39" s="412"/>
      <c r="AB39" s="411"/>
    </row>
    <row r="40" spans="1:28" s="421" customFormat="1" ht="11.25">
      <c r="A40" s="102"/>
      <c r="B40" s="412"/>
      <c r="C40" s="412"/>
      <c r="D40" s="412"/>
      <c r="E40" s="412"/>
      <c r="F40" s="412"/>
      <c r="G40" s="412"/>
      <c r="H40" s="412"/>
      <c r="I40" s="412"/>
      <c r="J40" s="412"/>
      <c r="K40" s="412"/>
      <c r="L40" s="412"/>
      <c r="M40" s="412"/>
      <c r="N40" s="412"/>
      <c r="O40" s="103"/>
      <c r="P40" s="103"/>
      <c r="Q40" s="412"/>
      <c r="R40" s="412"/>
      <c r="S40" s="412"/>
      <c r="T40" s="412"/>
      <c r="U40" s="412"/>
      <c r="V40" s="412"/>
      <c r="W40" s="412"/>
      <c r="X40" s="412"/>
      <c r="Y40" s="412"/>
      <c r="Z40" s="412"/>
      <c r="AA40" s="412"/>
      <c r="AB40" s="411"/>
    </row>
    <row r="41" spans="1:28" s="421" customFormat="1" ht="11.25">
      <c r="A41" s="102"/>
      <c r="B41" s="412"/>
      <c r="C41" s="412"/>
      <c r="D41" s="412"/>
      <c r="E41" s="412"/>
      <c r="F41" s="412"/>
      <c r="G41" s="412"/>
      <c r="H41" s="412"/>
      <c r="I41" s="412"/>
      <c r="J41" s="412"/>
      <c r="K41" s="412"/>
      <c r="L41" s="412"/>
      <c r="M41" s="412"/>
      <c r="N41" s="412"/>
      <c r="O41" s="103"/>
      <c r="P41" s="103"/>
      <c r="Q41" s="412"/>
      <c r="R41" s="412"/>
      <c r="S41" s="412"/>
      <c r="T41" s="412"/>
      <c r="U41" s="412"/>
      <c r="V41" s="412"/>
      <c r="W41" s="412"/>
      <c r="X41" s="412"/>
      <c r="Y41" s="412"/>
      <c r="Z41" s="412"/>
      <c r="AA41" s="412"/>
      <c r="AB41" s="411"/>
    </row>
    <row r="42" spans="1:28" s="421" customFormat="1" ht="11.25">
      <c r="A42" s="102"/>
      <c r="B42" s="412"/>
      <c r="C42" s="412"/>
      <c r="D42" s="412"/>
      <c r="E42" s="412"/>
      <c r="F42" s="412"/>
      <c r="G42" s="412"/>
      <c r="H42" s="412"/>
      <c r="I42" s="412"/>
      <c r="J42" s="412"/>
      <c r="K42" s="412"/>
      <c r="L42" s="412"/>
      <c r="M42" s="412"/>
      <c r="N42" s="412"/>
      <c r="O42" s="103"/>
      <c r="P42" s="103"/>
      <c r="Q42" s="412"/>
      <c r="R42" s="412"/>
      <c r="S42" s="412"/>
      <c r="T42" s="412"/>
      <c r="U42" s="412"/>
      <c r="V42" s="412"/>
      <c r="W42" s="412"/>
      <c r="X42" s="412"/>
      <c r="Y42" s="412"/>
      <c r="Z42" s="412"/>
      <c r="AA42" s="412"/>
      <c r="AB42" s="411"/>
    </row>
    <row r="43" spans="1:28" s="421" customFormat="1" ht="11.25">
      <c r="A43" s="102"/>
      <c r="B43" s="412"/>
      <c r="C43" s="412"/>
      <c r="D43" s="412"/>
      <c r="E43" s="412"/>
      <c r="F43" s="412"/>
      <c r="G43" s="412"/>
      <c r="H43" s="412"/>
      <c r="I43" s="412"/>
      <c r="J43" s="412"/>
      <c r="K43" s="412"/>
      <c r="L43" s="412"/>
      <c r="M43" s="412"/>
      <c r="N43" s="412"/>
      <c r="O43" s="103"/>
      <c r="P43" s="103"/>
      <c r="Q43" s="412"/>
      <c r="R43" s="412"/>
      <c r="S43" s="412"/>
      <c r="T43" s="412"/>
      <c r="U43" s="412"/>
      <c r="V43" s="412"/>
      <c r="W43" s="412"/>
      <c r="X43" s="412"/>
      <c r="Y43" s="412"/>
      <c r="Z43" s="412"/>
      <c r="AA43" s="412"/>
      <c r="AB43" s="411"/>
    </row>
    <row r="44" spans="1:28" s="421" customFormat="1" ht="11.25">
      <c r="A44" s="102"/>
      <c r="B44" s="412"/>
      <c r="C44" s="412"/>
      <c r="D44" s="412"/>
      <c r="E44" s="412"/>
      <c r="F44" s="412"/>
      <c r="G44" s="412"/>
      <c r="H44" s="412"/>
      <c r="I44" s="412"/>
      <c r="J44" s="412"/>
      <c r="K44" s="412"/>
      <c r="L44" s="412"/>
      <c r="M44" s="412"/>
      <c r="N44" s="412"/>
      <c r="O44" s="103"/>
      <c r="P44" s="103"/>
      <c r="Q44" s="412"/>
      <c r="R44" s="412"/>
      <c r="S44" s="412"/>
      <c r="T44" s="412"/>
      <c r="U44" s="412"/>
      <c r="V44" s="412"/>
      <c r="W44" s="412"/>
      <c r="X44" s="412"/>
      <c r="Y44" s="412"/>
      <c r="Z44" s="412"/>
      <c r="AA44" s="412"/>
      <c r="AB44" s="411"/>
    </row>
    <row r="45" spans="1:28" s="421" customFormat="1" ht="11.25">
      <c r="A45" s="102"/>
      <c r="B45" s="412"/>
      <c r="C45" s="412"/>
      <c r="D45" s="412"/>
      <c r="E45" s="412"/>
      <c r="F45" s="412"/>
      <c r="G45" s="412"/>
      <c r="H45" s="412"/>
      <c r="I45" s="412"/>
      <c r="J45" s="412"/>
      <c r="K45" s="412"/>
      <c r="L45" s="412"/>
      <c r="M45" s="412"/>
      <c r="N45" s="412"/>
      <c r="O45" s="103"/>
      <c r="P45" s="103"/>
      <c r="Q45" s="412"/>
      <c r="R45" s="412"/>
      <c r="S45" s="412"/>
      <c r="T45" s="412"/>
      <c r="U45" s="412"/>
      <c r="V45" s="412"/>
      <c r="W45" s="412"/>
      <c r="X45" s="412"/>
      <c r="Y45" s="412"/>
      <c r="Z45" s="412"/>
      <c r="AA45" s="412"/>
      <c r="AB45" s="411"/>
    </row>
    <row r="46" spans="1:28" s="421" customFormat="1" ht="11.25">
      <c r="A46" s="102"/>
      <c r="B46" s="412"/>
      <c r="C46" s="412"/>
      <c r="D46" s="412"/>
      <c r="E46" s="412"/>
      <c r="F46" s="412"/>
      <c r="G46" s="412"/>
      <c r="H46" s="412"/>
      <c r="I46" s="412"/>
      <c r="J46" s="412"/>
      <c r="K46" s="412"/>
      <c r="L46" s="412"/>
      <c r="M46" s="412"/>
      <c r="N46" s="412"/>
      <c r="O46" s="103"/>
      <c r="P46" s="103"/>
      <c r="Q46" s="412"/>
      <c r="R46" s="412"/>
      <c r="S46" s="412"/>
      <c r="T46" s="412"/>
      <c r="U46" s="412"/>
      <c r="V46" s="412"/>
      <c r="W46" s="412"/>
      <c r="X46" s="412"/>
      <c r="Y46" s="412"/>
      <c r="Z46" s="412"/>
      <c r="AA46" s="412"/>
      <c r="AB46" s="411"/>
    </row>
    <row r="47" spans="1:28" s="421" customFormat="1" ht="11.25">
      <c r="A47" s="102"/>
      <c r="B47" s="412"/>
      <c r="C47" s="412"/>
      <c r="D47" s="412"/>
      <c r="E47" s="412"/>
      <c r="F47" s="412"/>
      <c r="G47" s="412"/>
      <c r="H47" s="412"/>
      <c r="I47" s="412"/>
      <c r="J47" s="412"/>
      <c r="K47" s="412"/>
      <c r="L47" s="412"/>
      <c r="M47" s="412"/>
      <c r="N47" s="412"/>
      <c r="O47" s="103"/>
      <c r="P47" s="103"/>
      <c r="Q47" s="412"/>
      <c r="R47" s="412"/>
      <c r="S47" s="412"/>
      <c r="T47" s="412"/>
      <c r="U47" s="412"/>
      <c r="V47" s="412"/>
      <c r="W47" s="412"/>
      <c r="X47" s="412"/>
      <c r="Y47" s="412"/>
      <c r="Z47" s="412"/>
      <c r="AA47" s="412"/>
      <c r="AB47" s="411"/>
    </row>
    <row r="48" spans="1:28" s="421" customFormat="1" ht="11.25">
      <c r="A48" s="102"/>
      <c r="B48" s="412"/>
      <c r="C48" s="412"/>
      <c r="D48" s="412"/>
      <c r="E48" s="412"/>
      <c r="F48" s="412"/>
      <c r="G48" s="412"/>
      <c r="H48" s="412"/>
      <c r="I48" s="412"/>
      <c r="J48" s="412"/>
      <c r="K48" s="412"/>
      <c r="L48" s="412"/>
      <c r="M48" s="412"/>
      <c r="N48" s="412"/>
      <c r="O48" s="103"/>
      <c r="P48" s="103"/>
      <c r="Q48" s="412"/>
      <c r="R48" s="412"/>
      <c r="S48" s="412"/>
      <c r="T48" s="412"/>
      <c r="U48" s="412"/>
      <c r="V48" s="412"/>
      <c r="W48" s="412"/>
      <c r="X48" s="412"/>
      <c r="Y48" s="412"/>
      <c r="Z48" s="412"/>
      <c r="AA48" s="412"/>
      <c r="AB48" s="411"/>
    </row>
    <row r="49" spans="1:28" s="421" customFormat="1" ht="11.25">
      <c r="A49" s="102"/>
      <c r="B49" s="412"/>
      <c r="C49" s="412"/>
      <c r="D49" s="412"/>
      <c r="E49" s="412"/>
      <c r="F49" s="412"/>
      <c r="G49" s="412"/>
      <c r="H49" s="412"/>
      <c r="I49" s="412"/>
      <c r="J49" s="412"/>
      <c r="K49" s="412"/>
      <c r="L49" s="412"/>
      <c r="M49" s="412"/>
      <c r="N49" s="412"/>
      <c r="O49" s="103"/>
      <c r="P49" s="103"/>
      <c r="Q49" s="412"/>
      <c r="R49" s="412"/>
      <c r="S49" s="412"/>
      <c r="T49" s="412"/>
      <c r="U49" s="412"/>
      <c r="V49" s="412"/>
      <c r="W49" s="412"/>
      <c r="X49" s="412"/>
      <c r="Y49" s="412"/>
      <c r="Z49" s="412"/>
      <c r="AA49" s="412"/>
      <c r="AB49" s="411"/>
    </row>
    <row r="50" spans="1:28" s="421" customFormat="1" ht="11.25">
      <c r="A50" s="102"/>
      <c r="B50" s="412"/>
      <c r="C50" s="412"/>
      <c r="D50" s="412"/>
      <c r="E50" s="412"/>
      <c r="F50" s="412"/>
      <c r="G50" s="412"/>
      <c r="H50" s="412"/>
      <c r="I50" s="412"/>
      <c r="J50" s="412"/>
      <c r="K50" s="412"/>
      <c r="L50" s="412"/>
      <c r="M50" s="412"/>
      <c r="N50" s="412"/>
      <c r="O50" s="103"/>
      <c r="P50" s="103"/>
      <c r="Q50" s="412"/>
      <c r="R50" s="412"/>
      <c r="S50" s="412"/>
      <c r="T50" s="412"/>
      <c r="U50" s="412"/>
      <c r="V50" s="412"/>
      <c r="W50" s="412"/>
      <c r="X50" s="412"/>
      <c r="Y50" s="412"/>
      <c r="Z50" s="412"/>
      <c r="AA50" s="412"/>
      <c r="AB50" s="411"/>
    </row>
    <row r="51" spans="1:28" s="421" customFormat="1" ht="11.25">
      <c r="A51" s="102"/>
      <c r="B51" s="412"/>
      <c r="C51" s="412"/>
      <c r="D51" s="412"/>
      <c r="E51" s="412"/>
      <c r="F51" s="412"/>
      <c r="G51" s="412"/>
      <c r="H51" s="412"/>
      <c r="I51" s="412"/>
      <c r="J51" s="412"/>
      <c r="K51" s="412"/>
      <c r="L51" s="412"/>
      <c r="M51" s="412"/>
      <c r="N51" s="412"/>
      <c r="O51" s="103"/>
      <c r="P51" s="103"/>
      <c r="Q51" s="412"/>
      <c r="R51" s="412"/>
      <c r="S51" s="412"/>
      <c r="T51" s="412"/>
      <c r="U51" s="412"/>
      <c r="V51" s="412"/>
      <c r="W51" s="412"/>
      <c r="X51" s="412"/>
      <c r="Y51" s="412"/>
      <c r="Z51" s="412"/>
      <c r="AA51" s="412"/>
      <c r="AB51" s="411"/>
    </row>
    <row r="52" spans="1:28" s="421" customFormat="1" ht="11.25">
      <c r="A52" s="102"/>
      <c r="B52" s="412"/>
      <c r="C52" s="412"/>
      <c r="D52" s="412"/>
      <c r="E52" s="412"/>
      <c r="F52" s="412"/>
      <c r="G52" s="412"/>
      <c r="H52" s="412"/>
      <c r="I52" s="412"/>
      <c r="J52" s="412"/>
      <c r="K52" s="412"/>
      <c r="L52" s="412"/>
      <c r="M52" s="412"/>
      <c r="N52" s="412"/>
      <c r="O52" s="103"/>
      <c r="P52" s="103"/>
      <c r="Q52" s="412"/>
      <c r="R52" s="412"/>
      <c r="S52" s="412"/>
      <c r="T52" s="412"/>
      <c r="U52" s="412"/>
      <c r="V52" s="412"/>
      <c r="W52" s="412"/>
      <c r="X52" s="412"/>
      <c r="Y52" s="412"/>
      <c r="Z52" s="412"/>
      <c r="AA52" s="412"/>
      <c r="AB52" s="411"/>
    </row>
    <row r="53" spans="1:28" s="421" customFormat="1" ht="11.25">
      <c r="A53" s="102"/>
      <c r="B53" s="412"/>
      <c r="C53" s="412"/>
      <c r="D53" s="412"/>
      <c r="E53" s="412"/>
      <c r="F53" s="412"/>
      <c r="G53" s="412"/>
      <c r="H53" s="412"/>
      <c r="I53" s="412"/>
      <c r="J53" s="412"/>
      <c r="K53" s="412"/>
      <c r="L53" s="412"/>
      <c r="M53" s="412"/>
      <c r="N53" s="412"/>
      <c r="O53" s="103"/>
      <c r="P53" s="103"/>
      <c r="Q53" s="412"/>
      <c r="R53" s="412"/>
      <c r="S53" s="412"/>
      <c r="T53" s="412"/>
      <c r="U53" s="412"/>
      <c r="V53" s="412"/>
      <c r="W53" s="412"/>
      <c r="X53" s="412"/>
      <c r="Y53" s="412"/>
      <c r="Z53" s="412"/>
      <c r="AA53" s="412"/>
      <c r="AB53" s="411"/>
    </row>
    <row r="54" spans="1:28" s="421" customFormat="1" ht="11.25">
      <c r="A54" s="102"/>
      <c r="B54" s="412"/>
      <c r="C54" s="412"/>
      <c r="D54" s="412"/>
      <c r="E54" s="412"/>
      <c r="F54" s="412"/>
      <c r="G54" s="412"/>
      <c r="H54" s="412"/>
      <c r="I54" s="412"/>
      <c r="J54" s="412"/>
      <c r="K54" s="412"/>
      <c r="L54" s="412"/>
      <c r="M54" s="412"/>
      <c r="N54" s="412"/>
      <c r="O54" s="103"/>
      <c r="P54" s="103"/>
      <c r="Q54" s="412"/>
      <c r="R54" s="412"/>
      <c r="S54" s="412"/>
      <c r="T54" s="412"/>
      <c r="U54" s="412"/>
      <c r="V54" s="412"/>
      <c r="W54" s="412"/>
      <c r="X54" s="412"/>
      <c r="Y54" s="412"/>
      <c r="Z54" s="412"/>
      <c r="AA54" s="412"/>
      <c r="AB54" s="411"/>
    </row>
    <row r="55" spans="1:28" s="421" customFormat="1" ht="11.25">
      <c r="A55" s="102"/>
      <c r="B55" s="412"/>
      <c r="C55" s="412"/>
      <c r="D55" s="412"/>
      <c r="E55" s="412"/>
      <c r="F55" s="412"/>
      <c r="G55" s="412"/>
      <c r="H55" s="412"/>
      <c r="I55" s="412"/>
      <c r="J55" s="412"/>
      <c r="K55" s="412"/>
      <c r="L55" s="412"/>
      <c r="M55" s="412"/>
      <c r="N55" s="412"/>
      <c r="O55" s="103"/>
      <c r="P55" s="103"/>
      <c r="Q55" s="412"/>
      <c r="R55" s="412"/>
      <c r="S55" s="412"/>
      <c r="T55" s="412"/>
      <c r="U55" s="412"/>
      <c r="V55" s="412"/>
      <c r="W55" s="412"/>
      <c r="X55" s="412"/>
      <c r="Y55" s="412"/>
      <c r="Z55" s="412"/>
      <c r="AA55" s="412"/>
      <c r="AB55" s="411"/>
    </row>
    <row r="56" spans="1:28" s="421" customFormat="1" ht="11.25">
      <c r="A56" s="102"/>
      <c r="B56" s="412"/>
      <c r="C56" s="412"/>
      <c r="D56" s="412"/>
      <c r="E56" s="412"/>
      <c r="F56" s="412"/>
      <c r="G56" s="412"/>
      <c r="H56" s="412"/>
      <c r="I56" s="412"/>
      <c r="J56" s="412"/>
      <c r="K56" s="412"/>
      <c r="L56" s="412"/>
      <c r="M56" s="412"/>
      <c r="N56" s="412"/>
      <c r="O56" s="103"/>
      <c r="P56" s="103"/>
      <c r="Q56" s="412"/>
      <c r="R56" s="412"/>
      <c r="S56" s="412"/>
      <c r="T56" s="412"/>
      <c r="U56" s="412"/>
      <c r="V56" s="412"/>
      <c r="W56" s="412"/>
      <c r="X56" s="412"/>
      <c r="Y56" s="412"/>
      <c r="Z56" s="412"/>
      <c r="AA56" s="412"/>
      <c r="AB56" s="411"/>
    </row>
    <row r="57" spans="1:28" s="421" customFormat="1" ht="11.25">
      <c r="A57" s="102"/>
      <c r="B57" s="412"/>
      <c r="C57" s="412"/>
      <c r="D57" s="412"/>
      <c r="E57" s="412"/>
      <c r="F57" s="412"/>
      <c r="G57" s="412"/>
      <c r="H57" s="412"/>
      <c r="I57" s="412"/>
      <c r="J57" s="412"/>
      <c r="K57" s="412"/>
      <c r="L57" s="412"/>
      <c r="M57" s="412"/>
      <c r="N57" s="412"/>
      <c r="O57" s="103"/>
      <c r="P57" s="103"/>
      <c r="Q57" s="412"/>
      <c r="R57" s="412"/>
      <c r="S57" s="412"/>
      <c r="T57" s="412"/>
      <c r="U57" s="412"/>
      <c r="V57" s="412"/>
      <c r="W57" s="412"/>
      <c r="X57" s="412"/>
      <c r="Y57" s="412"/>
      <c r="Z57" s="412"/>
      <c r="AA57" s="412"/>
      <c r="AB57" s="411"/>
    </row>
    <row r="58" spans="1:28" s="421" customFormat="1" ht="11.25">
      <c r="A58" s="102"/>
      <c r="B58" s="412"/>
      <c r="C58" s="412"/>
      <c r="D58" s="412"/>
      <c r="E58" s="412"/>
      <c r="F58" s="412"/>
      <c r="G58" s="412"/>
      <c r="H58" s="412"/>
      <c r="I58" s="412"/>
      <c r="J58" s="412"/>
      <c r="K58" s="412"/>
      <c r="L58" s="412"/>
      <c r="M58" s="412"/>
      <c r="N58" s="412"/>
      <c r="O58" s="103"/>
      <c r="P58" s="103"/>
      <c r="Q58" s="412"/>
      <c r="R58" s="412"/>
      <c r="S58" s="412"/>
      <c r="T58" s="412"/>
      <c r="U58" s="412"/>
      <c r="V58" s="412"/>
      <c r="W58" s="412"/>
      <c r="X58" s="412"/>
      <c r="Y58" s="412"/>
      <c r="Z58" s="412"/>
      <c r="AA58" s="412"/>
      <c r="AB58" s="411"/>
    </row>
    <row r="59" spans="1:28" s="421" customFormat="1" ht="11.25">
      <c r="A59" s="102"/>
      <c r="B59" s="412"/>
      <c r="C59" s="412"/>
      <c r="D59" s="412"/>
      <c r="E59" s="412"/>
      <c r="F59" s="412"/>
      <c r="G59" s="412"/>
      <c r="H59" s="412"/>
      <c r="I59" s="412"/>
      <c r="J59" s="412"/>
      <c r="K59" s="412"/>
      <c r="L59" s="412"/>
      <c r="M59" s="412"/>
      <c r="N59" s="412"/>
      <c r="O59" s="103"/>
      <c r="P59" s="103"/>
      <c r="Q59" s="412"/>
      <c r="R59" s="412"/>
      <c r="S59" s="412"/>
      <c r="T59" s="412"/>
      <c r="U59" s="412"/>
      <c r="V59" s="412"/>
      <c r="W59" s="412"/>
      <c r="X59" s="412"/>
      <c r="Y59" s="412"/>
      <c r="Z59" s="412"/>
      <c r="AA59" s="412"/>
      <c r="AB59" s="411"/>
    </row>
    <row r="60" spans="1:28" s="421" customFormat="1" ht="11.25">
      <c r="A60" s="102"/>
      <c r="B60" s="412"/>
      <c r="C60" s="412"/>
      <c r="D60" s="412"/>
      <c r="E60" s="412"/>
      <c r="F60" s="412"/>
      <c r="G60" s="412"/>
      <c r="H60" s="412"/>
      <c r="I60" s="412"/>
      <c r="J60" s="412"/>
      <c r="K60" s="412"/>
      <c r="L60" s="412"/>
      <c r="M60" s="412"/>
      <c r="N60" s="412"/>
      <c r="O60" s="103"/>
      <c r="P60" s="103"/>
      <c r="Q60" s="412"/>
      <c r="R60" s="412"/>
      <c r="S60" s="412"/>
      <c r="T60" s="412"/>
      <c r="U60" s="412"/>
      <c r="V60" s="412"/>
      <c r="W60" s="412"/>
      <c r="X60" s="412"/>
      <c r="Y60" s="412"/>
      <c r="Z60" s="412"/>
      <c r="AA60" s="412"/>
      <c r="AB60" s="411"/>
    </row>
    <row r="61" spans="1:28" s="421" customFormat="1" ht="11.25">
      <c r="A61" s="102"/>
      <c r="B61" s="412"/>
      <c r="C61" s="412"/>
      <c r="D61" s="412"/>
      <c r="E61" s="412"/>
      <c r="F61" s="412"/>
      <c r="G61" s="412"/>
      <c r="H61" s="412"/>
      <c r="I61" s="412"/>
      <c r="J61" s="412"/>
      <c r="K61" s="412"/>
      <c r="L61" s="412"/>
      <c r="M61" s="412"/>
      <c r="N61" s="412"/>
      <c r="O61" s="103"/>
      <c r="P61" s="103"/>
      <c r="Q61" s="412"/>
      <c r="R61" s="412"/>
      <c r="S61" s="412"/>
      <c r="T61" s="412"/>
      <c r="U61" s="412"/>
      <c r="V61" s="412"/>
      <c r="W61" s="412"/>
      <c r="X61" s="412"/>
      <c r="Y61" s="412"/>
      <c r="Z61" s="412"/>
      <c r="AA61" s="412"/>
      <c r="AB61" s="411"/>
    </row>
    <row r="62" spans="1:28" s="421" customFormat="1" ht="11.25">
      <c r="A62" s="102"/>
      <c r="B62" s="412"/>
      <c r="C62" s="412"/>
      <c r="D62" s="412"/>
      <c r="E62" s="412"/>
      <c r="F62" s="412"/>
      <c r="G62" s="412"/>
      <c r="H62" s="412"/>
      <c r="I62" s="412"/>
      <c r="J62" s="412"/>
      <c r="K62" s="412"/>
      <c r="L62" s="412"/>
      <c r="M62" s="412"/>
      <c r="N62" s="412"/>
      <c r="O62" s="103"/>
      <c r="P62" s="103"/>
      <c r="Q62" s="412"/>
      <c r="R62" s="412"/>
      <c r="S62" s="412"/>
      <c r="T62" s="412"/>
      <c r="U62" s="412"/>
      <c r="V62" s="412"/>
      <c r="W62" s="412"/>
      <c r="X62" s="412"/>
      <c r="Y62" s="412"/>
      <c r="Z62" s="412"/>
      <c r="AA62" s="412"/>
      <c r="AB62" s="411"/>
    </row>
    <row r="63" spans="1:28" s="421" customFormat="1" ht="11.25">
      <c r="A63" s="102"/>
      <c r="B63" s="412"/>
      <c r="C63" s="412"/>
      <c r="D63" s="412"/>
      <c r="E63" s="412"/>
      <c r="F63" s="412"/>
      <c r="G63" s="412"/>
      <c r="H63" s="412"/>
      <c r="I63" s="412"/>
      <c r="J63" s="412"/>
      <c r="K63" s="412"/>
      <c r="L63" s="412"/>
      <c r="M63" s="412"/>
      <c r="N63" s="412"/>
      <c r="O63" s="103"/>
      <c r="P63" s="103"/>
      <c r="Q63" s="412"/>
      <c r="R63" s="412"/>
      <c r="S63" s="412"/>
      <c r="T63" s="412"/>
      <c r="U63" s="412"/>
      <c r="V63" s="412"/>
      <c r="W63" s="412"/>
      <c r="X63" s="412"/>
      <c r="Y63" s="412"/>
      <c r="Z63" s="412"/>
      <c r="AA63" s="412"/>
      <c r="AB63" s="411"/>
    </row>
    <row r="64" spans="1:28" s="421" customFormat="1" ht="11.25">
      <c r="A64" s="102"/>
      <c r="B64" s="412"/>
      <c r="C64" s="412"/>
      <c r="D64" s="412"/>
      <c r="E64" s="412"/>
      <c r="F64" s="412"/>
      <c r="G64" s="412"/>
      <c r="H64" s="412"/>
      <c r="I64" s="412"/>
      <c r="J64" s="412"/>
      <c r="K64" s="412"/>
      <c r="L64" s="412"/>
      <c r="M64" s="412"/>
      <c r="N64" s="412"/>
      <c r="O64" s="103"/>
      <c r="P64" s="103"/>
      <c r="Q64" s="412"/>
      <c r="R64" s="412"/>
      <c r="S64" s="412"/>
      <c r="T64" s="412"/>
      <c r="U64" s="412"/>
      <c r="V64" s="412"/>
      <c r="W64" s="412"/>
      <c r="X64" s="412"/>
      <c r="Y64" s="412"/>
      <c r="Z64" s="412"/>
      <c r="AA64" s="412"/>
      <c r="AB64" s="411"/>
    </row>
    <row r="65" spans="1:28" s="421" customFormat="1" ht="11.25">
      <c r="A65" s="102"/>
      <c r="B65" s="412"/>
      <c r="C65" s="412"/>
      <c r="D65" s="412"/>
      <c r="E65" s="412"/>
      <c r="F65" s="412"/>
      <c r="G65" s="412"/>
      <c r="H65" s="412"/>
      <c r="I65" s="412"/>
      <c r="J65" s="412"/>
      <c r="K65" s="412"/>
      <c r="L65" s="412"/>
      <c r="M65" s="412"/>
      <c r="N65" s="412"/>
      <c r="O65" s="103"/>
      <c r="P65" s="103"/>
      <c r="Q65" s="412"/>
      <c r="R65" s="412"/>
      <c r="S65" s="412"/>
      <c r="T65" s="412"/>
      <c r="U65" s="412"/>
      <c r="V65" s="412"/>
      <c r="W65" s="412"/>
      <c r="X65" s="412"/>
      <c r="Y65" s="412"/>
      <c r="Z65" s="412"/>
      <c r="AA65" s="412"/>
      <c r="AB65" s="411"/>
    </row>
    <row r="66" spans="1:28" s="421" customFormat="1" ht="11.25">
      <c r="A66" s="102"/>
      <c r="B66" s="412"/>
      <c r="C66" s="412"/>
      <c r="D66" s="412"/>
      <c r="E66" s="412"/>
      <c r="F66" s="412"/>
      <c r="G66" s="412"/>
      <c r="H66" s="412"/>
      <c r="I66" s="412"/>
      <c r="J66" s="412"/>
      <c r="K66" s="412"/>
      <c r="L66" s="412"/>
      <c r="M66" s="412"/>
      <c r="N66" s="412"/>
      <c r="O66" s="103"/>
      <c r="P66" s="103"/>
      <c r="Q66" s="412"/>
      <c r="R66" s="412"/>
      <c r="S66" s="412"/>
      <c r="T66" s="412"/>
      <c r="U66" s="412"/>
      <c r="V66" s="412"/>
      <c r="W66" s="412"/>
      <c r="X66" s="412"/>
      <c r="Y66" s="412"/>
      <c r="Z66" s="412"/>
      <c r="AA66" s="412"/>
      <c r="AB66" s="411"/>
    </row>
    <row r="67" spans="1:28" s="421" customFormat="1" ht="11.25">
      <c r="A67" s="102"/>
      <c r="B67" s="412"/>
      <c r="C67" s="412"/>
      <c r="D67" s="412"/>
      <c r="E67" s="412"/>
      <c r="F67" s="412"/>
      <c r="G67" s="412"/>
      <c r="H67" s="412"/>
      <c r="I67" s="412"/>
      <c r="J67" s="412"/>
      <c r="K67" s="412"/>
      <c r="L67" s="412"/>
      <c r="M67" s="412"/>
      <c r="N67" s="412"/>
      <c r="O67" s="103"/>
      <c r="P67" s="103"/>
      <c r="Q67" s="412"/>
      <c r="R67" s="412"/>
      <c r="S67" s="412"/>
      <c r="T67" s="412"/>
      <c r="U67" s="412"/>
      <c r="V67" s="412"/>
      <c r="W67" s="412"/>
      <c r="X67" s="412"/>
      <c r="Y67" s="412"/>
      <c r="Z67" s="412"/>
      <c r="AA67" s="412"/>
      <c r="AB67" s="411"/>
    </row>
    <row r="68" spans="1:28" s="421" customFormat="1" ht="11.25">
      <c r="A68" s="102"/>
      <c r="B68" s="412"/>
      <c r="C68" s="412"/>
      <c r="D68" s="412"/>
      <c r="E68" s="412"/>
      <c r="F68" s="412"/>
      <c r="G68" s="412"/>
      <c r="H68" s="412"/>
      <c r="I68" s="412"/>
      <c r="J68" s="412"/>
      <c r="K68" s="412"/>
      <c r="L68" s="412"/>
      <c r="M68" s="412"/>
      <c r="N68" s="412"/>
      <c r="O68" s="103"/>
      <c r="P68" s="103"/>
      <c r="Q68" s="412"/>
      <c r="R68" s="412"/>
      <c r="S68" s="412"/>
      <c r="T68" s="412"/>
      <c r="U68" s="412"/>
      <c r="V68" s="412"/>
      <c r="W68" s="412"/>
      <c r="X68" s="412"/>
      <c r="Y68" s="412"/>
      <c r="Z68" s="412"/>
      <c r="AA68" s="412"/>
      <c r="AB68" s="411"/>
    </row>
    <row r="69" spans="1:28" s="421" customFormat="1" ht="11.25">
      <c r="A69" s="102"/>
      <c r="B69" s="412"/>
      <c r="C69" s="412"/>
      <c r="D69" s="412"/>
      <c r="E69" s="412"/>
      <c r="F69" s="412"/>
      <c r="G69" s="412"/>
      <c r="H69" s="412"/>
      <c r="I69" s="412"/>
      <c r="J69" s="412"/>
      <c r="K69" s="412"/>
      <c r="L69" s="412"/>
      <c r="M69" s="412"/>
      <c r="N69" s="412"/>
      <c r="O69" s="103"/>
      <c r="P69" s="103"/>
      <c r="Q69" s="412"/>
      <c r="R69" s="412"/>
      <c r="S69" s="412"/>
      <c r="T69" s="412"/>
      <c r="U69" s="412"/>
      <c r="V69" s="412"/>
      <c r="W69" s="412"/>
      <c r="X69" s="412"/>
      <c r="Y69" s="412"/>
      <c r="Z69" s="412"/>
      <c r="AA69" s="412"/>
      <c r="AB69" s="411"/>
    </row>
    <row r="70" spans="1:28" s="421" customFormat="1" ht="11.25">
      <c r="A70" s="102"/>
      <c r="B70" s="412"/>
      <c r="C70" s="412"/>
      <c r="D70" s="412"/>
      <c r="E70" s="412"/>
      <c r="F70" s="412"/>
      <c r="G70" s="412"/>
      <c r="H70" s="412"/>
      <c r="I70" s="412"/>
      <c r="J70" s="412"/>
      <c r="K70" s="412"/>
      <c r="L70" s="412"/>
      <c r="M70" s="412"/>
      <c r="N70" s="412"/>
      <c r="O70" s="103"/>
      <c r="P70" s="103"/>
      <c r="Q70" s="412"/>
      <c r="R70" s="412"/>
      <c r="S70" s="412"/>
      <c r="T70" s="412"/>
      <c r="U70" s="412"/>
      <c r="V70" s="412"/>
      <c r="W70" s="412"/>
      <c r="X70" s="412"/>
      <c r="Y70" s="412"/>
      <c r="Z70" s="412"/>
      <c r="AA70" s="412"/>
      <c r="AB70" s="411"/>
    </row>
    <row r="71" spans="1:28" s="421" customFormat="1" ht="11.25">
      <c r="A71" s="102"/>
      <c r="B71" s="412"/>
      <c r="C71" s="412"/>
      <c r="D71" s="412"/>
      <c r="E71" s="412"/>
      <c r="F71" s="412"/>
      <c r="G71" s="412"/>
      <c r="H71" s="412"/>
      <c r="I71" s="412"/>
      <c r="J71" s="412"/>
      <c r="K71" s="412"/>
      <c r="L71" s="412"/>
      <c r="M71" s="412"/>
      <c r="N71" s="412"/>
      <c r="O71" s="103"/>
      <c r="P71" s="103"/>
      <c r="Q71" s="412"/>
      <c r="R71" s="412"/>
      <c r="S71" s="412"/>
      <c r="T71" s="412"/>
      <c r="U71" s="412"/>
      <c r="V71" s="412"/>
      <c r="W71" s="412"/>
      <c r="X71" s="412"/>
      <c r="Y71" s="412"/>
      <c r="Z71" s="412"/>
      <c r="AA71" s="412"/>
      <c r="AB71" s="411"/>
    </row>
    <row r="72" spans="1:28" s="421" customFormat="1" ht="11.25">
      <c r="A72" s="102"/>
      <c r="B72" s="412"/>
      <c r="C72" s="412"/>
      <c r="D72" s="412"/>
      <c r="E72" s="412"/>
      <c r="F72" s="412"/>
      <c r="G72" s="412"/>
      <c r="H72" s="412"/>
      <c r="I72" s="412"/>
      <c r="J72" s="412"/>
      <c r="K72" s="412"/>
      <c r="L72" s="412"/>
      <c r="M72" s="412"/>
      <c r="N72" s="412"/>
      <c r="O72" s="103"/>
      <c r="P72" s="103"/>
      <c r="Q72" s="412"/>
      <c r="R72" s="412"/>
      <c r="S72" s="412"/>
      <c r="T72" s="412"/>
      <c r="U72" s="412"/>
      <c r="V72" s="412"/>
      <c r="W72" s="412"/>
      <c r="X72" s="412"/>
      <c r="Y72" s="412"/>
      <c r="Z72" s="412"/>
      <c r="AA72" s="412"/>
      <c r="AB72" s="411"/>
    </row>
    <row r="73" spans="1:28" s="421" customFormat="1" ht="11.25">
      <c r="A73" s="102"/>
      <c r="B73" s="412"/>
      <c r="C73" s="412"/>
      <c r="D73" s="412"/>
      <c r="E73" s="412"/>
      <c r="F73" s="412"/>
      <c r="G73" s="412"/>
      <c r="H73" s="412"/>
      <c r="I73" s="412"/>
      <c r="J73" s="412"/>
      <c r="K73" s="412"/>
      <c r="L73" s="412"/>
      <c r="M73" s="412"/>
      <c r="N73" s="412"/>
      <c r="O73" s="103"/>
      <c r="P73" s="103"/>
      <c r="Q73" s="412"/>
      <c r="R73" s="412"/>
      <c r="S73" s="412"/>
      <c r="T73" s="412"/>
      <c r="U73" s="412"/>
      <c r="V73" s="412"/>
      <c r="W73" s="412"/>
      <c r="X73" s="412"/>
      <c r="Y73" s="412"/>
      <c r="Z73" s="412"/>
      <c r="AA73" s="412"/>
      <c r="AB73" s="411"/>
    </row>
    <row r="74" spans="1:28" s="421" customFormat="1" ht="11.25">
      <c r="A74" s="102"/>
      <c r="B74" s="412"/>
      <c r="C74" s="412"/>
      <c r="D74" s="412"/>
      <c r="E74" s="412"/>
      <c r="F74" s="412"/>
      <c r="G74" s="412"/>
      <c r="H74" s="412"/>
      <c r="I74" s="412"/>
      <c r="J74" s="412"/>
      <c r="K74" s="412"/>
      <c r="L74" s="412"/>
      <c r="M74" s="412"/>
      <c r="N74" s="412"/>
      <c r="O74" s="103"/>
      <c r="P74" s="103"/>
      <c r="Q74" s="412"/>
      <c r="R74" s="412"/>
      <c r="S74" s="412"/>
      <c r="T74" s="412"/>
      <c r="U74" s="412"/>
      <c r="V74" s="412"/>
      <c r="W74" s="412"/>
      <c r="X74" s="412"/>
      <c r="Y74" s="412"/>
      <c r="Z74" s="412"/>
      <c r="AA74" s="412"/>
      <c r="AB74" s="411"/>
    </row>
  </sheetData>
  <sheetProtection selectLockedCells="1"/>
  <mergeCells count="32">
    <mergeCell ref="N6:N10"/>
    <mergeCell ref="H3:N3"/>
    <mergeCell ref="A3:G3"/>
    <mergeCell ref="E6:E10"/>
    <mergeCell ref="M6:M10"/>
    <mergeCell ref="H6:H10"/>
    <mergeCell ref="J6:J10"/>
    <mergeCell ref="K6:K10"/>
    <mergeCell ref="B6:B10"/>
    <mergeCell ref="C6:C10"/>
    <mergeCell ref="A6:A10"/>
    <mergeCell ref="F6:F10"/>
    <mergeCell ref="L6:L10"/>
    <mergeCell ref="I6:I10"/>
    <mergeCell ref="D6:D10"/>
    <mergeCell ref="G6:G10"/>
    <mergeCell ref="V3:AB4"/>
    <mergeCell ref="AB6:AB10"/>
    <mergeCell ref="S6:S10"/>
    <mergeCell ref="Q6:Q10"/>
    <mergeCell ref="R6:R10"/>
    <mergeCell ref="AA6:AA10"/>
    <mergeCell ref="W6:W10"/>
    <mergeCell ref="V6:V10"/>
    <mergeCell ref="O3:U3"/>
    <mergeCell ref="O6:O10"/>
    <mergeCell ref="U6:U10"/>
    <mergeCell ref="P6:P10"/>
    <mergeCell ref="X6:X10"/>
    <mergeCell ref="Z6:Z10"/>
    <mergeCell ref="Y6:Y10"/>
    <mergeCell ref="T6:T10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3"/>
  <sheetViews>
    <sheetView view="pageBreakPreview" zoomScaleNormal="100" zoomScaleSheetLayoutView="100" workbookViewId="0">
      <selection activeCell="E2" sqref="E2"/>
    </sheetView>
  </sheetViews>
  <sheetFormatPr defaultRowHeight="14.25"/>
  <cols>
    <col min="1" max="1" width="11.375" style="29" customWidth="1"/>
    <col min="2" max="2" width="11.75" style="282" customWidth="1"/>
    <col min="3" max="3" width="12.5" style="281" customWidth="1"/>
    <col min="4" max="4" width="12" style="281" customWidth="1"/>
    <col min="5" max="5" width="11.375" style="281" customWidth="1"/>
    <col min="6" max="6" width="11.875" style="281" customWidth="1"/>
    <col min="7" max="7" width="11.375" style="281" customWidth="1"/>
    <col min="8" max="16384" width="9" style="281"/>
  </cols>
  <sheetData>
    <row r="1" spans="1:7" s="548" customFormat="1" ht="14.1" customHeight="1">
      <c r="A1" s="82" t="s">
        <v>641</v>
      </c>
      <c r="B1" s="555"/>
    </row>
    <row r="2" spans="1:7" ht="14.1" customHeight="1">
      <c r="A2" s="82"/>
    </row>
    <row r="3" spans="1:7" s="475" customFormat="1" ht="20.100000000000001" customHeight="1">
      <c r="A3" s="589" t="s">
        <v>176</v>
      </c>
      <c r="B3" s="589"/>
      <c r="C3" s="589"/>
      <c r="D3" s="589"/>
      <c r="E3" s="589"/>
      <c r="F3" s="589"/>
      <c r="G3" s="589"/>
    </row>
    <row r="4" spans="1:7" s="466" customFormat="1" ht="24" customHeight="1">
      <c r="A4" s="677" t="s">
        <v>177</v>
      </c>
      <c r="B4" s="677"/>
      <c r="C4" s="677"/>
      <c r="D4" s="677"/>
      <c r="E4" s="677"/>
      <c r="F4" s="677"/>
      <c r="G4" s="677"/>
    </row>
    <row r="5" spans="1:7" s="413" customFormat="1" ht="18" customHeight="1" thickBot="1">
      <c r="A5" s="374" t="s">
        <v>178</v>
      </c>
      <c r="G5" s="19" t="s">
        <v>179</v>
      </c>
    </row>
    <row r="6" spans="1:7" s="421" customFormat="1" ht="13.5" customHeight="1">
      <c r="A6" s="678" t="s">
        <v>180</v>
      </c>
      <c r="B6" s="685" t="s">
        <v>181</v>
      </c>
      <c r="C6" s="642"/>
      <c r="D6" s="642" t="s">
        <v>182</v>
      </c>
      <c r="E6" s="642"/>
      <c r="F6" s="642" t="s">
        <v>183</v>
      </c>
      <c r="G6" s="682"/>
    </row>
    <row r="7" spans="1:7" s="421" customFormat="1" ht="13.5" customHeight="1">
      <c r="A7" s="679"/>
      <c r="B7" s="686"/>
      <c r="C7" s="683"/>
      <c r="D7" s="683"/>
      <c r="E7" s="683"/>
      <c r="F7" s="683"/>
      <c r="G7" s="684"/>
    </row>
    <row r="8" spans="1:7" s="421" customFormat="1" ht="13.5" customHeight="1">
      <c r="A8" s="679"/>
      <c r="B8" s="600" t="s">
        <v>184</v>
      </c>
      <c r="C8" s="600" t="s">
        <v>57</v>
      </c>
      <c r="D8" s="600" t="s">
        <v>184</v>
      </c>
      <c r="E8" s="600" t="s">
        <v>185</v>
      </c>
      <c r="F8" s="600" t="s">
        <v>184</v>
      </c>
      <c r="G8" s="681" t="s">
        <v>186</v>
      </c>
    </row>
    <row r="9" spans="1:7" s="421" customFormat="1" ht="13.5" customHeight="1">
      <c r="A9" s="679"/>
      <c r="B9" s="600"/>
      <c r="C9" s="598"/>
      <c r="D9" s="600"/>
      <c r="E9" s="598"/>
      <c r="F9" s="600"/>
      <c r="G9" s="603"/>
    </row>
    <row r="10" spans="1:7" s="421" customFormat="1" ht="13.5" customHeight="1">
      <c r="A10" s="680"/>
      <c r="B10" s="601"/>
      <c r="C10" s="599"/>
      <c r="D10" s="601"/>
      <c r="E10" s="599"/>
      <c r="F10" s="601"/>
      <c r="G10" s="604"/>
    </row>
    <row r="11" spans="1:7" s="421" customFormat="1" ht="29.45" customHeight="1">
      <c r="A11" s="95" t="s">
        <v>25</v>
      </c>
      <c r="B11" s="96">
        <v>528026</v>
      </c>
      <c r="C11" s="96">
        <v>1231857</v>
      </c>
      <c r="D11" s="96">
        <v>633</v>
      </c>
      <c r="E11" s="96">
        <v>204616</v>
      </c>
      <c r="F11" s="96">
        <v>201</v>
      </c>
      <c r="G11" s="96">
        <v>276584</v>
      </c>
    </row>
    <row r="12" spans="1:7" s="421" customFormat="1" ht="29.45" customHeight="1">
      <c r="A12" s="95" t="s">
        <v>149</v>
      </c>
      <c r="B12" s="96">
        <v>4</v>
      </c>
      <c r="C12" s="96">
        <v>1316437</v>
      </c>
      <c r="D12" s="96">
        <v>631</v>
      </c>
      <c r="E12" s="96">
        <v>200417</v>
      </c>
      <c r="F12" s="96">
        <v>200</v>
      </c>
      <c r="G12" s="96">
        <v>256239</v>
      </c>
    </row>
    <row r="13" spans="1:7" s="421" customFormat="1" ht="29.45" customHeight="1">
      <c r="A13" s="95" t="s">
        <v>348</v>
      </c>
      <c r="B13" s="96">
        <v>4</v>
      </c>
      <c r="C13" s="96">
        <v>1451325</v>
      </c>
      <c r="D13" s="96">
        <v>652</v>
      </c>
      <c r="E13" s="96">
        <v>122170</v>
      </c>
      <c r="F13" s="96">
        <v>652</v>
      </c>
      <c r="G13" s="96">
        <v>4936</v>
      </c>
    </row>
    <row r="14" spans="1:7" s="421" customFormat="1" ht="29.45" customHeight="1">
      <c r="A14" s="95" t="s">
        <v>494</v>
      </c>
      <c r="B14" s="96">
        <v>5</v>
      </c>
      <c r="C14" s="96">
        <v>1449870</v>
      </c>
      <c r="D14" s="96">
        <v>418</v>
      </c>
      <c r="E14" s="96">
        <v>181413</v>
      </c>
      <c r="F14" s="96">
        <v>223</v>
      </c>
      <c r="G14" s="96">
        <v>261001</v>
      </c>
    </row>
    <row r="15" spans="1:7" s="21" customFormat="1" ht="29.45" customHeight="1">
      <c r="A15" s="98" t="s">
        <v>515</v>
      </c>
      <c r="B15" s="99">
        <f>B28</f>
        <v>5</v>
      </c>
      <c r="C15" s="99">
        <f>SUM(C17:C28)</f>
        <v>1383377</v>
      </c>
      <c r="D15" s="99">
        <f>D28</f>
        <v>636</v>
      </c>
      <c r="E15" s="99">
        <f>SUM(E17:E28)</f>
        <v>190901</v>
      </c>
      <c r="F15" s="99">
        <f>F28</f>
        <v>235</v>
      </c>
      <c r="G15" s="99">
        <f>SUM(G17:G28)</f>
        <v>256042</v>
      </c>
    </row>
    <row r="16" spans="1:7" s="421" customFormat="1" ht="12" customHeight="1">
      <c r="A16" s="95"/>
      <c r="B16" s="89"/>
      <c r="C16" s="89"/>
      <c r="D16" s="89"/>
      <c r="E16" s="89"/>
      <c r="F16" s="89"/>
      <c r="G16" s="89"/>
    </row>
    <row r="17" spans="1:8" s="421" customFormat="1" ht="29.1" customHeight="1">
      <c r="A17" s="107" t="s">
        <v>187</v>
      </c>
      <c r="B17" s="441">
        <v>5</v>
      </c>
      <c r="C17" s="441">
        <v>165174</v>
      </c>
      <c r="D17" s="441">
        <v>636</v>
      </c>
      <c r="E17" s="441">
        <v>21546</v>
      </c>
      <c r="F17" s="441">
        <v>235</v>
      </c>
      <c r="G17" s="441">
        <v>22110</v>
      </c>
    </row>
    <row r="18" spans="1:8" s="421" customFormat="1" ht="29.1" customHeight="1">
      <c r="A18" s="107" t="s">
        <v>188</v>
      </c>
      <c r="B18" s="441">
        <v>5</v>
      </c>
      <c r="C18" s="441">
        <v>142387</v>
      </c>
      <c r="D18" s="441">
        <v>636</v>
      </c>
      <c r="E18" s="441">
        <v>18256</v>
      </c>
      <c r="F18" s="441">
        <v>235</v>
      </c>
      <c r="G18" s="441">
        <v>19258</v>
      </c>
    </row>
    <row r="19" spans="1:8" s="421" customFormat="1" ht="29.1" customHeight="1">
      <c r="A19" s="107" t="s">
        <v>189</v>
      </c>
      <c r="B19" s="441">
        <v>5</v>
      </c>
      <c r="C19" s="441">
        <v>140772</v>
      </c>
      <c r="D19" s="441">
        <v>636</v>
      </c>
      <c r="E19" s="441">
        <v>17353</v>
      </c>
      <c r="F19" s="441">
        <v>235</v>
      </c>
      <c r="G19" s="441">
        <v>21271</v>
      </c>
    </row>
    <row r="20" spans="1:8" s="421" customFormat="1" ht="29.1" customHeight="1">
      <c r="A20" s="107" t="s">
        <v>190</v>
      </c>
      <c r="B20" s="441">
        <v>5</v>
      </c>
      <c r="C20" s="441">
        <v>116741</v>
      </c>
      <c r="D20" s="441">
        <v>636</v>
      </c>
      <c r="E20" s="441">
        <v>15779</v>
      </c>
      <c r="F20" s="441">
        <v>235</v>
      </c>
      <c r="G20" s="441">
        <v>20540</v>
      </c>
    </row>
    <row r="21" spans="1:8" s="421" customFormat="1" ht="29.1" customHeight="1">
      <c r="A21" s="108" t="s">
        <v>191</v>
      </c>
      <c r="B21" s="441">
        <v>5</v>
      </c>
      <c r="C21" s="441">
        <v>98957</v>
      </c>
      <c r="D21" s="441">
        <v>636</v>
      </c>
      <c r="E21" s="441">
        <v>13870</v>
      </c>
      <c r="F21" s="441">
        <v>235</v>
      </c>
      <c r="G21" s="441">
        <v>21958</v>
      </c>
    </row>
    <row r="22" spans="1:8" s="421" customFormat="1" ht="29.1" customHeight="1">
      <c r="A22" s="107" t="s">
        <v>192</v>
      </c>
      <c r="B22" s="441">
        <v>5</v>
      </c>
      <c r="C22" s="441">
        <v>87479</v>
      </c>
      <c r="D22" s="441">
        <v>636</v>
      </c>
      <c r="E22" s="441">
        <v>12590</v>
      </c>
      <c r="F22" s="441">
        <v>235</v>
      </c>
      <c r="G22" s="441">
        <v>20687</v>
      </c>
    </row>
    <row r="23" spans="1:8" s="421" customFormat="1" ht="29.1" customHeight="1">
      <c r="A23" s="107" t="s">
        <v>193</v>
      </c>
      <c r="B23" s="441">
        <v>5</v>
      </c>
      <c r="C23" s="441">
        <v>89087</v>
      </c>
      <c r="D23" s="441">
        <v>636</v>
      </c>
      <c r="E23" s="441">
        <v>11945</v>
      </c>
      <c r="F23" s="441">
        <v>235</v>
      </c>
      <c r="G23" s="441">
        <v>21796</v>
      </c>
    </row>
    <row r="24" spans="1:8" s="421" customFormat="1" ht="29.1" customHeight="1">
      <c r="A24" s="107" t="s">
        <v>194</v>
      </c>
      <c r="B24" s="441">
        <v>5</v>
      </c>
      <c r="C24" s="441">
        <v>79823</v>
      </c>
      <c r="D24" s="441">
        <v>636</v>
      </c>
      <c r="E24" s="441">
        <v>11693</v>
      </c>
      <c r="F24" s="441">
        <v>235</v>
      </c>
      <c r="G24" s="441">
        <v>22631</v>
      </c>
    </row>
    <row r="25" spans="1:8" s="421" customFormat="1" ht="29.1" customHeight="1">
      <c r="A25" s="107" t="s">
        <v>195</v>
      </c>
      <c r="B25" s="441">
        <v>5</v>
      </c>
      <c r="C25" s="441">
        <v>83396</v>
      </c>
      <c r="D25" s="441">
        <v>636</v>
      </c>
      <c r="E25" s="441">
        <v>12277</v>
      </c>
      <c r="F25" s="441">
        <v>235</v>
      </c>
      <c r="G25" s="441">
        <v>21048</v>
      </c>
    </row>
    <row r="26" spans="1:8" s="421" customFormat="1" ht="29.1" customHeight="1">
      <c r="A26" s="107" t="s">
        <v>196</v>
      </c>
      <c r="B26" s="441">
        <v>5</v>
      </c>
      <c r="C26" s="441">
        <v>100843</v>
      </c>
      <c r="D26" s="441">
        <v>636</v>
      </c>
      <c r="E26" s="441">
        <v>14899</v>
      </c>
      <c r="F26" s="441">
        <v>235</v>
      </c>
      <c r="G26" s="441">
        <v>21281</v>
      </c>
    </row>
    <row r="27" spans="1:8" s="421" customFormat="1" ht="29.1" customHeight="1">
      <c r="A27" s="107" t="s">
        <v>197</v>
      </c>
      <c r="B27" s="441">
        <v>5</v>
      </c>
      <c r="C27" s="441">
        <v>117928</v>
      </c>
      <c r="D27" s="441">
        <v>636</v>
      </c>
      <c r="E27" s="441">
        <v>16800</v>
      </c>
      <c r="F27" s="441">
        <v>235</v>
      </c>
      <c r="G27" s="441">
        <v>20904</v>
      </c>
    </row>
    <row r="28" spans="1:8" s="421" customFormat="1" ht="29.1" customHeight="1" thickBot="1">
      <c r="A28" s="109" t="s">
        <v>198</v>
      </c>
      <c r="B28" s="442">
        <v>5</v>
      </c>
      <c r="C28" s="442">
        <v>160790</v>
      </c>
      <c r="D28" s="442">
        <v>636</v>
      </c>
      <c r="E28" s="441">
        <v>23893</v>
      </c>
      <c r="F28" s="442">
        <v>235</v>
      </c>
      <c r="G28" s="442">
        <v>22558</v>
      </c>
    </row>
    <row r="29" spans="1:8" s="122" customFormat="1" ht="11.1" customHeight="1">
      <c r="A29" s="344" t="s">
        <v>498</v>
      </c>
      <c r="B29" s="121"/>
      <c r="E29" s="345"/>
      <c r="F29" s="333"/>
      <c r="G29" s="289" t="s">
        <v>350</v>
      </c>
      <c r="H29" s="289"/>
    </row>
    <row r="30" spans="1:8" s="110" customFormat="1" ht="11.1" customHeight="1">
      <c r="A30" s="344" t="s">
        <v>347</v>
      </c>
      <c r="B30" s="346"/>
      <c r="C30" s="347"/>
      <c r="E30" s="347"/>
      <c r="G30" s="347"/>
    </row>
    <row r="31" spans="1:8" s="421" customFormat="1" ht="15.75" customHeight="1">
      <c r="A31" s="111"/>
      <c r="B31" s="411"/>
    </row>
    <row r="32" spans="1:8" s="421" customFormat="1" ht="11.25">
      <c r="A32" s="111"/>
      <c r="B32" s="411"/>
    </row>
    <row r="33" spans="1:2" s="421" customFormat="1" ht="11.25">
      <c r="A33" s="111"/>
      <c r="B33" s="411"/>
    </row>
    <row r="34" spans="1:2" s="421" customFormat="1" ht="11.25">
      <c r="A34" s="111"/>
      <c r="B34" s="411"/>
    </row>
    <row r="35" spans="1:2" s="421" customFormat="1" ht="11.25">
      <c r="A35" s="111"/>
      <c r="B35" s="411"/>
    </row>
    <row r="36" spans="1:2" s="421" customFormat="1" ht="11.25">
      <c r="A36" s="111"/>
      <c r="B36" s="411"/>
    </row>
    <row r="37" spans="1:2" s="421" customFormat="1" ht="11.25">
      <c r="A37" s="111"/>
      <c r="B37" s="411"/>
    </row>
    <row r="38" spans="1:2" s="421" customFormat="1" ht="11.25">
      <c r="A38" s="111"/>
      <c r="B38" s="411"/>
    </row>
    <row r="39" spans="1:2" s="421" customFormat="1" ht="11.25">
      <c r="A39" s="111"/>
      <c r="B39" s="411"/>
    </row>
    <row r="40" spans="1:2" s="421" customFormat="1" ht="11.25">
      <c r="A40" s="111"/>
      <c r="B40" s="411"/>
    </row>
    <row r="41" spans="1:2" s="421" customFormat="1" ht="11.25">
      <c r="A41" s="111"/>
      <c r="B41" s="411"/>
    </row>
    <row r="42" spans="1:2" s="421" customFormat="1" ht="11.25">
      <c r="A42" s="111"/>
      <c r="B42" s="411"/>
    </row>
    <row r="43" spans="1:2" s="421" customFormat="1" ht="11.25">
      <c r="A43" s="111"/>
      <c r="B43" s="411"/>
    </row>
    <row r="44" spans="1:2" s="421" customFormat="1" ht="11.25">
      <c r="A44" s="111"/>
      <c r="B44" s="411"/>
    </row>
    <row r="45" spans="1:2" s="421" customFormat="1" ht="11.25">
      <c r="A45" s="111"/>
      <c r="B45" s="411"/>
    </row>
    <row r="46" spans="1:2" s="421" customFormat="1" ht="11.25">
      <c r="A46" s="111"/>
      <c r="B46" s="411"/>
    </row>
    <row r="47" spans="1:2" s="421" customFormat="1" ht="11.25">
      <c r="B47" s="411"/>
    </row>
    <row r="48" spans="1:2" s="421" customFormat="1" ht="11.25">
      <c r="A48" s="411"/>
      <c r="B48" s="411"/>
    </row>
    <row r="49" spans="1:2" s="421" customFormat="1" ht="11.25">
      <c r="A49" s="411"/>
      <c r="B49" s="411"/>
    </row>
    <row r="50" spans="1:2" s="421" customFormat="1" ht="11.25">
      <c r="A50" s="411"/>
      <c r="B50" s="411"/>
    </row>
    <row r="51" spans="1:2" s="421" customFormat="1" ht="11.25">
      <c r="A51" s="411"/>
      <c r="B51" s="411"/>
    </row>
    <row r="52" spans="1:2" s="421" customFormat="1" ht="11.25">
      <c r="A52" s="411"/>
      <c r="B52" s="411"/>
    </row>
    <row r="53" spans="1:2" s="421" customFormat="1" ht="11.25">
      <c r="A53" s="411"/>
      <c r="B53" s="411"/>
    </row>
    <row r="54" spans="1:2" s="421" customFormat="1" ht="11.25">
      <c r="A54" s="411"/>
      <c r="B54" s="411"/>
    </row>
    <row r="55" spans="1:2" s="421" customFormat="1" ht="11.25">
      <c r="A55" s="411"/>
      <c r="B55" s="411"/>
    </row>
    <row r="56" spans="1:2" s="421" customFormat="1" ht="11.25">
      <c r="A56" s="411"/>
      <c r="B56" s="411"/>
    </row>
    <row r="57" spans="1:2" s="421" customFormat="1" ht="11.25">
      <c r="A57" s="411"/>
      <c r="B57" s="411"/>
    </row>
    <row r="58" spans="1:2" s="421" customFormat="1" ht="11.25">
      <c r="A58" s="411"/>
      <c r="B58" s="411"/>
    </row>
    <row r="59" spans="1:2" s="421" customFormat="1" ht="11.25">
      <c r="A59" s="411"/>
      <c r="B59" s="411"/>
    </row>
    <row r="60" spans="1:2" s="421" customFormat="1" ht="11.25">
      <c r="A60" s="411"/>
      <c r="B60" s="411"/>
    </row>
    <row r="61" spans="1:2" s="421" customFormat="1" ht="11.25">
      <c r="A61" s="411"/>
      <c r="B61" s="411"/>
    </row>
    <row r="62" spans="1:2" s="421" customFormat="1" ht="11.25">
      <c r="A62" s="411"/>
      <c r="B62" s="411"/>
    </row>
    <row r="63" spans="1:2" s="421" customFormat="1" ht="11.25">
      <c r="A63" s="411"/>
      <c r="B63" s="411"/>
    </row>
    <row r="64" spans="1:2" s="421" customFormat="1" ht="11.25">
      <c r="A64" s="411"/>
      <c r="B64" s="411"/>
    </row>
    <row r="65" spans="1:2" s="421" customFormat="1" ht="11.25">
      <c r="A65" s="411"/>
      <c r="B65" s="411"/>
    </row>
    <row r="66" spans="1:2" s="421" customFormat="1" ht="11.25">
      <c r="A66" s="411"/>
      <c r="B66" s="411"/>
    </row>
    <row r="67" spans="1:2" s="421" customFormat="1" ht="11.25">
      <c r="A67" s="411"/>
      <c r="B67" s="411"/>
    </row>
    <row r="68" spans="1:2" s="421" customFormat="1" ht="11.25">
      <c r="A68" s="411"/>
      <c r="B68" s="411"/>
    </row>
    <row r="69" spans="1:2" s="421" customFormat="1" ht="11.25">
      <c r="A69" s="411"/>
      <c r="B69" s="411"/>
    </row>
    <row r="70" spans="1:2" s="421" customFormat="1" ht="11.25">
      <c r="A70" s="411"/>
      <c r="B70" s="411"/>
    </row>
    <row r="71" spans="1:2" s="421" customFormat="1" ht="11.25">
      <c r="A71" s="411"/>
      <c r="B71" s="411"/>
    </row>
    <row r="72" spans="1:2" s="421" customFormat="1" ht="11.25">
      <c r="A72" s="411"/>
      <c r="B72" s="411"/>
    </row>
    <row r="73" spans="1:2" s="421" customFormat="1" ht="11.25">
      <c r="A73" s="411"/>
      <c r="B73" s="411"/>
    </row>
    <row r="74" spans="1:2" s="421" customFormat="1" ht="11.25">
      <c r="A74" s="411"/>
      <c r="B74" s="411"/>
    </row>
    <row r="75" spans="1:2" s="421" customFormat="1" ht="11.25">
      <c r="A75" s="411"/>
      <c r="B75" s="411"/>
    </row>
    <row r="76" spans="1:2" s="421" customFormat="1" ht="11.25">
      <c r="A76" s="411"/>
      <c r="B76" s="411"/>
    </row>
    <row r="77" spans="1:2" s="421" customFormat="1" ht="11.25">
      <c r="A77" s="411"/>
      <c r="B77" s="411"/>
    </row>
    <row r="78" spans="1:2" s="421" customFormat="1" ht="11.25">
      <c r="A78" s="411"/>
      <c r="B78" s="411"/>
    </row>
    <row r="79" spans="1:2" s="421" customFormat="1" ht="11.25">
      <c r="A79" s="411"/>
      <c r="B79" s="411"/>
    </row>
    <row r="80" spans="1:2" s="421" customFormat="1" ht="11.25">
      <c r="A80" s="411"/>
      <c r="B80" s="411"/>
    </row>
    <row r="81" spans="1:2" s="421" customFormat="1" ht="11.25">
      <c r="A81" s="411"/>
      <c r="B81" s="411"/>
    </row>
    <row r="82" spans="1:2" s="421" customFormat="1" ht="11.25">
      <c r="A82" s="411"/>
      <c r="B82" s="411"/>
    </row>
    <row r="83" spans="1:2" s="421" customFormat="1" ht="11.25">
      <c r="A83" s="411"/>
      <c r="B83" s="411"/>
    </row>
    <row r="84" spans="1:2" s="421" customFormat="1" ht="11.25">
      <c r="A84" s="411"/>
      <c r="B84" s="411"/>
    </row>
    <row r="85" spans="1:2" s="421" customFormat="1" ht="11.25">
      <c r="A85" s="411"/>
      <c r="B85" s="411"/>
    </row>
    <row r="86" spans="1:2" s="421" customFormat="1" ht="11.25">
      <c r="A86" s="411"/>
      <c r="B86" s="411"/>
    </row>
    <row r="87" spans="1:2" s="421" customFormat="1" ht="11.25">
      <c r="A87" s="411"/>
      <c r="B87" s="411"/>
    </row>
    <row r="88" spans="1:2" s="421" customFormat="1" ht="11.25">
      <c r="A88" s="411"/>
      <c r="B88" s="411"/>
    </row>
    <row r="89" spans="1:2" s="421" customFormat="1" ht="11.25">
      <c r="A89" s="411"/>
      <c r="B89" s="411"/>
    </row>
    <row r="90" spans="1:2" s="421" customFormat="1" ht="11.25">
      <c r="A90" s="411"/>
      <c r="B90" s="411"/>
    </row>
    <row r="91" spans="1:2" s="421" customFormat="1" ht="11.25">
      <c r="A91" s="411"/>
      <c r="B91" s="411"/>
    </row>
    <row r="92" spans="1:2" s="421" customFormat="1" ht="11.25">
      <c r="A92" s="411"/>
      <c r="B92" s="411"/>
    </row>
    <row r="93" spans="1:2" s="421" customFormat="1" ht="11.25">
      <c r="A93" s="411"/>
      <c r="B93" s="411"/>
    </row>
    <row r="94" spans="1:2" s="421" customFormat="1" ht="11.25">
      <c r="A94" s="411"/>
      <c r="B94" s="411"/>
    </row>
    <row r="95" spans="1:2" s="421" customFormat="1" ht="11.25">
      <c r="A95" s="411"/>
      <c r="B95" s="411"/>
    </row>
    <row r="96" spans="1:2" s="421" customFormat="1" ht="11.25">
      <c r="A96" s="411"/>
      <c r="B96" s="411"/>
    </row>
    <row r="97" spans="1:2" s="421" customFormat="1" ht="11.25">
      <c r="A97" s="411"/>
      <c r="B97" s="411"/>
    </row>
    <row r="98" spans="1:2" s="421" customFormat="1" ht="11.25">
      <c r="A98" s="411"/>
      <c r="B98" s="411"/>
    </row>
    <row r="99" spans="1:2" s="421" customFormat="1" ht="11.25">
      <c r="A99" s="411"/>
      <c r="B99" s="411"/>
    </row>
    <row r="100" spans="1:2" s="421" customFormat="1" ht="11.25">
      <c r="A100" s="411"/>
      <c r="B100" s="411"/>
    </row>
    <row r="101" spans="1:2" s="421" customFormat="1" ht="11.25">
      <c r="A101" s="411"/>
      <c r="B101" s="411"/>
    </row>
    <row r="102" spans="1:2" s="421" customFormat="1" ht="11.25">
      <c r="A102" s="411"/>
      <c r="B102" s="411"/>
    </row>
    <row r="103" spans="1:2" s="421" customFormat="1" ht="11.25">
      <c r="A103" s="411"/>
      <c r="B103" s="411"/>
    </row>
  </sheetData>
  <sheetProtection selectLockedCells="1"/>
  <mergeCells count="12">
    <mergeCell ref="A3:G3"/>
    <mergeCell ref="A4:G4"/>
    <mergeCell ref="A6:A10"/>
    <mergeCell ref="C8:C10"/>
    <mergeCell ref="D8:D10"/>
    <mergeCell ref="E8:E10"/>
    <mergeCell ref="F8:F10"/>
    <mergeCell ref="G8:G10"/>
    <mergeCell ref="F6:G7"/>
    <mergeCell ref="B6:C7"/>
    <mergeCell ref="D6:E7"/>
    <mergeCell ref="B8:B10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tabSelected="1" view="pageBreakPreview" topLeftCell="A4" zoomScale="110" zoomScaleNormal="100" zoomScaleSheetLayoutView="110" workbookViewId="0">
      <selection activeCell="D17" sqref="D17"/>
    </sheetView>
  </sheetViews>
  <sheetFormatPr defaultRowHeight="14.25"/>
  <cols>
    <col min="1" max="1" width="9.375" style="29" customWidth="1"/>
    <col min="2" max="2" width="8.625" style="282" customWidth="1"/>
    <col min="3" max="3" width="8.375" style="281" customWidth="1"/>
    <col min="4" max="4" width="8.625" style="281" customWidth="1"/>
    <col min="5" max="5" width="7.75" style="281" customWidth="1"/>
    <col min="6" max="6" width="6.625" style="281" customWidth="1"/>
    <col min="7" max="7" width="7" style="281" customWidth="1"/>
    <col min="8" max="8" width="8.875" style="281" customWidth="1"/>
    <col min="9" max="9" width="9.125" style="281" customWidth="1"/>
    <col min="10" max="10" width="7.875" style="281" customWidth="1"/>
    <col min="11" max="16384" width="9" style="281"/>
  </cols>
  <sheetData>
    <row r="1" spans="1:10" s="548" customFormat="1" ht="14.1" customHeight="1">
      <c r="A1" s="112"/>
      <c r="B1" s="555"/>
      <c r="J1" s="113" t="s">
        <v>642</v>
      </c>
    </row>
    <row r="2" spans="1:10" ht="14.1" customHeight="1">
      <c r="A2" s="112"/>
    </row>
    <row r="3" spans="1:10" s="475" customFormat="1" ht="20.100000000000001" customHeight="1">
      <c r="A3" s="589" t="s">
        <v>199</v>
      </c>
      <c r="B3" s="589"/>
      <c r="C3" s="589"/>
      <c r="D3" s="589"/>
      <c r="E3" s="589"/>
      <c r="F3" s="589"/>
      <c r="G3" s="589"/>
      <c r="H3" s="589"/>
      <c r="I3" s="589"/>
      <c r="J3" s="589"/>
    </row>
    <row r="4" spans="1:10" s="466" customFormat="1" ht="24" customHeight="1">
      <c r="A4" s="677" t="s">
        <v>200</v>
      </c>
      <c r="B4" s="677"/>
      <c r="C4" s="677"/>
      <c r="D4" s="677"/>
      <c r="E4" s="677"/>
      <c r="F4" s="677"/>
      <c r="G4" s="677"/>
      <c r="H4" s="677"/>
      <c r="I4" s="677"/>
      <c r="J4" s="677"/>
    </row>
    <row r="5" spans="1:10" s="413" customFormat="1" ht="18" customHeight="1" thickBot="1">
      <c r="A5" s="374" t="s">
        <v>201</v>
      </c>
      <c r="J5" s="19" t="s">
        <v>202</v>
      </c>
    </row>
    <row r="6" spans="1:10" s="421" customFormat="1" ht="13.5" customHeight="1">
      <c r="A6" s="678" t="s">
        <v>180</v>
      </c>
      <c r="B6" s="687" t="s">
        <v>203</v>
      </c>
      <c r="C6" s="690" t="s">
        <v>58</v>
      </c>
      <c r="D6" s="690"/>
      <c r="E6" s="696" t="s">
        <v>204</v>
      </c>
      <c r="F6" s="696" t="s">
        <v>205</v>
      </c>
      <c r="G6" s="696" t="s">
        <v>59</v>
      </c>
      <c r="H6" s="698" t="s">
        <v>337</v>
      </c>
      <c r="I6" s="698" t="s">
        <v>206</v>
      </c>
      <c r="J6" s="701" t="s">
        <v>207</v>
      </c>
    </row>
    <row r="7" spans="1:10" s="421" customFormat="1" ht="13.5" customHeight="1">
      <c r="A7" s="679"/>
      <c r="B7" s="688"/>
      <c r="C7" s="691"/>
      <c r="D7" s="692"/>
      <c r="E7" s="694"/>
      <c r="F7" s="694"/>
      <c r="G7" s="694"/>
      <c r="H7" s="699"/>
      <c r="I7" s="699"/>
      <c r="J7" s="702"/>
    </row>
    <row r="8" spans="1:10" s="421" customFormat="1" ht="13.5" customHeight="1">
      <c r="A8" s="679"/>
      <c r="B8" s="688"/>
      <c r="C8" s="693"/>
      <c r="D8" s="694" t="s">
        <v>660</v>
      </c>
      <c r="E8" s="694"/>
      <c r="F8" s="694"/>
      <c r="G8" s="694"/>
      <c r="H8" s="699"/>
      <c r="I8" s="699"/>
      <c r="J8" s="702"/>
    </row>
    <row r="9" spans="1:10" s="421" customFormat="1" ht="13.5" customHeight="1">
      <c r="A9" s="680"/>
      <c r="B9" s="689"/>
      <c r="C9" s="599"/>
      <c r="D9" s="695"/>
      <c r="E9" s="697"/>
      <c r="F9" s="697"/>
      <c r="G9" s="697"/>
      <c r="H9" s="700"/>
      <c r="I9" s="700"/>
      <c r="J9" s="703"/>
    </row>
    <row r="10" spans="1:10" s="421" customFormat="1" ht="29.45" customHeight="1">
      <c r="A10" s="95" t="s">
        <v>25</v>
      </c>
      <c r="B10" s="583">
        <v>528026</v>
      </c>
      <c r="C10" s="583">
        <v>511397</v>
      </c>
      <c r="D10" s="583">
        <v>477493</v>
      </c>
      <c r="E10" s="583" t="s">
        <v>208</v>
      </c>
      <c r="F10" s="583">
        <v>3454</v>
      </c>
      <c r="G10" s="583">
        <v>768</v>
      </c>
      <c r="H10" s="96" t="s">
        <v>208</v>
      </c>
      <c r="I10" s="96" t="s">
        <v>208</v>
      </c>
      <c r="J10" s="96">
        <v>20</v>
      </c>
    </row>
    <row r="11" spans="1:10" s="421" customFormat="1" ht="29.45" customHeight="1">
      <c r="A11" s="95" t="s">
        <v>149</v>
      </c>
      <c r="B11" s="583">
        <v>551767</v>
      </c>
      <c r="C11" s="583">
        <v>534181</v>
      </c>
      <c r="D11" s="583">
        <v>502294</v>
      </c>
      <c r="E11" s="583">
        <v>13063</v>
      </c>
      <c r="F11" s="583">
        <v>3720</v>
      </c>
      <c r="G11" s="583">
        <v>764</v>
      </c>
      <c r="H11" s="96">
        <v>7</v>
      </c>
      <c r="I11" s="96">
        <v>5</v>
      </c>
      <c r="J11" s="96">
        <v>27</v>
      </c>
    </row>
    <row r="12" spans="1:10" s="421" customFormat="1" ht="29.45" customHeight="1">
      <c r="A12" s="95" t="s">
        <v>348</v>
      </c>
      <c r="B12" s="583">
        <v>589029</v>
      </c>
      <c r="C12" s="583">
        <v>570034</v>
      </c>
      <c r="D12" s="583">
        <v>540228</v>
      </c>
      <c r="E12" s="583">
        <v>13899</v>
      </c>
      <c r="F12" s="583">
        <v>4248</v>
      </c>
      <c r="G12" s="583">
        <v>828</v>
      </c>
      <c r="H12" s="96">
        <v>7</v>
      </c>
      <c r="I12" s="96">
        <v>7</v>
      </c>
      <c r="J12" s="96">
        <v>6</v>
      </c>
    </row>
    <row r="13" spans="1:10" s="421" customFormat="1" ht="29.45" customHeight="1">
      <c r="A13" s="95" t="s">
        <v>494</v>
      </c>
      <c r="B13" s="583">
        <v>622918</v>
      </c>
      <c r="C13" s="583">
        <v>603139</v>
      </c>
      <c r="D13" s="583">
        <v>574990</v>
      </c>
      <c r="E13" s="583">
        <v>14586</v>
      </c>
      <c r="F13" s="583">
        <v>4342</v>
      </c>
      <c r="G13" s="583">
        <v>830</v>
      </c>
      <c r="H13" s="96">
        <v>7</v>
      </c>
      <c r="I13" s="96">
        <v>8</v>
      </c>
      <c r="J13" s="96">
        <v>6</v>
      </c>
    </row>
    <row r="14" spans="1:10" s="21" customFormat="1" ht="29.45" customHeight="1">
      <c r="A14" s="98" t="s">
        <v>515</v>
      </c>
      <c r="B14" s="584">
        <f>C14+E14+F14+G14+H14+I14+J14</f>
        <v>657922</v>
      </c>
      <c r="C14" s="584">
        <f>C27</f>
        <v>636969</v>
      </c>
      <c r="D14" s="584">
        <f>D27</f>
        <v>612255</v>
      </c>
      <c r="E14" s="584">
        <f t="shared" ref="E14:J14" si="0">E27</f>
        <v>15303</v>
      </c>
      <c r="F14" s="584">
        <f t="shared" si="0"/>
        <v>4734</v>
      </c>
      <c r="G14" s="584">
        <f t="shared" si="0"/>
        <v>895</v>
      </c>
      <c r="H14" s="99">
        <f t="shared" si="0"/>
        <v>7</v>
      </c>
      <c r="I14" s="99">
        <f t="shared" si="0"/>
        <v>8</v>
      </c>
      <c r="J14" s="99">
        <f t="shared" si="0"/>
        <v>6</v>
      </c>
    </row>
    <row r="15" spans="1:10" s="421" customFormat="1" ht="9" customHeight="1">
      <c r="A15" s="95"/>
      <c r="B15" s="583"/>
      <c r="C15" s="583"/>
      <c r="D15" s="584"/>
      <c r="E15" s="583"/>
      <c r="F15" s="583"/>
      <c r="G15" s="583"/>
      <c r="H15" s="89"/>
      <c r="I15" s="89"/>
      <c r="J15" s="89"/>
    </row>
    <row r="16" spans="1:10" s="421" customFormat="1" ht="29.25" customHeight="1">
      <c r="A16" s="107" t="s">
        <v>187</v>
      </c>
      <c r="B16" s="585">
        <f t="shared" ref="B16:B26" si="1">C16+E16+F16+G16+H16+I16+J16</f>
        <v>626564</v>
      </c>
      <c r="C16" s="586">
        <v>606636</v>
      </c>
      <c r="D16" s="586">
        <v>578507</v>
      </c>
      <c r="E16" s="586">
        <v>14644</v>
      </c>
      <c r="F16" s="586">
        <v>4386</v>
      </c>
      <c r="G16" s="586">
        <v>877</v>
      </c>
      <c r="H16" s="359">
        <v>7</v>
      </c>
      <c r="I16" s="359">
        <v>8</v>
      </c>
      <c r="J16" s="359">
        <v>6</v>
      </c>
    </row>
    <row r="17" spans="1:10" s="421" customFormat="1" ht="29.25" customHeight="1">
      <c r="A17" s="107" t="s">
        <v>188</v>
      </c>
      <c r="B17" s="585">
        <f t="shared" si="1"/>
        <v>628268</v>
      </c>
      <c r="C17" s="586">
        <v>608235</v>
      </c>
      <c r="D17" s="586">
        <v>581148</v>
      </c>
      <c r="E17" s="586">
        <v>14695</v>
      </c>
      <c r="F17" s="586">
        <v>4442</v>
      </c>
      <c r="G17" s="586">
        <v>875</v>
      </c>
      <c r="H17" s="359">
        <v>7</v>
      </c>
      <c r="I17" s="359">
        <v>8</v>
      </c>
      <c r="J17" s="359">
        <v>6</v>
      </c>
    </row>
    <row r="18" spans="1:10" s="421" customFormat="1" ht="29.25" customHeight="1">
      <c r="A18" s="107" t="s">
        <v>189</v>
      </c>
      <c r="B18" s="585">
        <f t="shared" si="1"/>
        <v>630339</v>
      </c>
      <c r="C18" s="586">
        <v>610262</v>
      </c>
      <c r="D18" s="586">
        <v>583197</v>
      </c>
      <c r="E18" s="586">
        <v>14708</v>
      </c>
      <c r="F18" s="586">
        <v>4472</v>
      </c>
      <c r="G18" s="586">
        <v>876</v>
      </c>
      <c r="H18" s="359">
        <v>7</v>
      </c>
      <c r="I18" s="359">
        <v>8</v>
      </c>
      <c r="J18" s="359">
        <v>6</v>
      </c>
    </row>
    <row r="19" spans="1:10" s="421" customFormat="1" ht="29.25" customHeight="1">
      <c r="A19" s="107" t="s">
        <v>190</v>
      </c>
      <c r="B19" s="585">
        <f t="shared" si="1"/>
        <v>631536</v>
      </c>
      <c r="C19" s="586">
        <v>611471</v>
      </c>
      <c r="D19" s="586">
        <v>584472</v>
      </c>
      <c r="E19" s="586">
        <v>14691</v>
      </c>
      <c r="F19" s="586">
        <v>4478</v>
      </c>
      <c r="G19" s="586">
        <v>875</v>
      </c>
      <c r="H19" s="359">
        <v>7</v>
      </c>
      <c r="I19" s="359">
        <v>8</v>
      </c>
      <c r="J19" s="359">
        <v>6</v>
      </c>
    </row>
    <row r="20" spans="1:10" s="421" customFormat="1" ht="29.45" customHeight="1">
      <c r="A20" s="108" t="s">
        <v>191</v>
      </c>
      <c r="B20" s="585">
        <f t="shared" si="1"/>
        <v>632694</v>
      </c>
      <c r="C20" s="586">
        <v>612553</v>
      </c>
      <c r="D20" s="586">
        <v>585614</v>
      </c>
      <c r="E20" s="586">
        <v>14754</v>
      </c>
      <c r="F20" s="586">
        <v>4491</v>
      </c>
      <c r="G20" s="586">
        <v>875</v>
      </c>
      <c r="H20" s="359">
        <v>7</v>
      </c>
      <c r="I20" s="359">
        <v>8</v>
      </c>
      <c r="J20" s="359">
        <v>6</v>
      </c>
    </row>
    <row r="21" spans="1:10" s="421" customFormat="1" ht="29.45" customHeight="1">
      <c r="A21" s="107" t="s">
        <v>192</v>
      </c>
      <c r="B21" s="585">
        <f t="shared" si="1"/>
        <v>635750</v>
      </c>
      <c r="C21" s="586">
        <v>615559</v>
      </c>
      <c r="D21" s="586">
        <v>588097</v>
      </c>
      <c r="E21" s="586">
        <v>14783</v>
      </c>
      <c r="F21" s="586">
        <v>4509</v>
      </c>
      <c r="G21" s="586">
        <v>878</v>
      </c>
      <c r="H21" s="359">
        <v>7</v>
      </c>
      <c r="I21" s="359">
        <v>8</v>
      </c>
      <c r="J21" s="359">
        <v>6</v>
      </c>
    </row>
    <row r="22" spans="1:10" s="421" customFormat="1" ht="29.45" customHeight="1">
      <c r="A22" s="107" t="s">
        <v>193</v>
      </c>
      <c r="B22" s="585">
        <f t="shared" si="1"/>
        <v>635774</v>
      </c>
      <c r="C22" s="586">
        <v>615506</v>
      </c>
      <c r="D22" s="586">
        <v>588610</v>
      </c>
      <c r="E22" s="586">
        <v>14830</v>
      </c>
      <c r="F22" s="586">
        <v>4529</v>
      </c>
      <c r="G22" s="586">
        <v>888</v>
      </c>
      <c r="H22" s="359">
        <v>7</v>
      </c>
      <c r="I22" s="359">
        <v>8</v>
      </c>
      <c r="J22" s="359">
        <v>6</v>
      </c>
    </row>
    <row r="23" spans="1:10" s="421" customFormat="1" ht="29.45" customHeight="1">
      <c r="A23" s="107" t="s">
        <v>194</v>
      </c>
      <c r="B23" s="585">
        <f t="shared" si="1"/>
        <v>638535</v>
      </c>
      <c r="C23" s="586">
        <v>618216</v>
      </c>
      <c r="D23" s="586">
        <v>591235</v>
      </c>
      <c r="E23" s="586">
        <v>14870</v>
      </c>
      <c r="F23" s="586">
        <v>4539</v>
      </c>
      <c r="G23" s="586">
        <v>889</v>
      </c>
      <c r="H23" s="359">
        <v>7</v>
      </c>
      <c r="I23" s="359">
        <v>8</v>
      </c>
      <c r="J23" s="359">
        <v>6</v>
      </c>
    </row>
    <row r="24" spans="1:10" s="421" customFormat="1" ht="29.45" customHeight="1">
      <c r="A24" s="107" t="s">
        <v>195</v>
      </c>
      <c r="B24" s="585">
        <f t="shared" si="1"/>
        <v>641810</v>
      </c>
      <c r="C24" s="586">
        <v>621419</v>
      </c>
      <c r="D24" s="586">
        <v>594483</v>
      </c>
      <c r="E24" s="586">
        <v>14941</v>
      </c>
      <c r="F24" s="586">
        <v>4545</v>
      </c>
      <c r="G24" s="586">
        <v>884</v>
      </c>
      <c r="H24" s="359">
        <v>7</v>
      </c>
      <c r="I24" s="359">
        <v>8</v>
      </c>
      <c r="J24" s="359">
        <v>6</v>
      </c>
    </row>
    <row r="25" spans="1:10" s="421" customFormat="1" ht="29.45" customHeight="1">
      <c r="A25" s="107" t="s">
        <v>196</v>
      </c>
      <c r="B25" s="585">
        <f t="shared" si="1"/>
        <v>645320</v>
      </c>
      <c r="C25" s="586">
        <v>624795</v>
      </c>
      <c r="D25" s="586">
        <v>599340</v>
      </c>
      <c r="E25" s="586">
        <v>15017</v>
      </c>
      <c r="F25" s="586">
        <v>4604</v>
      </c>
      <c r="G25" s="586">
        <v>883</v>
      </c>
      <c r="H25" s="359">
        <v>7</v>
      </c>
      <c r="I25" s="359">
        <v>8</v>
      </c>
      <c r="J25" s="359">
        <v>6</v>
      </c>
    </row>
    <row r="26" spans="1:10" s="421" customFormat="1" ht="29.45" customHeight="1">
      <c r="A26" s="107" t="s">
        <v>197</v>
      </c>
      <c r="B26" s="585">
        <f t="shared" si="1"/>
        <v>651246</v>
      </c>
      <c r="C26" s="586">
        <v>630634</v>
      </c>
      <c r="D26" s="586">
        <v>605438</v>
      </c>
      <c r="E26" s="586">
        <v>15071</v>
      </c>
      <c r="F26" s="586">
        <v>4632</v>
      </c>
      <c r="G26" s="586">
        <v>888</v>
      </c>
      <c r="H26" s="359">
        <v>7</v>
      </c>
      <c r="I26" s="359">
        <v>8</v>
      </c>
      <c r="J26" s="359">
        <v>6</v>
      </c>
    </row>
    <row r="27" spans="1:10" s="421" customFormat="1" ht="29.45" customHeight="1" thickBot="1">
      <c r="A27" s="109" t="s">
        <v>198</v>
      </c>
      <c r="B27" s="587">
        <f>C27+E27+F27+G27+H27+I27+J27</f>
        <v>657922</v>
      </c>
      <c r="C27" s="588">
        <v>636969</v>
      </c>
      <c r="D27" s="588">
        <v>612255</v>
      </c>
      <c r="E27" s="588">
        <v>15303</v>
      </c>
      <c r="F27" s="588">
        <v>4734</v>
      </c>
      <c r="G27" s="588">
        <v>895</v>
      </c>
      <c r="H27" s="442">
        <v>7</v>
      </c>
      <c r="I27" s="442">
        <v>8</v>
      </c>
      <c r="J27" s="442">
        <v>6</v>
      </c>
    </row>
    <row r="28" spans="1:10" s="28" customFormat="1" ht="11.1" customHeight="1">
      <c r="A28" s="28" t="s">
        <v>496</v>
      </c>
      <c r="B28" s="318"/>
      <c r="H28" s="115"/>
      <c r="I28" s="333"/>
      <c r="J28" s="289" t="s">
        <v>350</v>
      </c>
    </row>
    <row r="29" spans="1:10" s="115" customFormat="1" ht="11.1" customHeight="1">
      <c r="A29" s="342" t="s">
        <v>209</v>
      </c>
      <c r="B29" s="321"/>
    </row>
    <row r="30" spans="1:10" s="110" customFormat="1" ht="11.1" customHeight="1">
      <c r="A30" s="342" t="s">
        <v>210</v>
      </c>
      <c r="B30" s="343"/>
    </row>
    <row r="31" spans="1:10" s="421" customFormat="1" ht="11.25">
      <c r="A31" s="111"/>
      <c r="B31" s="303"/>
      <c r="C31" s="304"/>
      <c r="D31" s="304"/>
      <c r="E31" s="304"/>
      <c r="F31" s="304"/>
      <c r="G31" s="304"/>
      <c r="H31" s="304"/>
      <c r="I31" s="304"/>
      <c r="J31" s="304"/>
    </row>
    <row r="32" spans="1:10" s="421" customFormat="1" ht="11.25">
      <c r="A32" s="111"/>
      <c r="B32" s="411"/>
    </row>
    <row r="33" spans="1:2" s="421" customFormat="1" ht="11.25">
      <c r="A33" s="111"/>
      <c r="B33" s="411"/>
    </row>
    <row r="34" spans="1:2" s="421" customFormat="1" ht="11.25">
      <c r="A34" s="111"/>
      <c r="B34" s="411"/>
    </row>
    <row r="35" spans="1:2" s="421" customFormat="1" ht="11.25">
      <c r="A35" s="111"/>
      <c r="B35" s="411"/>
    </row>
    <row r="36" spans="1:2" s="421" customFormat="1" ht="11.25">
      <c r="A36" s="111"/>
      <c r="B36" s="411"/>
    </row>
    <row r="37" spans="1:2" s="421" customFormat="1" ht="11.25">
      <c r="A37" s="111"/>
      <c r="B37" s="411"/>
    </row>
    <row r="38" spans="1:2" s="421" customFormat="1" ht="11.25">
      <c r="A38" s="111"/>
      <c r="B38" s="411"/>
    </row>
    <row r="39" spans="1:2" s="421" customFormat="1" ht="11.25">
      <c r="A39" s="111"/>
      <c r="B39" s="411"/>
    </row>
    <row r="40" spans="1:2" s="421" customFormat="1" ht="11.25">
      <c r="A40" s="111"/>
      <c r="B40" s="411"/>
    </row>
    <row r="41" spans="1:2" s="421" customFormat="1" ht="11.25">
      <c r="A41" s="111"/>
      <c r="B41" s="411"/>
    </row>
    <row r="42" spans="1:2" s="421" customFormat="1" ht="11.25">
      <c r="A42" s="111"/>
      <c r="B42" s="411"/>
    </row>
    <row r="43" spans="1:2" s="421" customFormat="1" ht="11.25">
      <c r="A43" s="111"/>
      <c r="B43" s="411"/>
    </row>
    <row r="44" spans="1:2" s="421" customFormat="1" ht="11.25">
      <c r="A44" s="111"/>
      <c r="B44" s="411"/>
    </row>
    <row r="45" spans="1:2" s="421" customFormat="1" ht="11.25">
      <c r="A45" s="111"/>
      <c r="B45" s="411"/>
    </row>
    <row r="46" spans="1:2" s="421" customFormat="1" ht="11.25">
      <c r="B46" s="411"/>
    </row>
    <row r="47" spans="1:2" s="421" customFormat="1" ht="11.25">
      <c r="A47" s="411"/>
      <c r="B47" s="411"/>
    </row>
    <row r="48" spans="1:2" s="421" customFormat="1" ht="11.25">
      <c r="A48" s="411"/>
      <c r="B48" s="411"/>
    </row>
    <row r="49" spans="1:2" s="421" customFormat="1" ht="11.25">
      <c r="A49" s="411"/>
      <c r="B49" s="411"/>
    </row>
    <row r="50" spans="1:2" s="421" customFormat="1" ht="11.25">
      <c r="A50" s="411"/>
      <c r="B50" s="411"/>
    </row>
    <row r="51" spans="1:2" s="421" customFormat="1" ht="11.25">
      <c r="A51" s="411"/>
      <c r="B51" s="411"/>
    </row>
    <row r="52" spans="1:2" s="421" customFormat="1" ht="11.25">
      <c r="A52" s="411"/>
      <c r="B52" s="411"/>
    </row>
    <row r="53" spans="1:2" s="421" customFormat="1" ht="11.25">
      <c r="A53" s="411"/>
      <c r="B53" s="411"/>
    </row>
    <row r="54" spans="1:2" s="421" customFormat="1" ht="11.25">
      <c r="A54" s="411"/>
      <c r="B54" s="411"/>
    </row>
    <row r="55" spans="1:2" s="421" customFormat="1" ht="11.25">
      <c r="A55" s="411"/>
      <c r="B55" s="411"/>
    </row>
    <row r="56" spans="1:2" s="421" customFormat="1" ht="11.25">
      <c r="A56" s="411"/>
      <c r="B56" s="411"/>
    </row>
    <row r="57" spans="1:2" s="421" customFormat="1" ht="11.25">
      <c r="A57" s="411"/>
      <c r="B57" s="411"/>
    </row>
    <row r="58" spans="1:2" s="421" customFormat="1" ht="11.25">
      <c r="A58" s="411"/>
      <c r="B58" s="411"/>
    </row>
    <row r="59" spans="1:2" s="421" customFormat="1" ht="11.25">
      <c r="A59" s="411"/>
      <c r="B59" s="411"/>
    </row>
    <row r="60" spans="1:2" s="421" customFormat="1" ht="11.25">
      <c r="A60" s="411"/>
      <c r="B60" s="411"/>
    </row>
    <row r="61" spans="1:2" s="421" customFormat="1" ht="11.25">
      <c r="A61" s="411"/>
      <c r="B61" s="411"/>
    </row>
    <row r="62" spans="1:2" s="421" customFormat="1" ht="11.25">
      <c r="A62" s="411"/>
      <c r="B62" s="411"/>
    </row>
    <row r="63" spans="1:2" s="421" customFormat="1" ht="11.25">
      <c r="A63" s="411"/>
      <c r="B63" s="411"/>
    </row>
    <row r="64" spans="1:2" s="421" customFormat="1" ht="11.25">
      <c r="A64" s="411"/>
      <c r="B64" s="411"/>
    </row>
    <row r="65" spans="1:2" s="421" customFormat="1" ht="11.25">
      <c r="A65" s="411"/>
      <c r="B65" s="411"/>
    </row>
    <row r="66" spans="1:2" s="421" customFormat="1" ht="11.25">
      <c r="A66" s="411"/>
      <c r="B66" s="411"/>
    </row>
    <row r="67" spans="1:2" s="421" customFormat="1" ht="11.25">
      <c r="A67" s="411"/>
      <c r="B67" s="411"/>
    </row>
    <row r="68" spans="1:2" s="421" customFormat="1" ht="11.25">
      <c r="A68" s="411"/>
      <c r="B68" s="411"/>
    </row>
    <row r="69" spans="1:2" s="421" customFormat="1" ht="11.25">
      <c r="A69" s="411"/>
      <c r="B69" s="411"/>
    </row>
    <row r="70" spans="1:2" s="421" customFormat="1" ht="11.25">
      <c r="A70" s="411"/>
      <c r="B70" s="411"/>
    </row>
    <row r="71" spans="1:2" s="421" customFormat="1" ht="11.25">
      <c r="A71" s="411"/>
      <c r="B71" s="411"/>
    </row>
    <row r="72" spans="1:2" s="421" customFormat="1" ht="11.25">
      <c r="A72" s="411"/>
      <c r="B72" s="411"/>
    </row>
    <row r="73" spans="1:2" s="421" customFormat="1" ht="11.25">
      <c r="A73" s="411"/>
      <c r="B73" s="411"/>
    </row>
    <row r="74" spans="1:2" s="421" customFormat="1" ht="11.25">
      <c r="A74" s="411"/>
      <c r="B74" s="411"/>
    </row>
    <row r="75" spans="1:2" s="421" customFormat="1" ht="11.25">
      <c r="A75" s="411"/>
      <c r="B75" s="411"/>
    </row>
    <row r="76" spans="1:2" s="421" customFormat="1" ht="11.25">
      <c r="A76" s="411"/>
      <c r="B76" s="411"/>
    </row>
    <row r="77" spans="1:2" s="421" customFormat="1" ht="11.25">
      <c r="A77" s="411"/>
      <c r="B77" s="411"/>
    </row>
    <row r="78" spans="1:2" s="421" customFormat="1" ht="11.25">
      <c r="A78" s="411"/>
      <c r="B78" s="411"/>
    </row>
    <row r="79" spans="1:2" s="421" customFormat="1" ht="11.25">
      <c r="A79" s="411"/>
      <c r="B79" s="411"/>
    </row>
    <row r="80" spans="1:2" s="421" customFormat="1" ht="11.25">
      <c r="A80" s="411"/>
      <c r="B80" s="411"/>
    </row>
    <row r="81" spans="1:2" s="421" customFormat="1" ht="11.25">
      <c r="A81" s="411"/>
      <c r="B81" s="411"/>
    </row>
    <row r="82" spans="1:2" s="421" customFormat="1" ht="11.25">
      <c r="A82" s="411"/>
      <c r="B82" s="411"/>
    </row>
    <row r="83" spans="1:2" s="421" customFormat="1" ht="11.25">
      <c r="A83" s="411"/>
      <c r="B83" s="411"/>
    </row>
    <row r="84" spans="1:2" s="421" customFormat="1" ht="11.25">
      <c r="A84" s="411"/>
      <c r="B84" s="411"/>
    </row>
    <row r="85" spans="1:2" s="421" customFormat="1" ht="11.25">
      <c r="A85" s="411"/>
      <c r="B85" s="411"/>
    </row>
    <row r="86" spans="1:2" s="421" customFormat="1" ht="11.25">
      <c r="A86" s="411"/>
      <c r="B86" s="411"/>
    </row>
    <row r="87" spans="1:2" s="421" customFormat="1" ht="11.25">
      <c r="A87" s="411"/>
      <c r="B87" s="411"/>
    </row>
    <row r="88" spans="1:2" s="421" customFormat="1" ht="11.25">
      <c r="A88" s="411"/>
      <c r="B88" s="411"/>
    </row>
    <row r="89" spans="1:2" s="421" customFormat="1" ht="11.25">
      <c r="A89" s="411"/>
      <c r="B89" s="411"/>
    </row>
    <row r="90" spans="1:2" s="421" customFormat="1" ht="11.25">
      <c r="A90" s="411"/>
      <c r="B90" s="411"/>
    </row>
    <row r="91" spans="1:2" s="421" customFormat="1" ht="11.25">
      <c r="A91" s="411"/>
      <c r="B91" s="411"/>
    </row>
    <row r="92" spans="1:2" s="421" customFormat="1" ht="11.25">
      <c r="A92" s="411"/>
      <c r="B92" s="411"/>
    </row>
    <row r="93" spans="1:2" s="421" customFormat="1" ht="11.25">
      <c r="A93" s="411"/>
      <c r="B93" s="411"/>
    </row>
    <row r="94" spans="1:2" s="421" customFormat="1" ht="11.25">
      <c r="A94" s="411"/>
      <c r="B94" s="411"/>
    </row>
    <row r="95" spans="1:2" s="421" customFormat="1" ht="11.25">
      <c r="A95" s="411"/>
      <c r="B95" s="411"/>
    </row>
    <row r="96" spans="1:2" s="421" customFormat="1" ht="11.25">
      <c r="A96" s="411"/>
      <c r="B96" s="411"/>
    </row>
    <row r="97" spans="1:2" s="421" customFormat="1" ht="11.25">
      <c r="A97" s="411"/>
      <c r="B97" s="411"/>
    </row>
    <row r="98" spans="1:2" s="421" customFormat="1" ht="11.25">
      <c r="A98" s="411"/>
      <c r="B98" s="411"/>
    </row>
    <row r="99" spans="1:2" s="421" customFormat="1" ht="11.25">
      <c r="A99" s="411"/>
      <c r="B99" s="411"/>
    </row>
    <row r="100" spans="1:2" s="421" customFormat="1" ht="11.25">
      <c r="A100" s="411"/>
      <c r="B100" s="411"/>
    </row>
    <row r="101" spans="1:2" s="421" customFormat="1" ht="11.25">
      <c r="A101" s="411"/>
      <c r="B101" s="411"/>
    </row>
    <row r="102" spans="1:2" s="421" customFormat="1" ht="11.25">
      <c r="A102" s="411"/>
      <c r="B102" s="411"/>
    </row>
  </sheetData>
  <sheetProtection selectLockedCells="1"/>
  <mergeCells count="13">
    <mergeCell ref="A3:J3"/>
    <mergeCell ref="A4:J4"/>
    <mergeCell ref="A6:A9"/>
    <mergeCell ref="B6:B9"/>
    <mergeCell ref="C6:D7"/>
    <mergeCell ref="C8:C9"/>
    <mergeCell ref="D8:D9"/>
    <mergeCell ref="E6:E9"/>
    <mergeCell ref="F6:F9"/>
    <mergeCell ref="G6:G9"/>
    <mergeCell ref="H6:H9"/>
    <mergeCell ref="I6:I9"/>
    <mergeCell ref="J6:J9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view="pageBreakPreview" zoomScaleNormal="100" zoomScaleSheetLayoutView="100" workbookViewId="0">
      <selection activeCell="J11" sqref="J11"/>
    </sheetView>
  </sheetViews>
  <sheetFormatPr defaultRowHeight="14.25"/>
  <cols>
    <col min="1" max="1" width="11.125" style="29" customWidth="1"/>
    <col min="2" max="2" width="23.375" style="282" customWidth="1"/>
    <col min="3" max="4" width="24" style="281" customWidth="1"/>
    <col min="5" max="16384" width="9" style="281"/>
  </cols>
  <sheetData>
    <row r="1" spans="1:5" s="548" customFormat="1" ht="14.1" customHeight="1">
      <c r="A1" s="82" t="s">
        <v>643</v>
      </c>
      <c r="B1" s="555"/>
    </row>
    <row r="2" spans="1:5" ht="14.1" customHeight="1">
      <c r="A2" s="82"/>
    </row>
    <row r="3" spans="1:5" s="475" customFormat="1" ht="20.100000000000001" customHeight="1">
      <c r="A3" s="589" t="s">
        <v>661</v>
      </c>
      <c r="B3" s="589"/>
      <c r="C3" s="589"/>
      <c r="D3" s="589"/>
    </row>
    <row r="4" spans="1:5" s="466" customFormat="1" ht="24" customHeight="1">
      <c r="A4" s="677" t="s">
        <v>211</v>
      </c>
      <c r="B4" s="677"/>
      <c r="C4" s="677"/>
      <c r="D4" s="677"/>
    </row>
    <row r="5" spans="1:5" s="413" customFormat="1" ht="18" customHeight="1" thickBot="1">
      <c r="A5" s="374" t="s">
        <v>212</v>
      </c>
      <c r="D5" s="19" t="s">
        <v>213</v>
      </c>
    </row>
    <row r="6" spans="1:5" s="421" customFormat="1" ht="13.5" customHeight="1">
      <c r="A6" s="678" t="s">
        <v>180</v>
      </c>
      <c r="B6" s="687" t="s">
        <v>214</v>
      </c>
      <c r="C6" s="696" t="s">
        <v>215</v>
      </c>
      <c r="D6" s="701" t="s">
        <v>216</v>
      </c>
    </row>
    <row r="7" spans="1:5" s="421" customFormat="1" ht="13.5" customHeight="1">
      <c r="A7" s="679"/>
      <c r="B7" s="688"/>
      <c r="C7" s="694"/>
      <c r="D7" s="702"/>
    </row>
    <row r="8" spans="1:5" s="421" customFormat="1" ht="13.5" customHeight="1">
      <c r="A8" s="679"/>
      <c r="B8" s="688"/>
      <c r="C8" s="694"/>
      <c r="D8" s="702"/>
    </row>
    <row r="9" spans="1:5" s="421" customFormat="1" ht="13.5" customHeight="1">
      <c r="A9" s="680"/>
      <c r="B9" s="689"/>
      <c r="C9" s="697"/>
      <c r="D9" s="703"/>
    </row>
    <row r="10" spans="1:5" s="421" customFormat="1" ht="30.95" customHeight="1">
      <c r="A10" s="95" t="s">
        <v>25</v>
      </c>
      <c r="B10" s="96" t="s">
        <v>217</v>
      </c>
      <c r="C10" s="96" t="s">
        <v>217</v>
      </c>
      <c r="D10" s="96" t="s">
        <v>217</v>
      </c>
    </row>
    <row r="11" spans="1:5" s="421" customFormat="1" ht="30.95" customHeight="1">
      <c r="A11" s="95" t="s">
        <v>149</v>
      </c>
      <c r="B11" s="299">
        <v>49.490223795655396</v>
      </c>
      <c r="C11" s="96">
        <v>551767</v>
      </c>
      <c r="D11" s="96">
        <v>1114901</v>
      </c>
    </row>
    <row r="12" spans="1:5" s="421" customFormat="1" ht="30.95" customHeight="1">
      <c r="A12" s="95" t="s">
        <v>348</v>
      </c>
      <c r="B12" s="299">
        <v>51.507358787896308</v>
      </c>
      <c r="C12" s="96">
        <v>570034</v>
      </c>
      <c r="D12" s="96">
        <v>1106704</v>
      </c>
    </row>
    <row r="13" spans="1:5" s="421" customFormat="1" ht="30.95" customHeight="1">
      <c r="A13" s="95" t="s">
        <v>494</v>
      </c>
      <c r="B13" s="299">
        <v>52.935394207587059</v>
      </c>
      <c r="C13" s="96">
        <v>603139</v>
      </c>
      <c r="D13" s="96">
        <v>1139387</v>
      </c>
    </row>
    <row r="14" spans="1:5" s="21" customFormat="1" ht="30.95" customHeight="1">
      <c r="A14" s="98" t="s">
        <v>515</v>
      </c>
      <c r="B14" s="300">
        <f>(C14/D14)*100</f>
        <v>56.079903224443228</v>
      </c>
      <c r="C14" s="341">
        <f>C27</f>
        <v>636969</v>
      </c>
      <c r="D14" s="341">
        <f>D27</f>
        <v>1135824</v>
      </c>
    </row>
    <row r="15" spans="1:5" s="421" customFormat="1" ht="18.600000000000001" customHeight="1">
      <c r="A15" s="95"/>
      <c r="B15" s="89"/>
      <c r="C15" s="89"/>
      <c r="D15" s="89"/>
    </row>
    <row r="16" spans="1:5" s="421" customFormat="1" ht="30" customHeight="1">
      <c r="A16" s="107" t="s">
        <v>187</v>
      </c>
      <c r="B16" s="301">
        <f>(C16/D16)*100</f>
        <v>53.409331023116259</v>
      </c>
      <c r="C16" s="441">
        <v>606636</v>
      </c>
      <c r="D16" s="441">
        <v>1135824</v>
      </c>
      <c r="E16" s="304"/>
    </row>
    <row r="17" spans="1:5" s="421" customFormat="1" ht="30" customHeight="1">
      <c r="A17" s="107" t="s">
        <v>188</v>
      </c>
      <c r="B17" s="301">
        <f>(C17/D17)*100</f>
        <v>53.550109876177999</v>
      </c>
      <c r="C17" s="441">
        <v>608235</v>
      </c>
      <c r="D17" s="441">
        <v>1135824</v>
      </c>
      <c r="E17" s="304"/>
    </row>
    <row r="18" spans="1:5" s="421" customFormat="1" ht="30" customHeight="1">
      <c r="A18" s="107" t="s">
        <v>189</v>
      </c>
      <c r="B18" s="301">
        <f t="shared" ref="B18:B27" si="0">(C18/D18)*100</f>
        <v>53.728570623617742</v>
      </c>
      <c r="C18" s="441">
        <v>610262</v>
      </c>
      <c r="D18" s="441">
        <v>1135824</v>
      </c>
      <c r="E18" s="304"/>
    </row>
    <row r="19" spans="1:5" s="421" customFormat="1" ht="30" customHeight="1">
      <c r="A19" s="107" t="s">
        <v>190</v>
      </c>
      <c r="B19" s="301">
        <f t="shared" si="0"/>
        <v>53.835013171054669</v>
      </c>
      <c r="C19" s="441">
        <v>611471</v>
      </c>
      <c r="D19" s="441">
        <v>1135824</v>
      </c>
      <c r="E19" s="304"/>
    </row>
    <row r="20" spans="1:5" s="421" customFormat="1" ht="30" customHeight="1">
      <c r="A20" s="108" t="s">
        <v>191</v>
      </c>
      <c r="B20" s="301">
        <f t="shared" si="0"/>
        <v>53.930274408711213</v>
      </c>
      <c r="C20" s="441">
        <v>612553</v>
      </c>
      <c r="D20" s="441">
        <v>1135824</v>
      </c>
      <c r="E20" s="304"/>
    </row>
    <row r="21" spans="1:5" s="421" customFormat="1" ht="30" customHeight="1">
      <c r="A21" s="107" t="s">
        <v>192</v>
      </c>
      <c r="B21" s="301">
        <f t="shared" si="0"/>
        <v>54.194928087450165</v>
      </c>
      <c r="C21" s="441">
        <v>615559</v>
      </c>
      <c r="D21" s="441">
        <v>1135824</v>
      </c>
      <c r="E21" s="304"/>
    </row>
    <row r="22" spans="1:5" s="421" customFormat="1" ht="30" customHeight="1">
      <c r="A22" s="107" t="s">
        <v>193</v>
      </c>
      <c r="B22" s="301">
        <f t="shared" si="0"/>
        <v>54.190261871557567</v>
      </c>
      <c r="C22" s="441">
        <v>615506</v>
      </c>
      <c r="D22" s="441">
        <v>1135824</v>
      </c>
      <c r="E22" s="304"/>
    </row>
    <row r="23" spans="1:5" s="421" customFormat="1" ht="30" customHeight="1">
      <c r="A23" s="107" t="s">
        <v>194</v>
      </c>
      <c r="B23" s="301">
        <f t="shared" si="0"/>
        <v>54.428855174745379</v>
      </c>
      <c r="C23" s="441">
        <v>618216</v>
      </c>
      <c r="D23" s="441">
        <v>1135824</v>
      </c>
      <c r="E23" s="304"/>
    </row>
    <row r="24" spans="1:5" s="421" customFormat="1" ht="30" customHeight="1">
      <c r="A24" s="107" t="s">
        <v>195</v>
      </c>
      <c r="B24" s="301">
        <f t="shared" si="0"/>
        <v>54.710853089915332</v>
      </c>
      <c r="C24" s="441">
        <v>621419</v>
      </c>
      <c r="D24" s="441">
        <v>1135824</v>
      </c>
      <c r="E24" s="304"/>
    </row>
    <row r="25" spans="1:5" s="421" customFormat="1" ht="30" customHeight="1">
      <c r="A25" s="107" t="s">
        <v>196</v>
      </c>
      <c r="B25" s="301">
        <f t="shared" si="0"/>
        <v>55.008082238093223</v>
      </c>
      <c r="C25" s="441">
        <v>624795</v>
      </c>
      <c r="D25" s="441">
        <v>1135824</v>
      </c>
      <c r="E25" s="304"/>
    </row>
    <row r="26" spans="1:5" s="421" customFormat="1" ht="30" customHeight="1">
      <c r="A26" s="107" t="s">
        <v>197</v>
      </c>
      <c r="B26" s="301">
        <f t="shared" si="0"/>
        <v>55.522158362563211</v>
      </c>
      <c r="C26" s="441">
        <v>630634</v>
      </c>
      <c r="D26" s="441">
        <v>1135824</v>
      </c>
      <c r="E26" s="304"/>
    </row>
    <row r="27" spans="1:5" s="421" customFormat="1" ht="30" customHeight="1" thickBot="1">
      <c r="A27" s="109" t="s">
        <v>198</v>
      </c>
      <c r="B27" s="302">
        <f t="shared" si="0"/>
        <v>56.079903224443228</v>
      </c>
      <c r="C27" s="442">
        <v>636969</v>
      </c>
      <c r="D27" s="442">
        <v>1135824</v>
      </c>
      <c r="E27" s="304"/>
    </row>
    <row r="28" spans="1:5" s="28" customFormat="1" ht="11.1" customHeight="1">
      <c r="A28" s="28" t="s">
        <v>497</v>
      </c>
      <c r="B28" s="318"/>
    </row>
    <row r="29" spans="1:5" s="421" customFormat="1" ht="11.25">
      <c r="A29" s="111"/>
      <c r="B29" s="411"/>
    </row>
    <row r="30" spans="1:5" s="421" customFormat="1" ht="11.25">
      <c r="A30" s="111"/>
      <c r="B30" s="411"/>
    </row>
    <row r="31" spans="1:5" s="421" customFormat="1" ht="11.25">
      <c r="A31" s="111"/>
      <c r="B31" s="411"/>
    </row>
    <row r="32" spans="1:5" s="421" customFormat="1" ht="11.25">
      <c r="A32" s="111"/>
      <c r="B32" s="411"/>
    </row>
    <row r="33" spans="1:2" s="421" customFormat="1" ht="11.25">
      <c r="A33" s="111"/>
      <c r="B33" s="411"/>
    </row>
    <row r="34" spans="1:2" s="421" customFormat="1" ht="11.25">
      <c r="A34" s="111"/>
      <c r="B34" s="411"/>
    </row>
    <row r="35" spans="1:2" s="421" customFormat="1" ht="11.25">
      <c r="A35" s="111"/>
      <c r="B35" s="411"/>
    </row>
    <row r="36" spans="1:2" s="421" customFormat="1" ht="11.25">
      <c r="A36" s="111"/>
      <c r="B36" s="411"/>
    </row>
    <row r="37" spans="1:2" s="421" customFormat="1" ht="11.25">
      <c r="A37" s="111"/>
      <c r="B37" s="411"/>
    </row>
    <row r="38" spans="1:2" s="421" customFormat="1" ht="11.25">
      <c r="A38" s="111"/>
      <c r="B38" s="411"/>
    </row>
    <row r="39" spans="1:2" s="421" customFormat="1" ht="11.25">
      <c r="A39" s="111"/>
      <c r="B39" s="411"/>
    </row>
    <row r="40" spans="1:2" s="421" customFormat="1" ht="11.25">
      <c r="A40" s="111"/>
      <c r="B40" s="411"/>
    </row>
    <row r="41" spans="1:2" s="421" customFormat="1" ht="11.25">
      <c r="A41" s="111"/>
      <c r="B41" s="411"/>
    </row>
    <row r="42" spans="1:2" s="421" customFormat="1" ht="11.25">
      <c r="A42" s="111"/>
      <c r="B42" s="411"/>
    </row>
    <row r="43" spans="1:2" s="421" customFormat="1" ht="11.25">
      <c r="A43" s="111"/>
      <c r="B43" s="411"/>
    </row>
    <row r="44" spans="1:2" s="421" customFormat="1" ht="11.25">
      <c r="B44" s="411"/>
    </row>
    <row r="45" spans="1:2" s="421" customFormat="1" ht="11.25">
      <c r="A45" s="411"/>
      <c r="B45" s="411"/>
    </row>
    <row r="46" spans="1:2" s="421" customFormat="1" ht="11.25">
      <c r="A46" s="411"/>
      <c r="B46" s="411"/>
    </row>
    <row r="47" spans="1:2" s="421" customFormat="1" ht="11.25">
      <c r="A47" s="411"/>
      <c r="B47" s="411"/>
    </row>
    <row r="48" spans="1:2" s="421" customFormat="1" ht="11.25">
      <c r="A48" s="411"/>
      <c r="B48" s="411"/>
    </row>
    <row r="49" spans="1:2" s="421" customFormat="1" ht="11.25">
      <c r="A49" s="411"/>
      <c r="B49" s="411"/>
    </row>
    <row r="50" spans="1:2" s="421" customFormat="1" ht="11.25">
      <c r="A50" s="411"/>
      <c r="B50" s="411"/>
    </row>
    <row r="51" spans="1:2" s="421" customFormat="1" ht="11.25">
      <c r="A51" s="411"/>
      <c r="B51" s="411"/>
    </row>
    <row r="52" spans="1:2" s="421" customFormat="1" ht="11.25">
      <c r="A52" s="411"/>
      <c r="B52" s="411"/>
    </row>
    <row r="53" spans="1:2" s="421" customFormat="1" ht="11.25">
      <c r="A53" s="411"/>
      <c r="B53" s="411"/>
    </row>
    <row r="54" spans="1:2" s="421" customFormat="1" ht="11.25">
      <c r="A54" s="411"/>
      <c r="B54" s="411"/>
    </row>
    <row r="55" spans="1:2" s="421" customFormat="1" ht="11.25">
      <c r="A55" s="411"/>
      <c r="B55" s="411"/>
    </row>
    <row r="56" spans="1:2" s="421" customFormat="1" ht="11.25">
      <c r="A56" s="411"/>
      <c r="B56" s="411"/>
    </row>
    <row r="57" spans="1:2" s="421" customFormat="1" ht="11.25">
      <c r="A57" s="411"/>
      <c r="B57" s="411"/>
    </row>
    <row r="58" spans="1:2" s="421" customFormat="1" ht="11.25">
      <c r="A58" s="411"/>
      <c r="B58" s="411"/>
    </row>
    <row r="59" spans="1:2" s="421" customFormat="1" ht="11.25">
      <c r="A59" s="411"/>
      <c r="B59" s="411"/>
    </row>
    <row r="60" spans="1:2" s="421" customFormat="1" ht="11.25">
      <c r="A60" s="411"/>
      <c r="B60" s="411"/>
    </row>
    <row r="61" spans="1:2" s="421" customFormat="1" ht="11.25">
      <c r="A61" s="411"/>
      <c r="B61" s="411"/>
    </row>
    <row r="62" spans="1:2" s="421" customFormat="1" ht="11.25">
      <c r="A62" s="411"/>
      <c r="B62" s="411"/>
    </row>
    <row r="63" spans="1:2" s="421" customFormat="1" ht="11.25">
      <c r="A63" s="411"/>
      <c r="B63" s="411"/>
    </row>
    <row r="64" spans="1:2" s="421" customFormat="1" ht="11.25">
      <c r="A64" s="411"/>
      <c r="B64" s="411"/>
    </row>
    <row r="65" spans="1:2" s="421" customFormat="1" ht="11.25">
      <c r="A65" s="411"/>
      <c r="B65" s="411"/>
    </row>
    <row r="66" spans="1:2" s="421" customFormat="1" ht="11.25">
      <c r="A66" s="411"/>
      <c r="B66" s="411"/>
    </row>
    <row r="67" spans="1:2" s="421" customFormat="1" ht="11.25">
      <c r="A67" s="411"/>
      <c r="B67" s="411"/>
    </row>
    <row r="68" spans="1:2" s="421" customFormat="1" ht="11.25">
      <c r="A68" s="411"/>
      <c r="B68" s="411"/>
    </row>
    <row r="69" spans="1:2" s="421" customFormat="1" ht="11.25">
      <c r="A69" s="411"/>
      <c r="B69" s="411"/>
    </row>
    <row r="70" spans="1:2" s="421" customFormat="1" ht="11.25">
      <c r="A70" s="411"/>
      <c r="B70" s="411"/>
    </row>
    <row r="71" spans="1:2" s="421" customFormat="1" ht="11.25">
      <c r="A71" s="411"/>
      <c r="B71" s="411"/>
    </row>
    <row r="72" spans="1:2" s="421" customFormat="1" ht="11.25">
      <c r="A72" s="411"/>
      <c r="B72" s="411"/>
    </row>
    <row r="73" spans="1:2" s="421" customFormat="1" ht="11.25">
      <c r="A73" s="411"/>
      <c r="B73" s="411"/>
    </row>
    <row r="74" spans="1:2" s="421" customFormat="1" ht="11.25">
      <c r="A74" s="411"/>
      <c r="B74" s="411"/>
    </row>
    <row r="75" spans="1:2" s="421" customFormat="1" ht="11.25">
      <c r="A75" s="411"/>
      <c r="B75" s="411"/>
    </row>
    <row r="76" spans="1:2" s="421" customFormat="1" ht="11.25">
      <c r="A76" s="411"/>
      <c r="B76" s="411"/>
    </row>
    <row r="77" spans="1:2" s="421" customFormat="1" ht="11.25">
      <c r="A77" s="411"/>
      <c r="B77" s="411"/>
    </row>
    <row r="78" spans="1:2" s="421" customFormat="1" ht="11.25">
      <c r="A78" s="411"/>
      <c r="B78" s="411"/>
    </row>
    <row r="79" spans="1:2" s="421" customFormat="1" ht="11.25">
      <c r="A79" s="411"/>
      <c r="B79" s="411"/>
    </row>
    <row r="80" spans="1:2" s="421" customFormat="1" ht="11.25">
      <c r="A80" s="411"/>
      <c r="B80" s="411"/>
    </row>
    <row r="81" spans="1:2" s="421" customFormat="1" ht="11.25">
      <c r="A81" s="411"/>
      <c r="B81" s="411"/>
    </row>
    <row r="82" spans="1:2" s="421" customFormat="1" ht="11.25">
      <c r="A82" s="411"/>
      <c r="B82" s="411"/>
    </row>
    <row r="83" spans="1:2" s="421" customFormat="1" ht="11.25">
      <c r="A83" s="411"/>
      <c r="B83" s="411"/>
    </row>
    <row r="84" spans="1:2" s="421" customFormat="1" ht="11.25">
      <c r="A84" s="411"/>
      <c r="B84" s="411"/>
    </row>
    <row r="85" spans="1:2" s="421" customFormat="1" ht="11.25">
      <c r="A85" s="411"/>
      <c r="B85" s="411"/>
    </row>
    <row r="86" spans="1:2" s="421" customFormat="1" ht="11.25">
      <c r="A86" s="411"/>
      <c r="B86" s="411"/>
    </row>
    <row r="87" spans="1:2" s="421" customFormat="1" ht="11.25">
      <c r="A87" s="411"/>
      <c r="B87" s="411"/>
    </row>
    <row r="88" spans="1:2" s="421" customFormat="1" ht="11.25">
      <c r="A88" s="411"/>
      <c r="B88" s="411"/>
    </row>
    <row r="89" spans="1:2" s="421" customFormat="1" ht="11.25">
      <c r="A89" s="411"/>
      <c r="B89" s="411"/>
    </row>
    <row r="90" spans="1:2" s="421" customFormat="1" ht="11.25">
      <c r="A90" s="411"/>
      <c r="B90" s="411"/>
    </row>
    <row r="91" spans="1:2" s="421" customFormat="1" ht="11.25">
      <c r="A91" s="411"/>
      <c r="B91" s="411"/>
    </row>
    <row r="92" spans="1:2" s="421" customFormat="1" ht="11.25">
      <c r="A92" s="411"/>
      <c r="B92" s="411"/>
    </row>
    <row r="93" spans="1:2" s="421" customFormat="1" ht="11.25">
      <c r="A93" s="411"/>
      <c r="B93" s="411"/>
    </row>
    <row r="94" spans="1:2" s="421" customFormat="1" ht="11.25">
      <c r="A94" s="411"/>
      <c r="B94" s="411"/>
    </row>
    <row r="95" spans="1:2" s="421" customFormat="1" ht="11.25">
      <c r="A95" s="411"/>
      <c r="B95" s="411"/>
    </row>
    <row r="96" spans="1:2" s="421" customFormat="1" ht="11.25">
      <c r="A96" s="411"/>
      <c r="B96" s="411"/>
    </row>
    <row r="97" spans="1:2" s="421" customFormat="1" ht="11.25">
      <c r="A97" s="411"/>
      <c r="B97" s="411"/>
    </row>
    <row r="98" spans="1:2" s="421" customFormat="1" ht="11.25">
      <c r="A98" s="411"/>
      <c r="B98" s="411"/>
    </row>
    <row r="99" spans="1:2" s="421" customFormat="1" ht="11.25">
      <c r="A99" s="411"/>
      <c r="B99" s="411"/>
    </row>
    <row r="100" spans="1:2" s="421" customFormat="1" ht="11.25">
      <c r="A100" s="411"/>
      <c r="B100" s="411"/>
    </row>
  </sheetData>
  <sheetProtection selectLockedCells="1"/>
  <mergeCells count="6">
    <mergeCell ref="A3:D3"/>
    <mergeCell ref="A4:D4"/>
    <mergeCell ref="A6:A9"/>
    <mergeCell ref="B6:B9"/>
    <mergeCell ref="C6:C9"/>
    <mergeCell ref="D6:D9"/>
  </mergeCells>
  <phoneticPr fontId="2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5"/>
  <sheetViews>
    <sheetView view="pageBreakPreview" zoomScaleNormal="100" zoomScaleSheetLayoutView="100" workbookViewId="0">
      <selection activeCell="J15" sqref="J15"/>
    </sheetView>
  </sheetViews>
  <sheetFormatPr defaultRowHeight="14.25"/>
  <cols>
    <col min="1" max="1" width="6.625" style="29" customWidth="1"/>
    <col min="2" max="2" width="10.25" style="281" customWidth="1"/>
    <col min="3" max="3" width="8.625" style="488" customWidth="1"/>
    <col min="4" max="4" width="9.625" style="488" customWidth="1"/>
    <col min="5" max="5" width="8.125" style="488" customWidth="1"/>
    <col min="6" max="6" width="8.625" style="488" customWidth="1"/>
    <col min="7" max="7" width="7.375" style="488" customWidth="1"/>
    <col min="8" max="10" width="7.625" style="488" customWidth="1"/>
    <col min="11" max="16384" width="9" style="281"/>
  </cols>
  <sheetData>
    <row r="1" spans="1:10" s="548" customFormat="1" ht="14.1" customHeight="1">
      <c r="A1" s="375"/>
      <c r="B1" s="413"/>
      <c r="C1" s="549"/>
      <c r="D1" s="549"/>
      <c r="E1" s="549"/>
      <c r="F1" s="549"/>
      <c r="G1" s="414"/>
      <c r="H1" s="549"/>
      <c r="I1" s="549"/>
      <c r="J1" s="414" t="s">
        <v>644</v>
      </c>
    </row>
    <row r="2" spans="1:10" ht="14.1" customHeight="1">
      <c r="A2" s="375"/>
      <c r="B2" s="413"/>
      <c r="G2" s="414"/>
    </row>
    <row r="3" spans="1:10" s="475" customFormat="1" ht="20.100000000000001" customHeight="1">
      <c r="A3" s="704" t="s">
        <v>510</v>
      </c>
      <c r="B3" s="704"/>
      <c r="C3" s="704"/>
      <c r="D3" s="704"/>
      <c r="E3" s="704"/>
      <c r="F3" s="704"/>
      <c r="G3" s="704"/>
      <c r="H3" s="704"/>
      <c r="I3" s="704"/>
      <c r="J3" s="704"/>
    </row>
    <row r="4" spans="1:10" s="466" customFormat="1" ht="24" customHeight="1">
      <c r="A4" s="705" t="s">
        <v>511</v>
      </c>
      <c r="B4" s="705"/>
      <c r="C4" s="705"/>
      <c r="D4" s="705"/>
      <c r="E4" s="705"/>
      <c r="F4" s="705"/>
      <c r="G4" s="705"/>
      <c r="H4" s="705"/>
      <c r="I4" s="705"/>
      <c r="J4" s="705"/>
    </row>
    <row r="5" spans="1:10" s="466" customFormat="1" ht="15" customHeight="1">
      <c r="A5" s="467"/>
      <c r="B5" s="467"/>
      <c r="C5" s="467"/>
      <c r="D5" s="467"/>
      <c r="E5" s="467"/>
      <c r="F5" s="467"/>
      <c r="G5" s="467"/>
      <c r="H5" s="467"/>
      <c r="I5" s="467"/>
      <c r="J5" s="467"/>
    </row>
    <row r="6" spans="1:10" s="413" customFormat="1" ht="18" customHeight="1" thickBot="1">
      <c r="A6" s="415" t="s">
        <v>218</v>
      </c>
      <c r="C6" s="374"/>
      <c r="D6" s="374"/>
      <c r="E6" s="374"/>
      <c r="F6" s="374"/>
      <c r="G6" s="19"/>
      <c r="H6" s="374"/>
      <c r="I6" s="374"/>
      <c r="J6" s="19" t="s">
        <v>219</v>
      </c>
    </row>
    <row r="7" spans="1:10" s="421" customFormat="1" ht="12.95" customHeight="1">
      <c r="A7" s="724" t="s">
        <v>338</v>
      </c>
      <c r="B7" s="725"/>
      <c r="C7" s="732" t="s">
        <v>108</v>
      </c>
      <c r="D7" s="718" t="s">
        <v>504</v>
      </c>
      <c r="E7" s="721" t="s">
        <v>505</v>
      </c>
      <c r="F7" s="730" t="s">
        <v>617</v>
      </c>
      <c r="G7" s="710" t="s">
        <v>508</v>
      </c>
      <c r="H7" s="711"/>
      <c r="I7" s="711"/>
      <c r="J7" s="711"/>
    </row>
    <row r="8" spans="1:10" s="421" customFormat="1" ht="12.95" customHeight="1">
      <c r="A8" s="726"/>
      <c r="B8" s="727"/>
      <c r="C8" s="733"/>
      <c r="D8" s="719"/>
      <c r="E8" s="722"/>
      <c r="F8" s="731"/>
      <c r="G8" s="712"/>
      <c r="H8" s="713"/>
      <c r="I8" s="713"/>
      <c r="J8" s="713"/>
    </row>
    <row r="9" spans="1:10" s="421" customFormat="1" ht="21" customHeight="1">
      <c r="A9" s="726"/>
      <c r="B9" s="727"/>
      <c r="C9" s="733"/>
      <c r="D9" s="719"/>
      <c r="E9" s="722"/>
      <c r="F9" s="731"/>
      <c r="G9" s="543"/>
      <c r="H9" s="716" t="s">
        <v>507</v>
      </c>
      <c r="I9" s="716" t="s">
        <v>618</v>
      </c>
      <c r="J9" s="708" t="s">
        <v>619</v>
      </c>
    </row>
    <row r="10" spans="1:10" s="421" customFormat="1" ht="21" customHeight="1">
      <c r="A10" s="728"/>
      <c r="B10" s="729"/>
      <c r="C10" s="734"/>
      <c r="D10" s="720"/>
      <c r="E10" s="723"/>
      <c r="F10" s="717"/>
      <c r="G10" s="544"/>
      <c r="H10" s="717"/>
      <c r="I10" s="717"/>
      <c r="J10" s="709"/>
    </row>
    <row r="11" spans="1:10" s="21" customFormat="1" ht="17.45" customHeight="1">
      <c r="A11" s="706" t="s">
        <v>25</v>
      </c>
      <c r="B11" s="707"/>
      <c r="C11" s="90">
        <v>584</v>
      </c>
      <c r="D11" s="90">
        <v>584</v>
      </c>
      <c r="E11" s="90" t="s">
        <v>506</v>
      </c>
      <c r="F11" s="90" t="s">
        <v>506</v>
      </c>
      <c r="G11" s="90">
        <v>23</v>
      </c>
      <c r="H11" s="90" t="s">
        <v>506</v>
      </c>
      <c r="I11" s="90" t="s">
        <v>506</v>
      </c>
      <c r="J11" s="90" t="s">
        <v>506</v>
      </c>
    </row>
    <row r="12" spans="1:10" s="21" customFormat="1" ht="17.45" customHeight="1">
      <c r="A12" s="706" t="s">
        <v>149</v>
      </c>
      <c r="B12" s="707"/>
      <c r="C12" s="90">
        <v>812</v>
      </c>
      <c r="D12" s="90">
        <v>812</v>
      </c>
      <c r="E12" s="90" t="s">
        <v>506</v>
      </c>
      <c r="F12" s="90" t="s">
        <v>506</v>
      </c>
      <c r="G12" s="90">
        <v>136</v>
      </c>
      <c r="H12" s="90" t="s">
        <v>506</v>
      </c>
      <c r="I12" s="90" t="s">
        <v>506</v>
      </c>
      <c r="J12" s="90" t="s">
        <v>506</v>
      </c>
    </row>
    <row r="13" spans="1:10" s="21" customFormat="1" ht="17.45" customHeight="1">
      <c r="A13" s="706" t="s">
        <v>348</v>
      </c>
      <c r="B13" s="707"/>
      <c r="C13" s="90">
        <v>385</v>
      </c>
      <c r="D13" s="90">
        <v>385</v>
      </c>
      <c r="E13" s="90" t="s">
        <v>506</v>
      </c>
      <c r="F13" s="90" t="s">
        <v>506</v>
      </c>
      <c r="G13" s="90">
        <v>43</v>
      </c>
      <c r="H13" s="90" t="s">
        <v>506</v>
      </c>
      <c r="I13" s="90" t="s">
        <v>506</v>
      </c>
      <c r="J13" s="90" t="s">
        <v>506</v>
      </c>
    </row>
    <row r="14" spans="1:10" s="21" customFormat="1" ht="17.45" customHeight="1">
      <c r="A14" s="706" t="s">
        <v>495</v>
      </c>
      <c r="B14" s="707"/>
      <c r="C14" s="90">
        <v>386</v>
      </c>
      <c r="D14" s="90">
        <v>386</v>
      </c>
      <c r="E14" s="90" t="s">
        <v>506</v>
      </c>
      <c r="F14" s="90" t="s">
        <v>506</v>
      </c>
      <c r="G14" s="90">
        <v>53</v>
      </c>
      <c r="H14" s="90" t="s">
        <v>506</v>
      </c>
      <c r="I14" s="90" t="s">
        <v>506</v>
      </c>
      <c r="J14" s="90" t="s">
        <v>506</v>
      </c>
    </row>
    <row r="15" spans="1:10" s="21" customFormat="1" ht="17.45" customHeight="1">
      <c r="A15" s="714" t="s">
        <v>509</v>
      </c>
      <c r="B15" s="715"/>
      <c r="C15" s="116">
        <f>SUM(C17:C39)</f>
        <v>986</v>
      </c>
      <c r="D15" s="116">
        <f>SUM(D17:D39)</f>
        <v>386</v>
      </c>
      <c r="E15" s="116">
        <f>SUM(E17:E39)</f>
        <v>283</v>
      </c>
      <c r="F15" s="116">
        <f>SUM(F17:F39)</f>
        <v>255</v>
      </c>
      <c r="G15" s="116">
        <f t="shared" ref="G15:H15" si="0">SUM(G17:G39)</f>
        <v>62</v>
      </c>
      <c r="H15" s="116">
        <f t="shared" si="0"/>
        <v>56</v>
      </c>
      <c r="I15" s="116">
        <f t="shared" ref="I15:J15" si="1">SUM(I17:I39)</f>
        <v>6</v>
      </c>
      <c r="J15" s="116">
        <f t="shared" si="1"/>
        <v>0</v>
      </c>
    </row>
    <row r="16" spans="1:10" s="421" customFormat="1" ht="18.2" customHeight="1">
      <c r="B16" s="107"/>
      <c r="C16" s="90"/>
      <c r="D16" s="90"/>
      <c r="E16" s="90"/>
      <c r="F16" s="90"/>
      <c r="G16" s="90"/>
      <c r="H16" s="90"/>
      <c r="I16" s="90"/>
      <c r="J16" s="90"/>
    </row>
    <row r="17" spans="1:10" s="420" customFormat="1" ht="15.95" customHeight="1">
      <c r="A17" s="117" t="s">
        <v>60</v>
      </c>
      <c r="B17" s="118" t="s">
        <v>61</v>
      </c>
      <c r="C17" s="361">
        <f>SUM(D17:G17)</f>
        <v>203</v>
      </c>
      <c r="D17" s="439">
        <v>60</v>
      </c>
      <c r="E17" s="439">
        <v>85</v>
      </c>
      <c r="F17" s="439">
        <v>45</v>
      </c>
      <c r="G17" s="361">
        <f>SUM(H17:J17)</f>
        <v>13</v>
      </c>
      <c r="H17" s="439">
        <v>11</v>
      </c>
      <c r="I17" s="439">
        <v>2</v>
      </c>
      <c r="J17" s="439">
        <v>0</v>
      </c>
    </row>
    <row r="18" spans="1:10" s="420" customFormat="1" ht="15.95" customHeight="1">
      <c r="A18" s="117" t="s">
        <v>62</v>
      </c>
      <c r="B18" s="118" t="s">
        <v>63</v>
      </c>
      <c r="C18" s="361">
        <f t="shared" ref="C18:C39" si="2">SUM(D18:G18)</f>
        <v>123</v>
      </c>
      <c r="D18" s="439">
        <v>33</v>
      </c>
      <c r="E18" s="439">
        <v>49</v>
      </c>
      <c r="F18" s="439">
        <v>35</v>
      </c>
      <c r="G18" s="361">
        <f t="shared" ref="G18:G39" si="3">SUM(H18:J18)</f>
        <v>6</v>
      </c>
      <c r="H18" s="439">
        <v>6</v>
      </c>
      <c r="I18" s="439">
        <v>0</v>
      </c>
      <c r="J18" s="439">
        <v>0</v>
      </c>
    </row>
    <row r="19" spans="1:10" s="420" customFormat="1" ht="15.95" customHeight="1">
      <c r="A19" s="117" t="s">
        <v>64</v>
      </c>
      <c r="B19" s="118" t="s">
        <v>65</v>
      </c>
      <c r="C19" s="361">
        <f t="shared" si="2"/>
        <v>49</v>
      </c>
      <c r="D19" s="439">
        <v>30</v>
      </c>
      <c r="E19" s="439">
        <v>10</v>
      </c>
      <c r="F19" s="439">
        <v>8</v>
      </c>
      <c r="G19" s="361">
        <f t="shared" si="3"/>
        <v>1</v>
      </c>
      <c r="H19" s="439">
        <v>1</v>
      </c>
      <c r="I19" s="439">
        <v>0</v>
      </c>
      <c r="J19" s="439">
        <v>0</v>
      </c>
    </row>
    <row r="20" spans="1:10" s="420" customFormat="1" ht="15.95" customHeight="1">
      <c r="A20" s="117" t="s">
        <v>66</v>
      </c>
      <c r="B20" s="118" t="s">
        <v>67</v>
      </c>
      <c r="C20" s="361">
        <f t="shared" si="2"/>
        <v>31</v>
      </c>
      <c r="D20" s="439">
        <v>20</v>
      </c>
      <c r="E20" s="439">
        <v>4</v>
      </c>
      <c r="F20" s="439">
        <v>6</v>
      </c>
      <c r="G20" s="361">
        <f t="shared" si="3"/>
        <v>1</v>
      </c>
      <c r="H20" s="439">
        <v>1</v>
      </c>
      <c r="I20" s="439">
        <v>0</v>
      </c>
      <c r="J20" s="439"/>
    </row>
    <row r="21" spans="1:10" s="420" customFormat="1" ht="15.95" customHeight="1">
      <c r="A21" s="117" t="s">
        <v>68</v>
      </c>
      <c r="B21" s="118" t="s">
        <v>69</v>
      </c>
      <c r="C21" s="361">
        <f t="shared" si="2"/>
        <v>169</v>
      </c>
      <c r="D21" s="439">
        <v>98</v>
      </c>
      <c r="E21" s="439">
        <v>46</v>
      </c>
      <c r="F21" s="439">
        <v>14</v>
      </c>
      <c r="G21" s="361">
        <f t="shared" si="3"/>
        <v>11</v>
      </c>
      <c r="H21" s="439">
        <v>10</v>
      </c>
      <c r="I21" s="439">
        <v>1</v>
      </c>
      <c r="J21" s="439">
        <v>0</v>
      </c>
    </row>
    <row r="22" spans="1:10" s="420" customFormat="1" ht="15.95" customHeight="1">
      <c r="A22" s="117" t="s">
        <v>70</v>
      </c>
      <c r="B22" s="118" t="s">
        <v>71</v>
      </c>
      <c r="C22" s="361">
        <f t="shared" si="2"/>
        <v>25</v>
      </c>
      <c r="D22" s="439">
        <v>16</v>
      </c>
      <c r="E22" s="439">
        <v>4</v>
      </c>
      <c r="F22" s="439">
        <v>2</v>
      </c>
      <c r="G22" s="361">
        <f t="shared" si="3"/>
        <v>3</v>
      </c>
      <c r="H22" s="439">
        <v>3</v>
      </c>
      <c r="I22" s="439">
        <v>0</v>
      </c>
      <c r="J22" s="439">
        <v>0</v>
      </c>
    </row>
    <row r="23" spans="1:10" s="420" customFormat="1" ht="15.95" customHeight="1">
      <c r="A23" s="117" t="s">
        <v>72</v>
      </c>
      <c r="B23" s="118" t="s">
        <v>73</v>
      </c>
      <c r="C23" s="361">
        <f t="shared" si="2"/>
        <v>53</v>
      </c>
      <c r="D23" s="439">
        <v>14</v>
      </c>
      <c r="E23" s="439">
        <v>23</v>
      </c>
      <c r="F23" s="439">
        <v>12</v>
      </c>
      <c r="G23" s="361">
        <f t="shared" si="3"/>
        <v>4</v>
      </c>
      <c r="H23" s="439">
        <v>4</v>
      </c>
      <c r="I23" s="439">
        <v>0</v>
      </c>
      <c r="J23" s="439">
        <v>0</v>
      </c>
    </row>
    <row r="24" spans="1:10" s="420" customFormat="1" ht="15.95" customHeight="1">
      <c r="A24" s="117" t="s">
        <v>74</v>
      </c>
      <c r="B24" s="118" t="s">
        <v>75</v>
      </c>
      <c r="C24" s="361">
        <f t="shared" si="2"/>
        <v>19</v>
      </c>
      <c r="D24" s="439">
        <v>6</v>
      </c>
      <c r="E24" s="439">
        <v>2</v>
      </c>
      <c r="F24" s="439">
        <v>10</v>
      </c>
      <c r="G24" s="361">
        <f t="shared" si="3"/>
        <v>1</v>
      </c>
      <c r="H24" s="439">
        <v>1</v>
      </c>
      <c r="I24" s="439">
        <v>0</v>
      </c>
      <c r="J24" s="439">
        <v>0</v>
      </c>
    </row>
    <row r="25" spans="1:10" s="420" customFormat="1" ht="15.95" customHeight="1">
      <c r="A25" s="117" t="s">
        <v>76</v>
      </c>
      <c r="B25" s="118" t="s">
        <v>77</v>
      </c>
      <c r="C25" s="361">
        <f t="shared" si="2"/>
        <v>17</v>
      </c>
      <c r="D25" s="439">
        <v>11</v>
      </c>
      <c r="E25" s="439">
        <v>4</v>
      </c>
      <c r="F25" s="439">
        <v>2</v>
      </c>
      <c r="G25" s="361">
        <f t="shared" si="3"/>
        <v>0</v>
      </c>
      <c r="H25" s="439">
        <v>0</v>
      </c>
      <c r="I25" s="439">
        <v>0</v>
      </c>
      <c r="J25" s="439">
        <v>0</v>
      </c>
    </row>
    <row r="26" spans="1:10" s="420" customFormat="1" ht="15.95" customHeight="1">
      <c r="A26" s="117" t="s">
        <v>78</v>
      </c>
      <c r="B26" s="118" t="s">
        <v>79</v>
      </c>
      <c r="C26" s="361">
        <f t="shared" si="2"/>
        <v>85</v>
      </c>
      <c r="D26" s="439">
        <v>33</v>
      </c>
      <c r="E26" s="439">
        <v>22</v>
      </c>
      <c r="F26" s="439">
        <v>23</v>
      </c>
      <c r="G26" s="361">
        <f t="shared" si="3"/>
        <v>7</v>
      </c>
      <c r="H26" s="439">
        <v>5</v>
      </c>
      <c r="I26" s="439">
        <v>2</v>
      </c>
      <c r="J26" s="439">
        <v>0</v>
      </c>
    </row>
    <row r="27" spans="1:10" s="420" customFormat="1" ht="15.95" customHeight="1">
      <c r="A27" s="117" t="s">
        <v>80</v>
      </c>
      <c r="B27" s="118" t="s">
        <v>81</v>
      </c>
      <c r="C27" s="361">
        <f t="shared" si="2"/>
        <v>14</v>
      </c>
      <c r="D27" s="439">
        <v>7</v>
      </c>
      <c r="E27" s="439">
        <v>2</v>
      </c>
      <c r="F27" s="439">
        <v>4</v>
      </c>
      <c r="G27" s="361">
        <f t="shared" si="3"/>
        <v>1</v>
      </c>
      <c r="H27" s="439">
        <v>1</v>
      </c>
      <c r="I27" s="439">
        <v>0</v>
      </c>
      <c r="J27" s="439">
        <v>0</v>
      </c>
    </row>
    <row r="28" spans="1:10" s="420" customFormat="1" ht="15.95" customHeight="1">
      <c r="A28" s="117" t="s">
        <v>82</v>
      </c>
      <c r="B28" s="118" t="s">
        <v>83</v>
      </c>
      <c r="C28" s="361">
        <f t="shared" si="2"/>
        <v>9</v>
      </c>
      <c r="D28" s="439">
        <v>2</v>
      </c>
      <c r="E28" s="439">
        <v>1</v>
      </c>
      <c r="F28" s="439">
        <v>6</v>
      </c>
      <c r="G28" s="361">
        <f t="shared" si="3"/>
        <v>0</v>
      </c>
      <c r="H28" s="439">
        <v>0</v>
      </c>
      <c r="I28" s="439">
        <v>0</v>
      </c>
      <c r="J28" s="439">
        <v>0</v>
      </c>
    </row>
    <row r="29" spans="1:10" s="420" customFormat="1" ht="15.95" customHeight="1">
      <c r="A29" s="117" t="s">
        <v>84</v>
      </c>
      <c r="B29" s="118" t="s">
        <v>85</v>
      </c>
      <c r="C29" s="361">
        <f t="shared" si="2"/>
        <v>0</v>
      </c>
      <c r="D29" s="439">
        <v>0</v>
      </c>
      <c r="E29" s="439">
        <v>0</v>
      </c>
      <c r="F29" s="439">
        <v>0</v>
      </c>
      <c r="G29" s="361">
        <f t="shared" si="3"/>
        <v>0</v>
      </c>
      <c r="H29" s="439">
        <v>0</v>
      </c>
      <c r="I29" s="439">
        <v>0</v>
      </c>
      <c r="J29" s="439">
        <v>0</v>
      </c>
    </row>
    <row r="30" spans="1:10" s="420" customFormat="1" ht="15.95" customHeight="1">
      <c r="A30" s="117" t="s">
        <v>86</v>
      </c>
      <c r="B30" s="118" t="s">
        <v>87</v>
      </c>
      <c r="C30" s="361">
        <f t="shared" si="2"/>
        <v>3</v>
      </c>
      <c r="D30" s="439">
        <v>0</v>
      </c>
      <c r="E30" s="439">
        <v>1</v>
      </c>
      <c r="F30" s="439">
        <v>2</v>
      </c>
      <c r="G30" s="361">
        <f t="shared" si="3"/>
        <v>0</v>
      </c>
      <c r="H30" s="439">
        <v>0</v>
      </c>
      <c r="I30" s="439">
        <v>0</v>
      </c>
      <c r="J30" s="439">
        <v>0</v>
      </c>
    </row>
    <row r="31" spans="1:10" s="420" customFormat="1" ht="15.95" customHeight="1">
      <c r="A31" s="117" t="s">
        <v>88</v>
      </c>
      <c r="B31" s="118" t="s">
        <v>89</v>
      </c>
      <c r="C31" s="361">
        <f t="shared" si="2"/>
        <v>20</v>
      </c>
      <c r="D31" s="439">
        <v>3</v>
      </c>
      <c r="E31" s="439">
        <v>0</v>
      </c>
      <c r="F31" s="439">
        <v>16</v>
      </c>
      <c r="G31" s="361">
        <f t="shared" si="3"/>
        <v>1</v>
      </c>
      <c r="H31" s="439">
        <v>1</v>
      </c>
      <c r="I31" s="439">
        <v>0</v>
      </c>
      <c r="J31" s="439">
        <v>0</v>
      </c>
    </row>
    <row r="32" spans="1:10" s="420" customFormat="1" ht="15.95" customHeight="1">
      <c r="A32" s="117" t="s">
        <v>90</v>
      </c>
      <c r="B32" s="118" t="s">
        <v>91</v>
      </c>
      <c r="C32" s="361">
        <f t="shared" si="2"/>
        <v>24</v>
      </c>
      <c r="D32" s="439">
        <v>12</v>
      </c>
      <c r="E32" s="439">
        <v>5</v>
      </c>
      <c r="F32" s="439">
        <v>3</v>
      </c>
      <c r="G32" s="361">
        <f t="shared" si="3"/>
        <v>4</v>
      </c>
      <c r="H32" s="439">
        <v>4</v>
      </c>
      <c r="I32" s="439">
        <v>0</v>
      </c>
      <c r="J32" s="439">
        <v>0</v>
      </c>
    </row>
    <row r="33" spans="1:10" s="420" customFormat="1" ht="15.95" customHeight="1">
      <c r="A33" s="117" t="s">
        <v>92</v>
      </c>
      <c r="B33" s="118" t="s">
        <v>93</v>
      </c>
      <c r="C33" s="361">
        <f t="shared" si="2"/>
        <v>22</v>
      </c>
      <c r="D33" s="439">
        <v>3</v>
      </c>
      <c r="E33" s="439">
        <v>7</v>
      </c>
      <c r="F33" s="439">
        <v>12</v>
      </c>
      <c r="G33" s="361">
        <f t="shared" si="3"/>
        <v>0</v>
      </c>
      <c r="H33" s="439">
        <v>0</v>
      </c>
      <c r="I33" s="439">
        <v>0</v>
      </c>
      <c r="J33" s="439">
        <v>0</v>
      </c>
    </row>
    <row r="34" spans="1:10" s="420" customFormat="1" ht="15.95" customHeight="1">
      <c r="A34" s="117" t="s">
        <v>94</v>
      </c>
      <c r="B34" s="118" t="s">
        <v>95</v>
      </c>
      <c r="C34" s="361">
        <f t="shared" si="2"/>
        <v>25</v>
      </c>
      <c r="D34" s="439">
        <v>6</v>
      </c>
      <c r="E34" s="439">
        <v>5</v>
      </c>
      <c r="F34" s="439">
        <v>11</v>
      </c>
      <c r="G34" s="361">
        <f t="shared" si="3"/>
        <v>3</v>
      </c>
      <c r="H34" s="439">
        <v>3</v>
      </c>
      <c r="I34" s="439">
        <v>0</v>
      </c>
      <c r="J34" s="439">
        <v>0</v>
      </c>
    </row>
    <row r="35" spans="1:10" s="420" customFormat="1" ht="15.95" customHeight="1">
      <c r="A35" s="117" t="s">
        <v>96</v>
      </c>
      <c r="B35" s="118" t="s">
        <v>97</v>
      </c>
      <c r="C35" s="361">
        <f t="shared" si="2"/>
        <v>41</v>
      </c>
      <c r="D35" s="439">
        <v>12</v>
      </c>
      <c r="E35" s="439">
        <v>7</v>
      </c>
      <c r="F35" s="439">
        <v>20</v>
      </c>
      <c r="G35" s="361">
        <f t="shared" si="3"/>
        <v>2</v>
      </c>
      <c r="H35" s="439">
        <v>1</v>
      </c>
      <c r="I35" s="439">
        <v>1</v>
      </c>
      <c r="J35" s="439">
        <v>0</v>
      </c>
    </row>
    <row r="36" spans="1:10" s="420" customFormat="1" ht="15.95" customHeight="1">
      <c r="A36" s="117" t="s">
        <v>98</v>
      </c>
      <c r="B36" s="118" t="s">
        <v>99</v>
      </c>
      <c r="C36" s="361">
        <f t="shared" si="2"/>
        <v>11</v>
      </c>
      <c r="D36" s="439">
        <v>5</v>
      </c>
      <c r="E36" s="439">
        <v>3</v>
      </c>
      <c r="F36" s="439">
        <v>2</v>
      </c>
      <c r="G36" s="361">
        <f t="shared" si="3"/>
        <v>1</v>
      </c>
      <c r="H36" s="439">
        <v>1</v>
      </c>
      <c r="I36" s="439">
        <v>0</v>
      </c>
      <c r="J36" s="439">
        <v>0</v>
      </c>
    </row>
    <row r="37" spans="1:10" s="420" customFormat="1" ht="15.95" customHeight="1">
      <c r="A37" s="117" t="s">
        <v>100</v>
      </c>
      <c r="B37" s="118" t="s">
        <v>101</v>
      </c>
      <c r="C37" s="361">
        <f t="shared" si="2"/>
        <v>5</v>
      </c>
      <c r="D37" s="439">
        <v>2</v>
      </c>
      <c r="E37" s="439">
        <v>1</v>
      </c>
      <c r="F37" s="439">
        <v>2</v>
      </c>
      <c r="G37" s="361">
        <f t="shared" si="3"/>
        <v>0</v>
      </c>
      <c r="H37" s="439">
        <v>0</v>
      </c>
      <c r="I37" s="439">
        <v>0</v>
      </c>
      <c r="J37" s="439">
        <v>0</v>
      </c>
    </row>
    <row r="38" spans="1:10" s="420" customFormat="1" ht="15.95" customHeight="1">
      <c r="A38" s="117" t="s">
        <v>102</v>
      </c>
      <c r="B38" s="118" t="s">
        <v>103</v>
      </c>
      <c r="C38" s="361">
        <f t="shared" si="2"/>
        <v>35</v>
      </c>
      <c r="D38" s="439">
        <v>11</v>
      </c>
      <c r="E38" s="439">
        <v>2</v>
      </c>
      <c r="F38" s="439">
        <v>19</v>
      </c>
      <c r="G38" s="361">
        <f t="shared" si="3"/>
        <v>3</v>
      </c>
      <c r="H38" s="439">
        <v>3</v>
      </c>
      <c r="I38" s="439">
        <v>0</v>
      </c>
      <c r="J38" s="439">
        <v>0</v>
      </c>
    </row>
    <row r="39" spans="1:10" s="420" customFormat="1" ht="15.95" customHeight="1" thickBot="1">
      <c r="A39" s="119" t="s">
        <v>104</v>
      </c>
      <c r="B39" s="120" t="s">
        <v>105</v>
      </c>
      <c r="C39" s="362">
        <f t="shared" si="2"/>
        <v>3</v>
      </c>
      <c r="D39" s="440">
        <v>2</v>
      </c>
      <c r="E39" s="440">
        <v>0</v>
      </c>
      <c r="F39" s="440">
        <v>1</v>
      </c>
      <c r="G39" s="363">
        <f t="shared" si="3"/>
        <v>0</v>
      </c>
      <c r="H39" s="440">
        <v>0</v>
      </c>
      <c r="I39" s="440">
        <v>0</v>
      </c>
      <c r="J39" s="440">
        <v>0</v>
      </c>
    </row>
    <row r="40" spans="1:10" s="101" customFormat="1" ht="12.95" customHeight="1">
      <c r="A40" s="340" t="s">
        <v>499</v>
      </c>
      <c r="C40" s="333"/>
      <c r="D40" s="333"/>
      <c r="E40" s="333"/>
      <c r="F40" s="333"/>
      <c r="G40" s="289" t="s">
        <v>350</v>
      </c>
      <c r="H40" s="333"/>
      <c r="I40" s="333"/>
      <c r="J40" s="333"/>
    </row>
    <row r="41" spans="1:10" s="101" customFormat="1" ht="12.95" customHeight="1">
      <c r="A41" s="340" t="s">
        <v>520</v>
      </c>
      <c r="C41" s="333"/>
      <c r="D41" s="333"/>
      <c r="E41" s="333"/>
      <c r="F41" s="333"/>
      <c r="G41" s="289"/>
      <c r="H41" s="333"/>
      <c r="I41" s="333"/>
      <c r="J41" s="333"/>
    </row>
    <row r="42" spans="1:10" s="101" customFormat="1" ht="12.95" customHeight="1">
      <c r="A42" s="340" t="s">
        <v>521</v>
      </c>
      <c r="C42" s="333"/>
      <c r="D42" s="333"/>
      <c r="E42" s="333"/>
      <c r="F42" s="333"/>
      <c r="G42" s="289"/>
      <c r="H42" s="333"/>
      <c r="I42" s="333"/>
      <c r="J42" s="333"/>
    </row>
    <row r="43" spans="1:10" s="122" customFormat="1" ht="10.5">
      <c r="A43" s="121"/>
      <c r="C43" s="123"/>
      <c r="D43" s="123"/>
      <c r="E43" s="123"/>
      <c r="F43" s="123"/>
      <c r="G43" s="123"/>
      <c r="H43" s="123"/>
      <c r="I43" s="123"/>
      <c r="J43" s="123"/>
    </row>
    <row r="44" spans="1:10" s="421" customFormat="1" ht="11.25">
      <c r="A44" s="411"/>
      <c r="C44" s="412"/>
      <c r="D44" s="412"/>
      <c r="E44" s="412"/>
      <c r="F44" s="412"/>
      <c r="G44" s="412"/>
      <c r="H44" s="412"/>
      <c r="I44" s="412"/>
      <c r="J44" s="412"/>
    </row>
    <row r="45" spans="1:10" s="421" customFormat="1" ht="11.25">
      <c r="A45" s="411"/>
      <c r="C45" s="412"/>
      <c r="D45" s="412"/>
      <c r="E45" s="412"/>
      <c r="F45" s="412"/>
      <c r="G45" s="412"/>
      <c r="H45" s="412"/>
      <c r="I45" s="412"/>
      <c r="J45" s="412"/>
    </row>
    <row r="46" spans="1:10" s="421" customFormat="1" ht="11.25">
      <c r="A46" s="411"/>
      <c r="C46" s="412"/>
      <c r="D46" s="412"/>
      <c r="E46" s="412"/>
      <c r="F46" s="412"/>
      <c r="G46" s="412"/>
      <c r="H46" s="412"/>
      <c r="I46" s="412"/>
      <c r="J46" s="412"/>
    </row>
    <row r="47" spans="1:10" s="421" customFormat="1" ht="11.25">
      <c r="A47" s="411"/>
      <c r="C47" s="412"/>
      <c r="D47" s="412"/>
      <c r="E47" s="412"/>
      <c r="F47" s="412"/>
      <c r="G47" s="412"/>
      <c r="H47" s="412"/>
      <c r="I47" s="412"/>
      <c r="J47" s="412"/>
    </row>
    <row r="48" spans="1:10" s="421" customFormat="1" ht="11.25">
      <c r="A48" s="411"/>
      <c r="C48" s="412"/>
      <c r="D48" s="412"/>
      <c r="E48" s="412"/>
      <c r="F48" s="412"/>
      <c r="G48" s="412"/>
      <c r="H48" s="412"/>
      <c r="I48" s="412"/>
      <c r="J48" s="412"/>
    </row>
    <row r="49" spans="1:10" s="421" customFormat="1" ht="11.25">
      <c r="A49" s="411"/>
      <c r="C49" s="412"/>
      <c r="D49" s="412"/>
      <c r="E49" s="412"/>
      <c r="F49" s="412"/>
      <c r="G49" s="412"/>
      <c r="H49" s="412"/>
      <c r="I49" s="412"/>
      <c r="J49" s="412"/>
    </row>
    <row r="50" spans="1:10" s="421" customFormat="1" ht="11.25">
      <c r="A50" s="411"/>
      <c r="C50" s="412"/>
      <c r="D50" s="412"/>
      <c r="E50" s="412"/>
      <c r="F50" s="412"/>
      <c r="G50" s="412"/>
      <c r="H50" s="412"/>
      <c r="I50" s="412"/>
      <c r="J50" s="412"/>
    </row>
    <row r="51" spans="1:10" s="421" customFormat="1" ht="11.25">
      <c r="A51" s="411"/>
      <c r="C51" s="412"/>
      <c r="D51" s="412"/>
      <c r="E51" s="412"/>
      <c r="F51" s="412"/>
      <c r="G51" s="412"/>
      <c r="H51" s="412"/>
      <c r="I51" s="412"/>
      <c r="J51" s="412"/>
    </row>
    <row r="52" spans="1:10" s="421" customFormat="1" ht="11.25">
      <c r="A52" s="411"/>
      <c r="C52" s="412"/>
      <c r="D52" s="412"/>
      <c r="E52" s="412"/>
      <c r="F52" s="412"/>
      <c r="G52" s="412"/>
      <c r="H52" s="412"/>
      <c r="I52" s="412"/>
      <c r="J52" s="412"/>
    </row>
    <row r="53" spans="1:10" s="421" customFormat="1" ht="11.25">
      <c r="A53" s="411"/>
      <c r="C53" s="412"/>
      <c r="D53" s="412"/>
      <c r="E53" s="412"/>
      <c r="F53" s="412"/>
      <c r="G53" s="412"/>
      <c r="H53" s="412"/>
      <c r="I53" s="412"/>
      <c r="J53" s="412"/>
    </row>
    <row r="54" spans="1:10" s="421" customFormat="1" ht="11.25">
      <c r="A54" s="411"/>
      <c r="C54" s="412"/>
      <c r="D54" s="412"/>
      <c r="E54" s="412"/>
      <c r="F54" s="412"/>
      <c r="G54" s="412"/>
      <c r="H54" s="412"/>
      <c r="I54" s="412"/>
      <c r="J54" s="412"/>
    </row>
    <row r="55" spans="1:10" s="421" customFormat="1" ht="11.25">
      <c r="A55" s="411"/>
      <c r="C55" s="412"/>
      <c r="D55" s="412"/>
      <c r="E55" s="412"/>
      <c r="F55" s="412"/>
      <c r="G55" s="412"/>
      <c r="H55" s="412"/>
      <c r="I55" s="412"/>
      <c r="J55" s="412"/>
    </row>
    <row r="56" spans="1:10" s="421" customFormat="1" ht="11.25">
      <c r="A56" s="411"/>
      <c r="C56" s="412"/>
      <c r="D56" s="412"/>
      <c r="E56" s="412"/>
      <c r="F56" s="412"/>
      <c r="G56" s="412"/>
      <c r="H56" s="412"/>
      <c r="I56" s="412"/>
      <c r="J56" s="412"/>
    </row>
    <row r="57" spans="1:10" s="421" customFormat="1" ht="11.25">
      <c r="A57" s="411"/>
      <c r="C57" s="412"/>
      <c r="D57" s="412"/>
      <c r="E57" s="412"/>
      <c r="F57" s="412"/>
      <c r="G57" s="412"/>
      <c r="H57" s="412"/>
      <c r="I57" s="412"/>
      <c r="J57" s="412"/>
    </row>
    <row r="58" spans="1:10" s="421" customFormat="1" ht="11.25">
      <c r="A58" s="411"/>
      <c r="C58" s="412"/>
      <c r="D58" s="412"/>
      <c r="E58" s="412"/>
      <c r="F58" s="412"/>
      <c r="G58" s="412"/>
      <c r="H58" s="412"/>
      <c r="I58" s="412"/>
      <c r="J58" s="412"/>
    </row>
    <row r="59" spans="1:10" s="421" customFormat="1" ht="11.25">
      <c r="A59" s="411"/>
      <c r="C59" s="412"/>
      <c r="D59" s="412"/>
      <c r="E59" s="412"/>
      <c r="F59" s="412"/>
      <c r="G59" s="412"/>
      <c r="H59" s="412"/>
      <c r="I59" s="412"/>
      <c r="J59" s="412"/>
    </row>
    <row r="60" spans="1:10" s="421" customFormat="1" ht="11.25">
      <c r="A60" s="411"/>
      <c r="C60" s="412"/>
      <c r="D60" s="412"/>
      <c r="E60" s="412"/>
      <c r="F60" s="412"/>
      <c r="G60" s="412"/>
      <c r="H60" s="412"/>
      <c r="I60" s="412"/>
      <c r="J60" s="412"/>
    </row>
    <row r="61" spans="1:10" s="421" customFormat="1" ht="11.25">
      <c r="A61" s="411"/>
      <c r="C61" s="412"/>
      <c r="D61" s="412"/>
      <c r="E61" s="412"/>
      <c r="F61" s="412"/>
      <c r="G61" s="412"/>
      <c r="H61" s="412"/>
      <c r="I61" s="412"/>
      <c r="J61" s="412"/>
    </row>
    <row r="62" spans="1:10" s="421" customFormat="1" ht="11.25">
      <c r="A62" s="411"/>
      <c r="C62" s="412"/>
      <c r="D62" s="412"/>
      <c r="E62" s="412"/>
      <c r="F62" s="412"/>
      <c r="G62" s="412"/>
      <c r="H62" s="412"/>
      <c r="I62" s="412"/>
      <c r="J62" s="412"/>
    </row>
    <row r="63" spans="1:10" s="421" customFormat="1" ht="11.25">
      <c r="A63" s="411"/>
      <c r="C63" s="412"/>
      <c r="D63" s="412"/>
      <c r="E63" s="412"/>
      <c r="F63" s="412"/>
      <c r="G63" s="412"/>
      <c r="H63" s="412"/>
      <c r="I63" s="412"/>
      <c r="J63" s="412"/>
    </row>
    <row r="64" spans="1:10" s="421" customFormat="1" ht="11.25">
      <c r="A64" s="411"/>
      <c r="C64" s="412"/>
      <c r="D64" s="412"/>
      <c r="E64" s="412"/>
      <c r="F64" s="412"/>
      <c r="G64" s="412"/>
      <c r="H64" s="412"/>
      <c r="I64" s="412"/>
      <c r="J64" s="412"/>
    </row>
    <row r="65" spans="1:10" s="421" customFormat="1" ht="11.25">
      <c r="A65" s="411"/>
      <c r="C65" s="412"/>
      <c r="D65" s="412"/>
      <c r="E65" s="412"/>
      <c r="F65" s="412"/>
      <c r="G65" s="412"/>
      <c r="H65" s="412"/>
      <c r="I65" s="412"/>
      <c r="J65" s="412"/>
    </row>
    <row r="66" spans="1:10" s="421" customFormat="1" ht="11.25">
      <c r="A66" s="411"/>
      <c r="C66" s="412"/>
      <c r="D66" s="412"/>
      <c r="E66" s="412"/>
      <c r="F66" s="412"/>
      <c r="G66" s="412"/>
      <c r="H66" s="412"/>
      <c r="I66" s="412"/>
      <c r="J66" s="412"/>
    </row>
    <row r="67" spans="1:10" s="421" customFormat="1" ht="11.25">
      <c r="A67" s="411"/>
      <c r="C67" s="412"/>
      <c r="D67" s="412"/>
      <c r="E67" s="412"/>
      <c r="F67" s="412"/>
      <c r="G67" s="412"/>
      <c r="H67" s="412"/>
      <c r="I67" s="412"/>
      <c r="J67" s="412"/>
    </row>
    <row r="68" spans="1:10" s="421" customFormat="1" ht="11.25">
      <c r="A68" s="411"/>
      <c r="C68" s="412"/>
      <c r="D68" s="412"/>
      <c r="E68" s="412"/>
      <c r="F68" s="412"/>
      <c r="G68" s="412"/>
      <c r="H68" s="412"/>
      <c r="I68" s="412"/>
      <c r="J68" s="412"/>
    </row>
    <row r="69" spans="1:10" s="421" customFormat="1" ht="11.25">
      <c r="A69" s="411"/>
      <c r="C69" s="412"/>
      <c r="D69" s="412"/>
      <c r="E69" s="412"/>
      <c r="F69" s="412"/>
      <c r="G69" s="412"/>
      <c r="H69" s="412"/>
      <c r="I69" s="412"/>
      <c r="J69" s="412"/>
    </row>
    <row r="70" spans="1:10" s="421" customFormat="1" ht="11.25">
      <c r="A70" s="411"/>
      <c r="C70" s="412"/>
      <c r="D70" s="412"/>
      <c r="E70" s="412"/>
      <c r="F70" s="412"/>
      <c r="G70" s="412"/>
      <c r="H70" s="412"/>
      <c r="I70" s="412"/>
      <c r="J70" s="412"/>
    </row>
    <row r="71" spans="1:10" s="421" customFormat="1" ht="11.25">
      <c r="A71" s="411"/>
      <c r="C71" s="412"/>
      <c r="D71" s="412"/>
      <c r="E71" s="412"/>
      <c r="F71" s="412"/>
      <c r="G71" s="412"/>
      <c r="H71" s="412"/>
      <c r="I71" s="412"/>
      <c r="J71" s="412"/>
    </row>
    <row r="72" spans="1:10" s="421" customFormat="1" ht="11.25">
      <c r="A72" s="411"/>
      <c r="C72" s="412"/>
      <c r="D72" s="412"/>
      <c r="E72" s="412"/>
      <c r="F72" s="412"/>
      <c r="G72" s="412"/>
      <c r="H72" s="412"/>
      <c r="I72" s="412"/>
      <c r="J72" s="412"/>
    </row>
    <row r="73" spans="1:10" s="421" customFormat="1" ht="11.25">
      <c r="A73" s="411"/>
      <c r="C73" s="412"/>
      <c r="D73" s="412"/>
      <c r="E73" s="412"/>
      <c r="F73" s="412"/>
      <c r="G73" s="412"/>
      <c r="H73" s="412"/>
      <c r="I73" s="412"/>
      <c r="J73" s="412"/>
    </row>
    <row r="74" spans="1:10" s="421" customFormat="1" ht="11.25">
      <c r="A74" s="411"/>
      <c r="C74" s="412"/>
      <c r="D74" s="412"/>
      <c r="E74" s="412"/>
      <c r="F74" s="412"/>
      <c r="G74" s="412"/>
      <c r="H74" s="412"/>
      <c r="I74" s="412"/>
      <c r="J74" s="412"/>
    </row>
    <row r="75" spans="1:10" s="421" customFormat="1" ht="11.25">
      <c r="A75" s="411"/>
      <c r="C75" s="412"/>
      <c r="D75" s="412"/>
      <c r="E75" s="412"/>
      <c r="F75" s="412"/>
      <c r="G75" s="412"/>
      <c r="H75" s="412"/>
      <c r="I75" s="412"/>
      <c r="J75" s="412"/>
    </row>
    <row r="76" spans="1:10" s="421" customFormat="1" ht="11.25">
      <c r="A76" s="411"/>
      <c r="C76" s="412"/>
      <c r="D76" s="412"/>
      <c r="E76" s="412"/>
      <c r="F76" s="412"/>
      <c r="G76" s="412"/>
      <c r="H76" s="412"/>
      <c r="I76" s="412"/>
      <c r="J76" s="412"/>
    </row>
    <row r="77" spans="1:10" s="421" customFormat="1" ht="11.25">
      <c r="A77" s="411"/>
      <c r="C77" s="412"/>
      <c r="D77" s="412"/>
      <c r="E77" s="412"/>
      <c r="F77" s="412"/>
      <c r="G77" s="412"/>
      <c r="H77" s="412"/>
      <c r="I77" s="412"/>
      <c r="J77" s="412"/>
    </row>
    <row r="78" spans="1:10" s="421" customFormat="1" ht="11.25">
      <c r="A78" s="411"/>
      <c r="C78" s="412"/>
      <c r="D78" s="412"/>
      <c r="E78" s="412"/>
      <c r="F78" s="412"/>
      <c r="G78" s="412"/>
      <c r="H78" s="412"/>
      <c r="I78" s="412"/>
      <c r="J78" s="412"/>
    </row>
    <row r="79" spans="1:10" s="421" customFormat="1" ht="11.25">
      <c r="A79" s="411"/>
      <c r="C79" s="412"/>
      <c r="D79" s="412"/>
      <c r="E79" s="412"/>
      <c r="F79" s="412"/>
      <c r="G79" s="412"/>
      <c r="H79" s="412"/>
      <c r="I79" s="412"/>
      <c r="J79" s="412"/>
    </row>
    <row r="80" spans="1:10" s="421" customFormat="1" ht="11.25">
      <c r="A80" s="411"/>
      <c r="C80" s="412"/>
      <c r="D80" s="412"/>
      <c r="E80" s="412"/>
      <c r="F80" s="412"/>
      <c r="G80" s="412"/>
      <c r="H80" s="412"/>
      <c r="I80" s="412"/>
      <c r="J80" s="412"/>
    </row>
    <row r="81" spans="1:10" s="421" customFormat="1" ht="11.25">
      <c r="A81" s="411"/>
      <c r="C81" s="412"/>
      <c r="D81" s="412"/>
      <c r="E81" s="412"/>
      <c r="F81" s="412"/>
      <c r="G81" s="412"/>
      <c r="H81" s="412"/>
      <c r="I81" s="412"/>
      <c r="J81" s="412"/>
    </row>
    <row r="82" spans="1:10" s="421" customFormat="1" ht="11.25">
      <c r="A82" s="411"/>
      <c r="C82" s="412"/>
      <c r="D82" s="412"/>
      <c r="E82" s="412"/>
      <c r="F82" s="412"/>
      <c r="G82" s="412"/>
      <c r="H82" s="412"/>
      <c r="I82" s="412"/>
      <c r="J82" s="412"/>
    </row>
    <row r="83" spans="1:10" s="421" customFormat="1" ht="11.25">
      <c r="A83" s="411"/>
      <c r="C83" s="412"/>
      <c r="D83" s="412"/>
      <c r="E83" s="412"/>
      <c r="F83" s="412"/>
      <c r="G83" s="412"/>
      <c r="H83" s="412"/>
      <c r="I83" s="412"/>
      <c r="J83" s="412"/>
    </row>
    <row r="84" spans="1:10" s="421" customFormat="1" ht="11.25">
      <c r="A84" s="411"/>
      <c r="C84" s="412"/>
      <c r="D84" s="412"/>
      <c r="E84" s="412"/>
      <c r="F84" s="412"/>
      <c r="G84" s="412"/>
      <c r="H84" s="412"/>
      <c r="I84" s="412"/>
      <c r="J84" s="412"/>
    </row>
    <row r="85" spans="1:10" s="421" customFormat="1" ht="11.25">
      <c r="A85" s="411"/>
      <c r="C85" s="412"/>
      <c r="D85" s="412"/>
      <c r="E85" s="412"/>
      <c r="F85" s="412"/>
      <c r="G85" s="412"/>
      <c r="H85" s="412"/>
      <c r="I85" s="412"/>
      <c r="J85" s="412"/>
    </row>
    <row r="86" spans="1:10" s="421" customFormat="1" ht="11.25">
      <c r="A86" s="411"/>
      <c r="C86" s="412"/>
      <c r="D86" s="412"/>
      <c r="E86" s="412"/>
      <c r="F86" s="412"/>
      <c r="G86" s="412"/>
      <c r="H86" s="412"/>
      <c r="I86" s="412"/>
      <c r="J86" s="412"/>
    </row>
    <row r="87" spans="1:10" s="421" customFormat="1" ht="11.25">
      <c r="A87" s="411"/>
      <c r="C87" s="412"/>
      <c r="D87" s="412"/>
      <c r="E87" s="412"/>
      <c r="F87" s="412"/>
      <c r="G87" s="412"/>
      <c r="H87" s="412"/>
      <c r="I87" s="412"/>
      <c r="J87" s="412"/>
    </row>
    <row r="88" spans="1:10" s="421" customFormat="1" ht="11.25">
      <c r="A88" s="411"/>
      <c r="C88" s="412"/>
      <c r="D88" s="412"/>
      <c r="E88" s="412"/>
      <c r="F88" s="412"/>
      <c r="G88" s="412"/>
      <c r="H88" s="412"/>
      <c r="I88" s="412"/>
      <c r="J88" s="412"/>
    </row>
    <row r="89" spans="1:10" s="421" customFormat="1" ht="11.25">
      <c r="A89" s="411"/>
      <c r="C89" s="412"/>
      <c r="D89" s="412"/>
      <c r="E89" s="412"/>
      <c r="F89" s="412"/>
      <c r="G89" s="412"/>
      <c r="H89" s="412"/>
      <c r="I89" s="412"/>
      <c r="J89" s="412"/>
    </row>
    <row r="90" spans="1:10" s="421" customFormat="1" ht="11.25">
      <c r="A90" s="411"/>
      <c r="C90" s="412"/>
      <c r="D90" s="412"/>
      <c r="E90" s="412"/>
      <c r="F90" s="412"/>
      <c r="G90" s="412"/>
      <c r="H90" s="412"/>
      <c r="I90" s="412"/>
      <c r="J90" s="412"/>
    </row>
    <row r="91" spans="1:10" s="421" customFormat="1" ht="11.25">
      <c r="A91" s="411"/>
      <c r="C91" s="412"/>
      <c r="D91" s="412"/>
      <c r="E91" s="412"/>
      <c r="F91" s="412"/>
      <c r="G91" s="412"/>
      <c r="H91" s="412"/>
      <c r="I91" s="412"/>
      <c r="J91" s="412"/>
    </row>
    <row r="92" spans="1:10" s="421" customFormat="1" ht="11.25">
      <c r="A92" s="411"/>
      <c r="C92" s="412"/>
      <c r="D92" s="412"/>
      <c r="E92" s="412"/>
      <c r="F92" s="412"/>
      <c r="G92" s="412"/>
      <c r="H92" s="412"/>
      <c r="I92" s="412"/>
      <c r="J92" s="412"/>
    </row>
    <row r="93" spans="1:10" s="421" customFormat="1" ht="11.25">
      <c r="A93" s="411"/>
      <c r="C93" s="412"/>
      <c r="D93" s="412"/>
      <c r="E93" s="412"/>
      <c r="F93" s="412"/>
      <c r="G93" s="412"/>
      <c r="H93" s="412"/>
      <c r="I93" s="412"/>
      <c r="J93" s="412"/>
    </row>
    <row r="94" spans="1:10" s="421" customFormat="1" ht="11.25">
      <c r="A94" s="411"/>
      <c r="C94" s="412"/>
      <c r="D94" s="412"/>
      <c r="E94" s="412"/>
      <c r="F94" s="412"/>
      <c r="G94" s="412"/>
      <c r="H94" s="412"/>
      <c r="I94" s="412"/>
      <c r="J94" s="412"/>
    </row>
    <row r="95" spans="1:10" s="421" customFormat="1" ht="11.25">
      <c r="A95" s="411"/>
      <c r="C95" s="412"/>
      <c r="D95" s="412"/>
      <c r="E95" s="412"/>
      <c r="F95" s="412"/>
      <c r="G95" s="412"/>
      <c r="H95" s="412"/>
      <c r="I95" s="412"/>
      <c r="J95" s="412"/>
    </row>
    <row r="96" spans="1:10" s="421" customFormat="1" ht="11.25">
      <c r="A96" s="411"/>
      <c r="C96" s="412"/>
      <c r="D96" s="412"/>
      <c r="E96" s="412"/>
      <c r="F96" s="412"/>
      <c r="G96" s="412"/>
      <c r="H96" s="412"/>
      <c r="I96" s="412"/>
      <c r="J96" s="412"/>
    </row>
    <row r="97" spans="1:10" s="421" customFormat="1" ht="11.25">
      <c r="A97" s="411"/>
      <c r="C97" s="412"/>
      <c r="D97" s="412"/>
      <c r="E97" s="412"/>
      <c r="F97" s="412"/>
      <c r="G97" s="412"/>
      <c r="H97" s="412"/>
      <c r="I97" s="412"/>
      <c r="J97" s="412"/>
    </row>
    <row r="98" spans="1:10" s="421" customFormat="1" ht="11.25">
      <c r="A98" s="411"/>
      <c r="C98" s="412"/>
      <c r="D98" s="412"/>
      <c r="E98" s="412"/>
      <c r="F98" s="412"/>
      <c r="G98" s="412"/>
      <c r="H98" s="412"/>
      <c r="I98" s="412"/>
      <c r="J98" s="412"/>
    </row>
    <row r="99" spans="1:10" s="421" customFormat="1" ht="11.25">
      <c r="A99" s="411"/>
      <c r="C99" s="412"/>
      <c r="D99" s="412"/>
      <c r="E99" s="412"/>
      <c r="F99" s="412"/>
      <c r="G99" s="412"/>
      <c r="H99" s="412"/>
      <c r="I99" s="412"/>
      <c r="J99" s="412"/>
    </row>
    <row r="100" spans="1:10" s="421" customFormat="1" ht="11.25">
      <c r="A100" s="411"/>
      <c r="C100" s="412"/>
      <c r="D100" s="412"/>
      <c r="E100" s="412"/>
      <c r="F100" s="412"/>
      <c r="G100" s="412"/>
      <c r="H100" s="412"/>
      <c r="I100" s="412"/>
      <c r="J100" s="412"/>
    </row>
    <row r="101" spans="1:10" s="421" customFormat="1" ht="11.25">
      <c r="A101" s="411"/>
      <c r="C101" s="412"/>
      <c r="D101" s="412"/>
      <c r="E101" s="412"/>
      <c r="F101" s="412"/>
      <c r="G101" s="412"/>
      <c r="H101" s="412"/>
      <c r="I101" s="412"/>
      <c r="J101" s="412"/>
    </row>
    <row r="102" spans="1:10" s="421" customFormat="1" ht="11.25">
      <c r="A102" s="411"/>
      <c r="C102" s="412"/>
      <c r="D102" s="412"/>
      <c r="E102" s="412"/>
      <c r="F102" s="412"/>
      <c r="G102" s="412"/>
      <c r="H102" s="412"/>
      <c r="I102" s="412"/>
      <c r="J102" s="412"/>
    </row>
    <row r="103" spans="1:10" s="421" customFormat="1" ht="11.25">
      <c r="A103" s="411"/>
      <c r="C103" s="412"/>
      <c r="D103" s="412"/>
      <c r="E103" s="412"/>
      <c r="F103" s="412"/>
      <c r="G103" s="412"/>
      <c r="H103" s="412"/>
      <c r="I103" s="412"/>
      <c r="J103" s="412"/>
    </row>
    <row r="104" spans="1:10" s="421" customFormat="1" ht="11.25">
      <c r="A104" s="411"/>
      <c r="C104" s="412"/>
      <c r="D104" s="412"/>
      <c r="E104" s="412"/>
      <c r="F104" s="412"/>
      <c r="G104" s="412"/>
      <c r="H104" s="412"/>
      <c r="I104" s="412"/>
      <c r="J104" s="412"/>
    </row>
    <row r="105" spans="1:10" s="421" customFormat="1" ht="11.25">
      <c r="A105" s="411"/>
      <c r="C105" s="412"/>
      <c r="D105" s="412"/>
      <c r="E105" s="412"/>
      <c r="F105" s="412"/>
      <c r="G105" s="412"/>
      <c r="H105" s="412"/>
      <c r="I105" s="412"/>
      <c r="J105" s="412"/>
    </row>
  </sheetData>
  <sheetProtection selectLockedCells="1"/>
  <mergeCells count="16">
    <mergeCell ref="A15:B15"/>
    <mergeCell ref="A11:B11"/>
    <mergeCell ref="A13:B13"/>
    <mergeCell ref="A14:B14"/>
    <mergeCell ref="I9:I10"/>
    <mergeCell ref="D7:D10"/>
    <mergeCell ref="H9:H10"/>
    <mergeCell ref="E7:E10"/>
    <mergeCell ref="A7:B10"/>
    <mergeCell ref="F7:F10"/>
    <mergeCell ref="C7:C10"/>
    <mergeCell ref="A3:J3"/>
    <mergeCell ref="A4:J4"/>
    <mergeCell ref="A12:B12"/>
    <mergeCell ref="J9:J10"/>
    <mergeCell ref="G7:J8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view="pageBreakPreview" zoomScaleNormal="100" zoomScaleSheetLayoutView="100" workbookViewId="0">
      <selection activeCell="G21" sqref="G21"/>
    </sheetView>
  </sheetViews>
  <sheetFormatPr defaultRowHeight="14.25"/>
  <cols>
    <col min="1" max="1" width="12.875" style="29" customWidth="1"/>
    <col min="2" max="2" width="15.625" style="281" hidden="1" customWidth="1"/>
    <col min="3" max="3" width="17" style="488" customWidth="1"/>
    <col min="4" max="4" width="17.5" style="488" customWidth="1"/>
    <col min="5" max="5" width="17.625" style="542" customWidth="1"/>
    <col min="6" max="6" width="17.375" style="488" customWidth="1"/>
    <col min="7" max="9" width="22.125" style="488" customWidth="1"/>
    <col min="10" max="10" width="16.125" style="281" customWidth="1"/>
    <col min="11" max="11" width="13.875" style="281" bestFit="1" customWidth="1"/>
    <col min="12" max="16384" width="9" style="281"/>
  </cols>
  <sheetData>
    <row r="1" spans="1:11" s="421" customFormat="1" ht="14.1" customHeight="1">
      <c r="A1" s="375" t="s">
        <v>645</v>
      </c>
      <c r="C1" s="412"/>
      <c r="D1" s="412"/>
      <c r="E1" s="124"/>
      <c r="F1" s="412"/>
      <c r="G1" s="412"/>
      <c r="H1" s="412"/>
      <c r="I1" s="414"/>
      <c r="J1" s="113" t="s">
        <v>500</v>
      </c>
    </row>
    <row r="2" spans="1:11" s="421" customFormat="1" ht="14.1" customHeight="1">
      <c r="A2" s="411"/>
      <c r="C2" s="412"/>
      <c r="D2" s="412"/>
      <c r="E2" s="124"/>
      <c r="F2" s="412"/>
      <c r="G2" s="412"/>
      <c r="H2" s="412"/>
      <c r="I2" s="414"/>
    </row>
    <row r="3" spans="1:11" s="475" customFormat="1" ht="20.100000000000001" customHeight="1">
      <c r="A3" s="704" t="s">
        <v>150</v>
      </c>
      <c r="B3" s="704"/>
      <c r="C3" s="704"/>
      <c r="D3" s="704"/>
      <c r="E3" s="704"/>
      <c r="F3" s="704"/>
      <c r="G3" s="704" t="s">
        <v>344</v>
      </c>
      <c r="H3" s="704"/>
      <c r="I3" s="704"/>
      <c r="J3" s="704"/>
    </row>
    <row r="4" spans="1:11" s="466" customFormat="1" ht="24" customHeight="1">
      <c r="A4" s="246"/>
      <c r="B4" s="246"/>
      <c r="C4" s="246"/>
      <c r="D4" s="246"/>
      <c r="E4" s="246"/>
      <c r="F4" s="246"/>
      <c r="G4" s="246"/>
      <c r="H4" s="246"/>
      <c r="I4" s="246"/>
      <c r="J4" s="467"/>
    </row>
    <row r="5" spans="1:11" s="413" customFormat="1" ht="18" customHeight="1" thickBot="1">
      <c r="A5" s="415" t="s">
        <v>235</v>
      </c>
      <c r="C5" s="374"/>
      <c r="D5" s="374"/>
      <c r="E5" s="185"/>
      <c r="F5" s="374"/>
      <c r="G5" s="374"/>
      <c r="H5" s="374"/>
      <c r="I5" s="19"/>
      <c r="J5" s="113" t="s">
        <v>343</v>
      </c>
    </row>
    <row r="6" spans="1:11" s="421" customFormat="1" ht="13.5" customHeight="1">
      <c r="A6" s="724" t="s">
        <v>340</v>
      </c>
      <c r="B6" s="725"/>
      <c r="C6" s="739" t="s">
        <v>237</v>
      </c>
      <c r="D6" s="602" t="s">
        <v>238</v>
      </c>
      <c r="E6" s="186"/>
      <c r="F6" s="602" t="s">
        <v>239</v>
      </c>
      <c r="G6" s="674" t="s">
        <v>240</v>
      </c>
      <c r="H6" s="597" t="s">
        <v>241</v>
      </c>
      <c r="I6" s="602" t="s">
        <v>242</v>
      </c>
      <c r="J6" s="735" t="s">
        <v>341</v>
      </c>
    </row>
    <row r="7" spans="1:11" s="421" customFormat="1" ht="13.5" customHeight="1">
      <c r="A7" s="726"/>
      <c r="B7" s="727"/>
      <c r="C7" s="740"/>
      <c r="D7" s="598"/>
      <c r="E7" s="742" t="s">
        <v>243</v>
      </c>
      <c r="F7" s="681"/>
      <c r="G7" s="675"/>
      <c r="H7" s="600"/>
      <c r="I7" s="681"/>
      <c r="J7" s="736"/>
    </row>
    <row r="8" spans="1:11" s="421" customFormat="1" ht="13.5" customHeight="1">
      <c r="A8" s="726"/>
      <c r="B8" s="727"/>
      <c r="C8" s="740"/>
      <c r="D8" s="598"/>
      <c r="E8" s="743"/>
      <c r="F8" s="681"/>
      <c r="G8" s="675"/>
      <c r="H8" s="600"/>
      <c r="I8" s="681"/>
      <c r="J8" s="736"/>
    </row>
    <row r="9" spans="1:11" s="421" customFormat="1" ht="13.5" customHeight="1">
      <c r="A9" s="726"/>
      <c r="B9" s="727"/>
      <c r="C9" s="740"/>
      <c r="D9" s="598"/>
      <c r="E9" s="743"/>
      <c r="F9" s="681"/>
      <c r="G9" s="675"/>
      <c r="H9" s="600"/>
      <c r="I9" s="681"/>
      <c r="J9" s="736"/>
    </row>
    <row r="10" spans="1:11" s="421" customFormat="1" ht="13.5" customHeight="1">
      <c r="A10" s="728"/>
      <c r="B10" s="729"/>
      <c r="C10" s="741"/>
      <c r="D10" s="599"/>
      <c r="E10" s="744"/>
      <c r="F10" s="738"/>
      <c r="G10" s="676"/>
      <c r="H10" s="601"/>
      <c r="I10" s="738"/>
      <c r="J10" s="737"/>
    </row>
    <row r="11" spans="1:11" s="21" customFormat="1" ht="17.45" customHeight="1">
      <c r="A11" s="706" t="s">
        <v>25</v>
      </c>
      <c r="B11" s="707"/>
      <c r="C11" s="283">
        <v>2726815</v>
      </c>
      <c r="D11" s="187">
        <v>2643662</v>
      </c>
      <c r="E11" s="188">
        <v>96.950544866446748</v>
      </c>
      <c r="F11" s="187">
        <v>964300</v>
      </c>
      <c r="G11" s="187">
        <v>1008409</v>
      </c>
      <c r="H11" s="187">
        <v>436</v>
      </c>
      <c r="I11" s="187">
        <v>391546</v>
      </c>
      <c r="J11" s="242">
        <v>2010</v>
      </c>
    </row>
    <row r="12" spans="1:11" s="21" customFormat="1" ht="17.45" customHeight="1">
      <c r="A12" s="706" t="s">
        <v>149</v>
      </c>
      <c r="B12" s="707"/>
      <c r="C12" s="283">
        <v>2739179</v>
      </c>
      <c r="D12" s="187">
        <v>2347225</v>
      </c>
      <c r="E12" s="188">
        <v>85.690821957966236</v>
      </c>
      <c r="F12" s="187">
        <v>1029700</v>
      </c>
      <c r="G12" s="187">
        <v>1053360</v>
      </c>
      <c r="H12" s="187">
        <v>449</v>
      </c>
      <c r="I12" s="187">
        <v>406958</v>
      </c>
      <c r="J12" s="242">
        <v>2011</v>
      </c>
    </row>
    <row r="13" spans="1:11" s="21" customFormat="1" ht="17.45" customHeight="1">
      <c r="A13" s="468" t="s">
        <v>348</v>
      </c>
      <c r="B13" s="469"/>
      <c r="C13" s="283">
        <v>2738420</v>
      </c>
      <c r="D13" s="187">
        <v>2386603</v>
      </c>
      <c r="E13" s="188">
        <v>87.152555123027142</v>
      </c>
      <c r="F13" s="187">
        <v>1008850</v>
      </c>
      <c r="G13" s="187">
        <v>1056748.9590163936</v>
      </c>
      <c r="H13" s="187">
        <v>443</v>
      </c>
      <c r="I13" s="187">
        <v>428839</v>
      </c>
      <c r="J13" s="242">
        <v>2012</v>
      </c>
    </row>
    <row r="14" spans="1:11" s="21" customFormat="1" ht="17.45" customHeight="1">
      <c r="A14" s="468" t="s">
        <v>494</v>
      </c>
      <c r="B14" s="469"/>
      <c r="C14" s="283">
        <v>2742939</v>
      </c>
      <c r="D14" s="187">
        <v>2427689</v>
      </c>
      <c r="E14" s="188">
        <v>88.506853415260053</v>
      </c>
      <c r="F14" s="187">
        <v>1052900</v>
      </c>
      <c r="G14" s="187">
        <v>1098733</v>
      </c>
      <c r="H14" s="187">
        <v>452.5839182860737</v>
      </c>
      <c r="I14" s="187">
        <v>442235</v>
      </c>
      <c r="J14" s="242">
        <v>2013</v>
      </c>
    </row>
    <row r="15" spans="1:11" s="21" customFormat="1" ht="17.45" customHeight="1">
      <c r="A15" s="714" t="s">
        <v>514</v>
      </c>
      <c r="B15" s="715"/>
      <c r="C15" s="284">
        <f>SUM(C17:C39)</f>
        <v>2748599</v>
      </c>
      <c r="D15" s="189">
        <f>SUM(D17:D39)</f>
        <v>2456852</v>
      </c>
      <c r="E15" s="239">
        <f>D15/C15*100</f>
        <v>89.385610632907898</v>
      </c>
      <c r="F15" s="189">
        <f>SUM(F17:F39)</f>
        <v>1029400</v>
      </c>
      <c r="G15" s="189">
        <f>SUM(G17:G39)</f>
        <v>1093877</v>
      </c>
      <c r="H15" s="332">
        <f>G15/D15*1000</f>
        <v>445.23520342291675</v>
      </c>
      <c r="I15" s="189">
        <f>SUM(I17:I39)</f>
        <v>461037</v>
      </c>
      <c r="J15" s="243">
        <v>2014</v>
      </c>
      <c r="K15" s="148"/>
    </row>
    <row r="16" spans="1:11" s="421" customFormat="1" ht="6.6" customHeight="1">
      <c r="B16" s="107"/>
      <c r="C16" s="285"/>
      <c r="D16" s="89"/>
      <c r="E16" s="190"/>
      <c r="F16" s="89"/>
      <c r="G16" s="89"/>
      <c r="H16" s="89"/>
      <c r="I16" s="89"/>
      <c r="J16" s="97"/>
      <c r="K16" s="148"/>
    </row>
    <row r="17" spans="1:11" s="420" customFormat="1" ht="17.45" customHeight="1">
      <c r="A17" s="117" t="s">
        <v>349</v>
      </c>
      <c r="B17" s="191" t="s">
        <v>61</v>
      </c>
      <c r="C17" s="539">
        <v>524276</v>
      </c>
      <c r="D17" s="483">
        <v>495539</v>
      </c>
      <c r="E17" s="192">
        <f>D17/C17*100</f>
        <v>94.51872677749887</v>
      </c>
      <c r="F17" s="483">
        <v>313300</v>
      </c>
      <c r="G17" s="540">
        <v>225659</v>
      </c>
      <c r="H17" s="458">
        <v>455</v>
      </c>
      <c r="I17" s="483">
        <v>59835</v>
      </c>
      <c r="J17" s="244" t="s">
        <v>342</v>
      </c>
      <c r="K17" s="148"/>
    </row>
    <row r="18" spans="1:11" s="420" customFormat="1" ht="17.45" customHeight="1">
      <c r="A18" s="117" t="s">
        <v>62</v>
      </c>
      <c r="B18" s="191" t="s">
        <v>63</v>
      </c>
      <c r="C18" s="539">
        <v>269930</v>
      </c>
      <c r="D18" s="483">
        <v>242206</v>
      </c>
      <c r="E18" s="192">
        <f t="shared" ref="E18:E39" si="0">D18/C18*100</f>
        <v>89.729189049012703</v>
      </c>
      <c r="F18" s="483">
        <v>101500</v>
      </c>
      <c r="G18" s="540">
        <v>129394</v>
      </c>
      <c r="H18" s="458">
        <v>534</v>
      </c>
      <c r="I18" s="483">
        <v>45468</v>
      </c>
      <c r="J18" s="244" t="s">
        <v>63</v>
      </c>
      <c r="K18" s="148"/>
    </row>
    <row r="19" spans="1:11" s="420" customFormat="1" ht="17.45" customHeight="1">
      <c r="A19" s="117" t="s">
        <v>64</v>
      </c>
      <c r="B19" s="191" t="s">
        <v>65</v>
      </c>
      <c r="C19" s="539">
        <v>137158</v>
      </c>
      <c r="D19" s="483">
        <v>115584</v>
      </c>
      <c r="E19" s="192">
        <f t="shared" si="0"/>
        <v>84.270695110748179</v>
      </c>
      <c r="F19" s="483">
        <v>49800</v>
      </c>
      <c r="G19" s="540">
        <v>53784</v>
      </c>
      <c r="H19" s="458">
        <v>465</v>
      </c>
      <c r="I19" s="483">
        <v>19866</v>
      </c>
      <c r="J19" s="244" t="s">
        <v>65</v>
      </c>
      <c r="K19" s="148"/>
    </row>
    <row r="20" spans="1:11" s="420" customFormat="1" ht="17.45" customHeight="1">
      <c r="A20" s="117" t="s">
        <v>66</v>
      </c>
      <c r="B20" s="191" t="s">
        <v>67</v>
      </c>
      <c r="C20" s="539">
        <v>170094</v>
      </c>
      <c r="D20" s="483">
        <v>154275</v>
      </c>
      <c r="E20" s="192">
        <f t="shared" si="0"/>
        <v>90.699848319164701</v>
      </c>
      <c r="F20" s="483">
        <v>119200</v>
      </c>
      <c r="G20" s="540">
        <v>54264</v>
      </c>
      <c r="H20" s="458">
        <v>301</v>
      </c>
      <c r="I20" s="483">
        <v>31679</v>
      </c>
      <c r="J20" s="244" t="s">
        <v>67</v>
      </c>
      <c r="K20" s="148"/>
    </row>
    <row r="21" spans="1:11" s="420" customFormat="1" ht="17.45" customHeight="1">
      <c r="A21" s="117" t="s">
        <v>68</v>
      </c>
      <c r="B21" s="191" t="s">
        <v>69</v>
      </c>
      <c r="C21" s="539">
        <v>426532</v>
      </c>
      <c r="D21" s="483">
        <v>421768</v>
      </c>
      <c r="E21" s="192">
        <f t="shared" si="0"/>
        <v>98.883084973694821</v>
      </c>
      <c r="F21" s="483">
        <v>50000</v>
      </c>
      <c r="G21" s="540">
        <v>158642</v>
      </c>
      <c r="H21" s="458">
        <v>376</v>
      </c>
      <c r="I21" s="483">
        <v>38293</v>
      </c>
      <c r="J21" s="244" t="s">
        <v>69</v>
      </c>
      <c r="K21" s="148"/>
    </row>
    <row r="22" spans="1:11" s="420" customFormat="1" ht="17.45" customHeight="1">
      <c r="A22" s="117" t="s">
        <v>70</v>
      </c>
      <c r="B22" s="191" t="s">
        <v>71</v>
      </c>
      <c r="C22" s="539">
        <v>111628</v>
      </c>
      <c r="D22" s="483">
        <v>97325</v>
      </c>
      <c r="E22" s="192">
        <f t="shared" si="0"/>
        <v>87.186906510911243</v>
      </c>
      <c r="F22" s="483">
        <v>46700</v>
      </c>
      <c r="G22" s="540">
        <v>42138</v>
      </c>
      <c r="H22" s="458">
        <v>433</v>
      </c>
      <c r="I22" s="483">
        <v>22189</v>
      </c>
      <c r="J22" s="244" t="s">
        <v>71</v>
      </c>
      <c r="K22" s="148"/>
    </row>
    <row r="23" spans="1:11" s="420" customFormat="1" ht="17.45" customHeight="1">
      <c r="A23" s="117" t="s">
        <v>72</v>
      </c>
      <c r="B23" s="191" t="s">
        <v>73</v>
      </c>
      <c r="C23" s="539">
        <v>103464</v>
      </c>
      <c r="D23" s="483">
        <v>96224</v>
      </c>
      <c r="E23" s="192">
        <f t="shared" si="0"/>
        <v>93.002396968994049</v>
      </c>
      <c r="F23" s="483">
        <v>47200</v>
      </c>
      <c r="G23" s="540">
        <v>55601</v>
      </c>
      <c r="H23" s="458">
        <v>578</v>
      </c>
      <c r="I23" s="483">
        <v>25828</v>
      </c>
      <c r="J23" s="244" t="s">
        <v>73</v>
      </c>
      <c r="K23" s="148"/>
    </row>
    <row r="24" spans="1:11" s="420" customFormat="1" ht="17.45" customHeight="1">
      <c r="A24" s="117" t="s">
        <v>74</v>
      </c>
      <c r="B24" s="191" t="s">
        <v>75</v>
      </c>
      <c r="C24" s="539">
        <v>103798</v>
      </c>
      <c r="D24" s="483">
        <v>78422</v>
      </c>
      <c r="E24" s="192">
        <f t="shared" si="0"/>
        <v>75.55251546272568</v>
      </c>
      <c r="F24" s="483">
        <v>36500</v>
      </c>
      <c r="G24" s="540">
        <v>31025</v>
      </c>
      <c r="H24" s="458">
        <v>396</v>
      </c>
      <c r="I24" s="483">
        <v>22187</v>
      </c>
      <c r="J24" s="244" t="s">
        <v>75</v>
      </c>
      <c r="K24" s="148"/>
    </row>
    <row r="25" spans="1:11" s="420" customFormat="1" ht="17.45" customHeight="1">
      <c r="A25" s="117" t="s">
        <v>76</v>
      </c>
      <c r="B25" s="191" t="s">
        <v>77</v>
      </c>
      <c r="C25" s="539">
        <v>76520</v>
      </c>
      <c r="D25" s="483">
        <v>68133</v>
      </c>
      <c r="E25" s="192">
        <f t="shared" si="0"/>
        <v>89.039466806063771</v>
      </c>
      <c r="F25" s="483">
        <v>50800</v>
      </c>
      <c r="G25" s="540">
        <v>39758</v>
      </c>
      <c r="H25" s="458">
        <v>584</v>
      </c>
      <c r="I25" s="483">
        <v>22404</v>
      </c>
      <c r="J25" s="244" t="s">
        <v>77</v>
      </c>
      <c r="K25" s="148"/>
    </row>
    <row r="26" spans="1:11" s="420" customFormat="1" ht="17.45" customHeight="1">
      <c r="A26" s="117" t="s">
        <v>78</v>
      </c>
      <c r="B26" s="191" t="s">
        <v>79</v>
      </c>
      <c r="C26" s="539">
        <v>261191</v>
      </c>
      <c r="D26" s="483">
        <v>258339</v>
      </c>
      <c r="E26" s="192">
        <f t="shared" si="0"/>
        <v>98.908078762285072</v>
      </c>
      <c r="F26" s="483">
        <v>80000</v>
      </c>
      <c r="G26" s="540">
        <v>110209</v>
      </c>
      <c r="H26" s="458">
        <v>427</v>
      </c>
      <c r="I26" s="483">
        <v>33133</v>
      </c>
      <c r="J26" s="244" t="s">
        <v>79</v>
      </c>
      <c r="K26" s="148"/>
    </row>
    <row r="27" spans="1:11" s="420" customFormat="1" ht="17.45" customHeight="1">
      <c r="A27" s="117" t="s">
        <v>80</v>
      </c>
      <c r="B27" s="191" t="s">
        <v>81</v>
      </c>
      <c r="C27" s="539">
        <v>24731</v>
      </c>
      <c r="D27" s="483">
        <v>17395</v>
      </c>
      <c r="E27" s="192">
        <f t="shared" si="0"/>
        <v>70.33682422870082</v>
      </c>
      <c r="F27" s="483">
        <v>8300</v>
      </c>
      <c r="G27" s="540">
        <v>11276</v>
      </c>
      <c r="H27" s="458">
        <v>648</v>
      </c>
      <c r="I27" s="483">
        <v>8182</v>
      </c>
      <c r="J27" s="244" t="s">
        <v>81</v>
      </c>
      <c r="K27" s="148"/>
    </row>
    <row r="28" spans="1:11" s="420" customFormat="1" ht="17.45" customHeight="1">
      <c r="A28" s="117" t="s">
        <v>82</v>
      </c>
      <c r="B28" s="191" t="s">
        <v>83</v>
      </c>
      <c r="C28" s="539">
        <v>55888</v>
      </c>
      <c r="D28" s="483">
        <v>38298</v>
      </c>
      <c r="E28" s="192">
        <f t="shared" si="0"/>
        <v>68.526338391067853</v>
      </c>
      <c r="F28" s="483">
        <v>20400</v>
      </c>
      <c r="G28" s="540">
        <v>20136</v>
      </c>
      <c r="H28" s="458">
        <v>526</v>
      </c>
      <c r="I28" s="483">
        <v>15939</v>
      </c>
      <c r="J28" s="244" t="s">
        <v>83</v>
      </c>
      <c r="K28" s="148"/>
    </row>
    <row r="29" spans="1:11" s="420" customFormat="1" ht="17.45" customHeight="1">
      <c r="A29" s="117" t="s">
        <v>84</v>
      </c>
      <c r="B29" s="191" t="s">
        <v>85</v>
      </c>
      <c r="C29" s="539">
        <v>26732</v>
      </c>
      <c r="D29" s="483">
        <v>17707</v>
      </c>
      <c r="E29" s="192">
        <f t="shared" si="0"/>
        <v>66.238964536884637</v>
      </c>
      <c r="F29" s="483">
        <v>9600</v>
      </c>
      <c r="G29" s="540">
        <v>10186</v>
      </c>
      <c r="H29" s="458">
        <v>575</v>
      </c>
      <c r="I29" s="483">
        <v>8077</v>
      </c>
      <c r="J29" s="244" t="s">
        <v>85</v>
      </c>
      <c r="K29" s="148"/>
    </row>
    <row r="30" spans="1:11" s="420" customFormat="1" ht="17.45" customHeight="1">
      <c r="A30" s="117" t="s">
        <v>86</v>
      </c>
      <c r="B30" s="191" t="s">
        <v>87</v>
      </c>
      <c r="C30" s="539">
        <v>18408</v>
      </c>
      <c r="D30" s="483">
        <v>16188</v>
      </c>
      <c r="E30" s="192">
        <f t="shared" si="0"/>
        <v>87.940026075619286</v>
      </c>
      <c r="F30" s="483">
        <v>7200</v>
      </c>
      <c r="G30" s="540">
        <v>6545</v>
      </c>
      <c r="H30" s="458">
        <v>404</v>
      </c>
      <c r="I30" s="483">
        <v>7499</v>
      </c>
      <c r="J30" s="244" t="s">
        <v>87</v>
      </c>
      <c r="K30" s="148"/>
    </row>
    <row r="31" spans="1:11" s="420" customFormat="1" ht="17.45" customHeight="1">
      <c r="A31" s="117" t="s">
        <v>88</v>
      </c>
      <c r="B31" s="191" t="s">
        <v>89</v>
      </c>
      <c r="C31" s="539">
        <v>40318</v>
      </c>
      <c r="D31" s="483">
        <v>35740</v>
      </c>
      <c r="E31" s="192">
        <f t="shared" si="0"/>
        <v>88.645270102683654</v>
      </c>
      <c r="F31" s="483">
        <v>24200</v>
      </c>
      <c r="G31" s="540">
        <v>20112</v>
      </c>
      <c r="H31" s="458">
        <v>563</v>
      </c>
      <c r="I31" s="483">
        <v>18616</v>
      </c>
      <c r="J31" s="244" t="s">
        <v>89</v>
      </c>
      <c r="K31" s="148"/>
    </row>
    <row r="32" spans="1:11" s="420" customFormat="1" ht="17.649999999999999" customHeight="1">
      <c r="A32" s="117" t="s">
        <v>90</v>
      </c>
      <c r="B32" s="191" t="s">
        <v>91</v>
      </c>
      <c r="C32" s="539">
        <v>44897</v>
      </c>
      <c r="D32" s="483">
        <v>29055</v>
      </c>
      <c r="E32" s="192">
        <f t="shared" si="0"/>
        <v>64.714791634184905</v>
      </c>
      <c r="F32" s="483">
        <v>0</v>
      </c>
      <c r="G32" s="540">
        <v>11858</v>
      </c>
      <c r="H32" s="458">
        <v>408</v>
      </c>
      <c r="I32" s="483">
        <v>11125</v>
      </c>
      <c r="J32" s="244" t="s">
        <v>91</v>
      </c>
      <c r="K32" s="148"/>
    </row>
    <row r="33" spans="1:11" s="420" customFormat="1" ht="17.649999999999999" customHeight="1">
      <c r="A33" s="117" t="s">
        <v>92</v>
      </c>
      <c r="B33" s="191" t="s">
        <v>93</v>
      </c>
      <c r="C33" s="539">
        <v>36853</v>
      </c>
      <c r="D33" s="483">
        <v>32762</v>
      </c>
      <c r="E33" s="192">
        <f t="shared" si="0"/>
        <v>88.899139825794364</v>
      </c>
      <c r="F33" s="483">
        <v>9000</v>
      </c>
      <c r="G33" s="540">
        <v>13004</v>
      </c>
      <c r="H33" s="458">
        <v>397</v>
      </c>
      <c r="I33" s="483">
        <v>10305</v>
      </c>
      <c r="J33" s="244" t="s">
        <v>93</v>
      </c>
      <c r="K33" s="148"/>
    </row>
    <row r="34" spans="1:11" s="420" customFormat="1" ht="17.649999999999999" customHeight="1">
      <c r="A34" s="117" t="s">
        <v>94</v>
      </c>
      <c r="B34" s="191" t="s">
        <v>95</v>
      </c>
      <c r="C34" s="539">
        <v>46509</v>
      </c>
      <c r="D34" s="483">
        <v>31480</v>
      </c>
      <c r="E34" s="192">
        <f t="shared" si="0"/>
        <v>67.685824249070066</v>
      </c>
      <c r="F34" s="483">
        <v>2400</v>
      </c>
      <c r="G34" s="540">
        <v>10105</v>
      </c>
      <c r="H34" s="458">
        <v>321</v>
      </c>
      <c r="I34" s="483">
        <v>8420</v>
      </c>
      <c r="J34" s="244" t="s">
        <v>95</v>
      </c>
      <c r="K34" s="148"/>
    </row>
    <row r="35" spans="1:11" s="420" customFormat="1" ht="17.649999999999999" customHeight="1">
      <c r="A35" s="117" t="s">
        <v>96</v>
      </c>
      <c r="B35" s="191" t="s">
        <v>97</v>
      </c>
      <c r="C35" s="539">
        <v>126092</v>
      </c>
      <c r="D35" s="483">
        <v>112061</v>
      </c>
      <c r="E35" s="192">
        <f t="shared" si="0"/>
        <v>88.872410620816538</v>
      </c>
      <c r="F35" s="483" t="s">
        <v>528</v>
      </c>
      <c r="G35" s="540">
        <v>45777</v>
      </c>
      <c r="H35" s="458">
        <v>409</v>
      </c>
      <c r="I35" s="483">
        <v>15818</v>
      </c>
      <c r="J35" s="244" t="s">
        <v>97</v>
      </c>
      <c r="K35" s="148"/>
    </row>
    <row r="36" spans="1:11" s="420" customFormat="1" ht="17.649999999999999" customHeight="1">
      <c r="A36" s="117" t="s">
        <v>98</v>
      </c>
      <c r="B36" s="191" t="s">
        <v>99</v>
      </c>
      <c r="C36" s="539">
        <v>45559</v>
      </c>
      <c r="D36" s="483">
        <v>33864</v>
      </c>
      <c r="E36" s="192">
        <f t="shared" si="0"/>
        <v>74.329989683706842</v>
      </c>
      <c r="F36" s="483">
        <v>16800</v>
      </c>
      <c r="G36" s="540">
        <v>12707</v>
      </c>
      <c r="H36" s="458">
        <v>375</v>
      </c>
      <c r="I36" s="483">
        <v>13171</v>
      </c>
      <c r="J36" s="244" t="s">
        <v>99</v>
      </c>
      <c r="K36" s="148"/>
    </row>
    <row r="37" spans="1:11" s="420" customFormat="1" ht="17.649999999999999" customHeight="1">
      <c r="A37" s="117" t="s">
        <v>100</v>
      </c>
      <c r="B37" s="191" t="s">
        <v>101</v>
      </c>
      <c r="C37" s="539">
        <v>34308</v>
      </c>
      <c r="D37" s="483">
        <v>19276</v>
      </c>
      <c r="E37" s="192">
        <f t="shared" si="0"/>
        <v>56.185146321557653</v>
      </c>
      <c r="F37" s="483">
        <v>10800</v>
      </c>
      <c r="G37" s="540">
        <v>8601</v>
      </c>
      <c r="H37" s="458">
        <v>446</v>
      </c>
      <c r="I37" s="483">
        <v>6860</v>
      </c>
      <c r="J37" s="244" t="s">
        <v>101</v>
      </c>
      <c r="K37" s="148"/>
    </row>
    <row r="38" spans="1:11" s="420" customFormat="1" ht="17.649999999999999" customHeight="1">
      <c r="A38" s="117" t="s">
        <v>102</v>
      </c>
      <c r="B38" s="191" t="s">
        <v>103</v>
      </c>
      <c r="C38" s="539">
        <v>53318</v>
      </c>
      <c r="D38" s="483">
        <v>36245</v>
      </c>
      <c r="E38" s="192">
        <f t="shared" si="0"/>
        <v>67.978918939195026</v>
      </c>
      <c r="F38" s="483">
        <v>20400</v>
      </c>
      <c r="G38" s="540">
        <v>19867</v>
      </c>
      <c r="H38" s="458">
        <v>548</v>
      </c>
      <c r="I38" s="483">
        <v>13546</v>
      </c>
      <c r="J38" s="244" t="s">
        <v>103</v>
      </c>
      <c r="K38" s="148"/>
    </row>
    <row r="39" spans="1:11" s="420" customFormat="1" ht="17.649999999999999" customHeight="1" thickBot="1">
      <c r="A39" s="119" t="s">
        <v>104</v>
      </c>
      <c r="B39" s="193" t="s">
        <v>105</v>
      </c>
      <c r="C39" s="541">
        <v>10395</v>
      </c>
      <c r="D39" s="484">
        <v>8966</v>
      </c>
      <c r="E39" s="241">
        <f t="shared" si="0"/>
        <v>86.253006253006248</v>
      </c>
      <c r="F39" s="484">
        <v>5300</v>
      </c>
      <c r="G39" s="459">
        <v>3229</v>
      </c>
      <c r="H39" s="460">
        <v>360</v>
      </c>
      <c r="I39" s="484">
        <v>2597</v>
      </c>
      <c r="J39" s="245" t="s">
        <v>105</v>
      </c>
      <c r="K39" s="148"/>
    </row>
    <row r="40" spans="1:11" s="101" customFormat="1" ht="11.1" customHeight="1">
      <c r="A40" s="316" t="s">
        <v>244</v>
      </c>
      <c r="C40" s="333"/>
      <c r="D40" s="333"/>
      <c r="E40" s="334"/>
      <c r="F40" s="333"/>
      <c r="G40" s="333"/>
      <c r="H40" s="333"/>
      <c r="I40" s="335"/>
      <c r="J40" s="383" t="s">
        <v>115</v>
      </c>
    </row>
    <row r="41" spans="1:11" s="122" customFormat="1" ht="11.1" customHeight="1">
      <c r="A41" s="121" t="s">
        <v>246</v>
      </c>
      <c r="C41" s="123"/>
      <c r="D41" s="336"/>
      <c r="E41" s="337"/>
      <c r="F41" s="123"/>
      <c r="G41" s="123"/>
      <c r="H41" s="123"/>
      <c r="I41" s="123"/>
    </row>
    <row r="42" spans="1:11" s="110" customFormat="1" ht="11.1" customHeight="1">
      <c r="A42" s="338" t="s">
        <v>339</v>
      </c>
      <c r="C42" s="314"/>
      <c r="D42" s="314"/>
      <c r="E42" s="339"/>
      <c r="F42" s="314"/>
      <c r="G42" s="314"/>
      <c r="H42" s="314"/>
      <c r="I42" s="314"/>
    </row>
    <row r="43" spans="1:11" s="421" customFormat="1" ht="11.25">
      <c r="A43" s="411"/>
      <c r="C43" s="412"/>
      <c r="D43" s="412"/>
      <c r="E43" s="124"/>
      <c r="F43" s="412"/>
      <c r="G43" s="412"/>
      <c r="H43" s="412"/>
      <c r="I43" s="412"/>
    </row>
    <row r="44" spans="1:11" s="421" customFormat="1" ht="11.25">
      <c r="A44" s="411"/>
      <c r="C44" s="412"/>
      <c r="D44" s="412"/>
      <c r="E44" s="124"/>
      <c r="F44" s="412"/>
      <c r="G44" s="412"/>
      <c r="H44" s="412"/>
      <c r="I44" s="412"/>
    </row>
    <row r="45" spans="1:11" s="421" customFormat="1" ht="11.25">
      <c r="A45" s="411"/>
      <c r="C45" s="412"/>
      <c r="D45" s="412"/>
      <c r="E45" s="124"/>
      <c r="F45" s="412"/>
      <c r="G45" s="412"/>
      <c r="H45" s="412"/>
      <c r="I45" s="412"/>
    </row>
    <row r="46" spans="1:11" s="421" customFormat="1" ht="11.25">
      <c r="A46" s="411"/>
      <c r="C46" s="412"/>
      <c r="D46" s="412"/>
      <c r="E46" s="124"/>
      <c r="F46" s="412"/>
      <c r="G46" s="412"/>
      <c r="H46" s="412"/>
      <c r="I46" s="412"/>
    </row>
    <row r="47" spans="1:11" s="421" customFormat="1" ht="11.25">
      <c r="A47" s="411"/>
      <c r="C47" s="412"/>
      <c r="D47" s="412"/>
      <c r="E47" s="124"/>
      <c r="F47" s="412"/>
      <c r="G47" s="412"/>
      <c r="H47" s="412"/>
      <c r="I47" s="412"/>
    </row>
    <row r="48" spans="1:11" s="421" customFormat="1" ht="11.25">
      <c r="A48" s="411"/>
      <c r="C48" s="412"/>
      <c r="D48" s="412"/>
      <c r="E48" s="124"/>
      <c r="F48" s="412"/>
      <c r="G48" s="412"/>
      <c r="H48" s="412"/>
      <c r="I48" s="412"/>
    </row>
    <row r="49" spans="1:9" s="421" customFormat="1" ht="11.25">
      <c r="A49" s="411"/>
      <c r="C49" s="412"/>
      <c r="D49" s="412"/>
      <c r="E49" s="124"/>
      <c r="F49" s="412"/>
      <c r="G49" s="412"/>
      <c r="H49" s="412"/>
      <c r="I49" s="412"/>
    </row>
    <row r="50" spans="1:9" s="421" customFormat="1" ht="11.25">
      <c r="A50" s="411"/>
      <c r="C50" s="412"/>
      <c r="D50" s="412"/>
      <c r="E50" s="124"/>
      <c r="F50" s="412"/>
      <c r="G50" s="412"/>
      <c r="H50" s="412"/>
      <c r="I50" s="412"/>
    </row>
    <row r="51" spans="1:9" s="421" customFormat="1" ht="11.25">
      <c r="A51" s="411"/>
      <c r="C51" s="412"/>
      <c r="D51" s="412"/>
      <c r="E51" s="124"/>
      <c r="F51" s="412"/>
      <c r="G51" s="412"/>
      <c r="H51" s="412"/>
      <c r="I51" s="412"/>
    </row>
    <row r="52" spans="1:9" s="421" customFormat="1" ht="11.25">
      <c r="A52" s="411"/>
      <c r="C52" s="412"/>
      <c r="D52" s="412"/>
      <c r="E52" s="124"/>
      <c r="F52" s="412"/>
      <c r="G52" s="412"/>
      <c r="H52" s="412"/>
      <c r="I52" s="412"/>
    </row>
    <row r="53" spans="1:9" s="421" customFormat="1" ht="11.25">
      <c r="A53" s="411"/>
      <c r="C53" s="412"/>
      <c r="D53" s="412"/>
      <c r="E53" s="124"/>
      <c r="F53" s="412"/>
      <c r="G53" s="412"/>
      <c r="H53" s="412"/>
      <c r="I53" s="412"/>
    </row>
    <row r="54" spans="1:9" s="421" customFormat="1" ht="11.25">
      <c r="A54" s="411"/>
      <c r="C54" s="412"/>
      <c r="D54" s="412"/>
      <c r="E54" s="124"/>
      <c r="F54" s="412"/>
      <c r="G54" s="412"/>
      <c r="H54" s="412"/>
      <c r="I54" s="412"/>
    </row>
    <row r="55" spans="1:9" s="421" customFormat="1" ht="11.25">
      <c r="A55" s="411"/>
      <c r="C55" s="412"/>
      <c r="D55" s="412"/>
      <c r="E55" s="124"/>
      <c r="F55" s="412"/>
      <c r="G55" s="412"/>
      <c r="H55" s="412"/>
      <c r="I55" s="412"/>
    </row>
    <row r="56" spans="1:9" s="421" customFormat="1" ht="11.25">
      <c r="A56" s="411"/>
      <c r="C56" s="412"/>
      <c r="D56" s="412"/>
      <c r="E56" s="124"/>
      <c r="F56" s="412"/>
      <c r="G56" s="412"/>
      <c r="H56" s="412"/>
      <c r="I56" s="412"/>
    </row>
    <row r="57" spans="1:9" s="421" customFormat="1" ht="11.25">
      <c r="A57" s="411"/>
      <c r="C57" s="412"/>
      <c r="D57" s="412"/>
      <c r="E57" s="124"/>
      <c r="F57" s="412"/>
      <c r="G57" s="412"/>
      <c r="H57" s="412"/>
      <c r="I57" s="412"/>
    </row>
    <row r="58" spans="1:9" s="421" customFormat="1" ht="11.25">
      <c r="A58" s="411"/>
      <c r="C58" s="412"/>
      <c r="D58" s="412"/>
      <c r="E58" s="124"/>
      <c r="F58" s="412"/>
      <c r="G58" s="412"/>
      <c r="H58" s="412"/>
      <c r="I58" s="412"/>
    </row>
    <row r="59" spans="1:9" s="421" customFormat="1" ht="11.25">
      <c r="A59" s="411"/>
      <c r="C59" s="412"/>
      <c r="D59" s="412"/>
      <c r="E59" s="124"/>
      <c r="F59" s="412"/>
      <c r="G59" s="412"/>
      <c r="H59" s="412"/>
      <c r="I59" s="412"/>
    </row>
    <row r="60" spans="1:9" s="421" customFormat="1" ht="11.25">
      <c r="A60" s="411"/>
      <c r="C60" s="412"/>
      <c r="D60" s="412"/>
      <c r="E60" s="124"/>
      <c r="F60" s="412"/>
      <c r="G60" s="412"/>
      <c r="H60" s="412"/>
      <c r="I60" s="412"/>
    </row>
    <row r="61" spans="1:9" s="421" customFormat="1" ht="11.25">
      <c r="A61" s="411"/>
      <c r="C61" s="412"/>
      <c r="D61" s="412"/>
      <c r="E61" s="124"/>
      <c r="F61" s="412"/>
      <c r="G61" s="412"/>
      <c r="H61" s="412"/>
      <c r="I61" s="412"/>
    </row>
    <row r="62" spans="1:9" s="421" customFormat="1" ht="11.25">
      <c r="A62" s="411"/>
      <c r="C62" s="412"/>
      <c r="D62" s="412"/>
      <c r="E62" s="124"/>
      <c r="F62" s="412"/>
      <c r="G62" s="412"/>
      <c r="H62" s="412"/>
      <c r="I62" s="412"/>
    </row>
    <row r="63" spans="1:9" s="421" customFormat="1" ht="11.25">
      <c r="A63" s="411"/>
      <c r="C63" s="412"/>
      <c r="D63" s="412"/>
      <c r="E63" s="124"/>
      <c r="F63" s="412"/>
      <c r="G63" s="412"/>
      <c r="H63" s="412"/>
      <c r="I63" s="412"/>
    </row>
    <row r="64" spans="1:9" s="421" customFormat="1" ht="11.25">
      <c r="A64" s="411"/>
      <c r="C64" s="412"/>
      <c r="D64" s="412"/>
      <c r="E64" s="124"/>
      <c r="F64" s="412"/>
      <c r="G64" s="412"/>
      <c r="H64" s="412"/>
      <c r="I64" s="412"/>
    </row>
    <row r="65" spans="1:9" s="421" customFormat="1" ht="11.25">
      <c r="A65" s="411"/>
      <c r="C65" s="412"/>
      <c r="D65" s="412"/>
      <c r="E65" s="124"/>
      <c r="F65" s="412"/>
      <c r="G65" s="412"/>
      <c r="H65" s="412"/>
      <c r="I65" s="412"/>
    </row>
    <row r="66" spans="1:9" s="421" customFormat="1" ht="11.25">
      <c r="A66" s="411"/>
      <c r="C66" s="412"/>
      <c r="D66" s="412"/>
      <c r="E66" s="124"/>
      <c r="F66" s="412"/>
      <c r="G66" s="412"/>
      <c r="H66" s="412"/>
      <c r="I66" s="412"/>
    </row>
    <row r="67" spans="1:9" s="421" customFormat="1" ht="11.25">
      <c r="A67" s="411"/>
      <c r="C67" s="412"/>
      <c r="D67" s="412"/>
      <c r="E67" s="124"/>
      <c r="F67" s="412"/>
      <c r="G67" s="412"/>
      <c r="H67" s="412"/>
      <c r="I67" s="412"/>
    </row>
    <row r="68" spans="1:9" s="421" customFormat="1" ht="11.25">
      <c r="A68" s="411"/>
      <c r="C68" s="412"/>
      <c r="D68" s="412"/>
      <c r="E68" s="124"/>
      <c r="F68" s="412"/>
      <c r="G68" s="412"/>
      <c r="H68" s="412"/>
      <c r="I68" s="412"/>
    </row>
    <row r="69" spans="1:9" s="421" customFormat="1" ht="11.25">
      <c r="A69" s="411"/>
      <c r="C69" s="412"/>
      <c r="D69" s="412"/>
      <c r="E69" s="124"/>
      <c r="F69" s="412"/>
      <c r="G69" s="412"/>
      <c r="H69" s="412"/>
      <c r="I69" s="412"/>
    </row>
    <row r="70" spans="1:9" s="421" customFormat="1" ht="11.25">
      <c r="A70" s="411"/>
      <c r="C70" s="412"/>
      <c r="D70" s="412"/>
      <c r="E70" s="124"/>
      <c r="F70" s="412"/>
      <c r="G70" s="412"/>
      <c r="H70" s="412"/>
      <c r="I70" s="412"/>
    </row>
    <row r="71" spans="1:9" s="421" customFormat="1" ht="11.25">
      <c r="A71" s="411"/>
      <c r="C71" s="412"/>
      <c r="D71" s="412"/>
      <c r="E71" s="124"/>
      <c r="F71" s="412"/>
      <c r="G71" s="412"/>
      <c r="H71" s="412"/>
      <c r="I71" s="412"/>
    </row>
    <row r="72" spans="1:9" s="421" customFormat="1" ht="11.25">
      <c r="A72" s="411"/>
      <c r="C72" s="412"/>
      <c r="D72" s="412"/>
      <c r="E72" s="124"/>
      <c r="F72" s="412"/>
      <c r="G72" s="412"/>
      <c r="H72" s="412"/>
      <c r="I72" s="412"/>
    </row>
    <row r="73" spans="1:9" s="421" customFormat="1" ht="11.25">
      <c r="A73" s="411"/>
      <c r="C73" s="412"/>
      <c r="D73" s="412"/>
      <c r="E73" s="124"/>
      <c r="F73" s="412"/>
      <c r="G73" s="412"/>
      <c r="H73" s="412"/>
      <c r="I73" s="412"/>
    </row>
    <row r="74" spans="1:9" s="421" customFormat="1" ht="11.25">
      <c r="A74" s="411"/>
      <c r="C74" s="412"/>
      <c r="D74" s="412"/>
      <c r="E74" s="124"/>
      <c r="F74" s="412"/>
      <c r="G74" s="412"/>
      <c r="H74" s="412"/>
      <c r="I74" s="412"/>
    </row>
    <row r="75" spans="1:9" s="421" customFormat="1" ht="11.25">
      <c r="A75" s="411"/>
      <c r="C75" s="412"/>
      <c r="D75" s="412"/>
      <c r="E75" s="124"/>
      <c r="F75" s="412"/>
      <c r="G75" s="412"/>
      <c r="H75" s="412"/>
      <c r="I75" s="412"/>
    </row>
    <row r="76" spans="1:9" s="421" customFormat="1" ht="11.25">
      <c r="A76" s="411"/>
      <c r="C76" s="412"/>
      <c r="D76" s="412"/>
      <c r="E76" s="124"/>
      <c r="F76" s="412"/>
      <c r="G76" s="412"/>
      <c r="H76" s="412"/>
      <c r="I76" s="412"/>
    </row>
    <row r="77" spans="1:9" s="421" customFormat="1" ht="11.25">
      <c r="A77" s="411"/>
      <c r="C77" s="412"/>
      <c r="D77" s="412"/>
      <c r="E77" s="124"/>
      <c r="F77" s="412"/>
      <c r="G77" s="412"/>
      <c r="H77" s="412"/>
      <c r="I77" s="412"/>
    </row>
    <row r="78" spans="1:9" s="421" customFormat="1" ht="11.25">
      <c r="A78" s="411"/>
      <c r="C78" s="412"/>
      <c r="D78" s="412"/>
      <c r="E78" s="124"/>
      <c r="F78" s="412"/>
      <c r="G78" s="412"/>
      <c r="H78" s="412"/>
      <c r="I78" s="412"/>
    </row>
    <row r="79" spans="1:9" s="421" customFormat="1" ht="11.25">
      <c r="A79" s="411"/>
      <c r="C79" s="412"/>
      <c r="D79" s="412"/>
      <c r="E79" s="124"/>
      <c r="F79" s="412"/>
      <c r="G79" s="412"/>
      <c r="H79" s="412"/>
      <c r="I79" s="412"/>
    </row>
    <row r="80" spans="1:9" s="421" customFormat="1" ht="11.25">
      <c r="A80" s="411"/>
      <c r="C80" s="412"/>
      <c r="D80" s="412"/>
      <c r="E80" s="124"/>
      <c r="F80" s="412"/>
      <c r="G80" s="412"/>
      <c r="H80" s="412"/>
      <c r="I80" s="412"/>
    </row>
    <row r="81" spans="1:9" s="421" customFormat="1" ht="11.25">
      <c r="A81" s="411"/>
      <c r="C81" s="412"/>
      <c r="D81" s="412"/>
      <c r="E81" s="124"/>
      <c r="F81" s="412"/>
      <c r="G81" s="412"/>
      <c r="H81" s="412"/>
      <c r="I81" s="412"/>
    </row>
    <row r="82" spans="1:9" s="421" customFormat="1" ht="11.25">
      <c r="A82" s="411"/>
      <c r="C82" s="412"/>
      <c r="D82" s="412"/>
      <c r="E82" s="124"/>
      <c r="F82" s="412"/>
      <c r="G82" s="412"/>
      <c r="H82" s="412"/>
      <c r="I82" s="412"/>
    </row>
    <row r="83" spans="1:9" s="421" customFormat="1" ht="11.25">
      <c r="A83" s="411"/>
      <c r="C83" s="412"/>
      <c r="D83" s="412"/>
      <c r="E83" s="124"/>
      <c r="F83" s="412"/>
      <c r="G83" s="412"/>
      <c r="H83" s="412"/>
      <c r="I83" s="412"/>
    </row>
    <row r="84" spans="1:9" s="421" customFormat="1" ht="11.25">
      <c r="A84" s="411"/>
      <c r="C84" s="412"/>
      <c r="D84" s="412"/>
      <c r="E84" s="124"/>
      <c r="F84" s="412"/>
      <c r="G84" s="412"/>
      <c r="H84" s="412"/>
      <c r="I84" s="412"/>
    </row>
    <row r="85" spans="1:9" s="421" customFormat="1" ht="11.25">
      <c r="A85" s="411"/>
      <c r="C85" s="412"/>
      <c r="D85" s="412"/>
      <c r="E85" s="124"/>
      <c r="F85" s="412"/>
      <c r="G85" s="412"/>
      <c r="H85" s="412"/>
      <c r="I85" s="412"/>
    </row>
    <row r="86" spans="1:9" s="421" customFormat="1" ht="11.25">
      <c r="A86" s="411"/>
      <c r="C86" s="412"/>
      <c r="D86" s="412"/>
      <c r="E86" s="124"/>
      <c r="F86" s="412"/>
      <c r="G86" s="412"/>
      <c r="H86" s="412"/>
      <c r="I86" s="412"/>
    </row>
    <row r="87" spans="1:9" s="421" customFormat="1" ht="11.25">
      <c r="A87" s="411"/>
      <c r="C87" s="412"/>
      <c r="D87" s="412"/>
      <c r="E87" s="124"/>
      <c r="F87" s="412"/>
      <c r="G87" s="412"/>
      <c r="H87" s="412"/>
      <c r="I87" s="412"/>
    </row>
    <row r="88" spans="1:9" s="421" customFormat="1" ht="11.25">
      <c r="A88" s="411"/>
      <c r="C88" s="412"/>
      <c r="D88" s="412"/>
      <c r="E88" s="124"/>
      <c r="F88" s="412"/>
      <c r="G88" s="412"/>
      <c r="H88" s="412"/>
      <c r="I88" s="412"/>
    </row>
    <row r="89" spans="1:9" s="421" customFormat="1" ht="11.25">
      <c r="A89" s="411"/>
      <c r="C89" s="412"/>
      <c r="D89" s="412"/>
      <c r="E89" s="124"/>
      <c r="F89" s="412"/>
      <c r="G89" s="412"/>
      <c r="H89" s="412"/>
      <c r="I89" s="412"/>
    </row>
    <row r="90" spans="1:9" s="421" customFormat="1" ht="11.25">
      <c r="A90" s="411"/>
      <c r="C90" s="412"/>
      <c r="D90" s="412"/>
      <c r="E90" s="124"/>
      <c r="F90" s="412"/>
      <c r="G90" s="412"/>
      <c r="H90" s="412"/>
      <c r="I90" s="412"/>
    </row>
    <row r="91" spans="1:9" s="421" customFormat="1" ht="11.25">
      <c r="A91" s="411"/>
      <c r="C91" s="412"/>
      <c r="D91" s="412"/>
      <c r="E91" s="124"/>
      <c r="F91" s="412"/>
      <c r="G91" s="412"/>
      <c r="H91" s="412"/>
      <c r="I91" s="412"/>
    </row>
    <row r="92" spans="1:9" s="421" customFormat="1" ht="11.25">
      <c r="A92" s="411"/>
      <c r="C92" s="412"/>
      <c r="D92" s="412"/>
      <c r="E92" s="124"/>
      <c r="F92" s="412"/>
      <c r="G92" s="412"/>
      <c r="H92" s="412"/>
      <c r="I92" s="412"/>
    </row>
    <row r="93" spans="1:9" s="421" customFormat="1" ht="11.25">
      <c r="A93" s="411"/>
      <c r="C93" s="412"/>
      <c r="D93" s="412"/>
      <c r="E93" s="124"/>
      <c r="F93" s="412"/>
      <c r="G93" s="412"/>
      <c r="H93" s="412"/>
      <c r="I93" s="412"/>
    </row>
    <row r="94" spans="1:9" s="421" customFormat="1" ht="11.25">
      <c r="A94" s="411"/>
      <c r="C94" s="412"/>
      <c r="D94" s="412"/>
      <c r="E94" s="124"/>
      <c r="F94" s="412"/>
      <c r="G94" s="412"/>
      <c r="H94" s="412"/>
      <c r="I94" s="412"/>
    </row>
    <row r="95" spans="1:9" s="421" customFormat="1" ht="11.25">
      <c r="A95" s="411"/>
      <c r="C95" s="412"/>
      <c r="D95" s="412"/>
      <c r="E95" s="124"/>
      <c r="F95" s="412"/>
      <c r="G95" s="412"/>
      <c r="H95" s="412"/>
      <c r="I95" s="412"/>
    </row>
    <row r="96" spans="1:9" s="421" customFormat="1" ht="11.25">
      <c r="A96" s="411"/>
      <c r="C96" s="412"/>
      <c r="D96" s="412"/>
      <c r="E96" s="124"/>
      <c r="F96" s="412"/>
      <c r="G96" s="412"/>
      <c r="H96" s="412"/>
      <c r="I96" s="412"/>
    </row>
    <row r="97" spans="1:9" s="421" customFormat="1" ht="11.25">
      <c r="A97" s="411"/>
      <c r="C97" s="412"/>
      <c r="D97" s="412"/>
      <c r="E97" s="124"/>
      <c r="F97" s="412"/>
      <c r="G97" s="412"/>
      <c r="H97" s="412"/>
      <c r="I97" s="412"/>
    </row>
    <row r="98" spans="1:9" s="421" customFormat="1" ht="11.25">
      <c r="A98" s="411"/>
      <c r="C98" s="412"/>
      <c r="D98" s="412"/>
      <c r="E98" s="124"/>
      <c r="F98" s="412"/>
      <c r="G98" s="412"/>
      <c r="H98" s="412"/>
      <c r="I98" s="412"/>
    </row>
    <row r="99" spans="1:9" s="421" customFormat="1" ht="11.25">
      <c r="A99" s="411"/>
      <c r="C99" s="412"/>
      <c r="D99" s="412"/>
      <c r="E99" s="124"/>
      <c r="F99" s="412"/>
      <c r="G99" s="412"/>
      <c r="H99" s="412"/>
      <c r="I99" s="412"/>
    </row>
    <row r="100" spans="1:9" s="421" customFormat="1" ht="11.25">
      <c r="A100" s="411"/>
      <c r="C100" s="412"/>
      <c r="D100" s="412"/>
      <c r="E100" s="124"/>
      <c r="F100" s="412"/>
      <c r="G100" s="412"/>
      <c r="H100" s="412"/>
      <c r="I100" s="412"/>
    </row>
    <row r="101" spans="1:9" s="421" customFormat="1" ht="11.25">
      <c r="A101" s="411"/>
      <c r="C101" s="412"/>
      <c r="D101" s="412"/>
      <c r="E101" s="124"/>
      <c r="F101" s="412"/>
      <c r="G101" s="412"/>
      <c r="H101" s="412"/>
      <c r="I101" s="412"/>
    </row>
    <row r="102" spans="1:9" s="421" customFormat="1" ht="11.25">
      <c r="A102" s="411"/>
      <c r="C102" s="412"/>
      <c r="D102" s="412"/>
      <c r="E102" s="124"/>
      <c r="F102" s="412"/>
      <c r="G102" s="412"/>
      <c r="H102" s="412"/>
      <c r="I102" s="412"/>
    </row>
    <row r="103" spans="1:9" s="421" customFormat="1" ht="11.25">
      <c r="A103" s="411"/>
      <c r="C103" s="412"/>
      <c r="D103" s="412"/>
      <c r="E103" s="124"/>
      <c r="F103" s="412"/>
      <c r="G103" s="412"/>
      <c r="H103" s="412"/>
      <c r="I103" s="412"/>
    </row>
  </sheetData>
  <sheetProtection selectLockedCells="1"/>
  <mergeCells count="14">
    <mergeCell ref="A15:B15"/>
    <mergeCell ref="A11:B11"/>
    <mergeCell ref="A12:B12"/>
    <mergeCell ref="J6:J10"/>
    <mergeCell ref="G3:J3"/>
    <mergeCell ref="A3:F3"/>
    <mergeCell ref="A6:B10"/>
    <mergeCell ref="I6:I10"/>
    <mergeCell ref="C6:C10"/>
    <mergeCell ref="D6:D10"/>
    <mergeCell ref="F6:F10"/>
    <mergeCell ref="G6:G10"/>
    <mergeCell ref="E7:E10"/>
    <mergeCell ref="H6:H10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3"/>
  <sheetViews>
    <sheetView view="pageBreakPreview" topLeftCell="C1" zoomScaleNormal="100" zoomScaleSheetLayoutView="100" workbookViewId="0">
      <selection activeCell="P5" sqref="P5"/>
    </sheetView>
  </sheetViews>
  <sheetFormatPr defaultRowHeight="14.25"/>
  <cols>
    <col min="1" max="1" width="11.625" style="272" customWidth="1"/>
    <col min="2" max="2" width="12.875" style="537" customWidth="1"/>
    <col min="3" max="3" width="11.625" style="537" customWidth="1"/>
    <col min="4" max="5" width="11.375" style="537" customWidth="1"/>
    <col min="6" max="6" width="11.5" style="537" customWidth="1"/>
    <col min="7" max="7" width="12.125" style="537" customWidth="1"/>
    <col min="8" max="8" width="9.125" style="537" customWidth="1"/>
    <col min="9" max="9" width="9.375" style="537" customWidth="1"/>
    <col min="10" max="10" width="9.875" style="537" customWidth="1"/>
    <col min="11" max="11" width="11" style="537" customWidth="1"/>
    <col min="12" max="12" width="9.125" style="537" customWidth="1"/>
    <col min="13" max="13" width="11.5" style="537" bestFit="1" customWidth="1"/>
    <col min="14" max="14" width="10.875" style="537" customWidth="1"/>
    <col min="15" max="15" width="11.625" style="537" customWidth="1"/>
    <col min="16" max="16" width="15.625" style="537" customWidth="1"/>
    <col min="17" max="17" width="10.125" style="537" customWidth="1"/>
    <col min="18" max="18" width="9.75" style="537" customWidth="1"/>
    <col min="19" max="19" width="9.125" style="537" customWidth="1"/>
    <col min="20" max="20" width="8" style="537" customWidth="1"/>
    <col min="21" max="21" width="9.875" style="537" customWidth="1"/>
    <col min="22" max="22" width="9.875" style="538" customWidth="1"/>
    <col min="23" max="23" width="10" style="529" customWidth="1"/>
    <col min="24" max="16384" width="9" style="529"/>
  </cols>
  <sheetData>
    <row r="1" spans="1:23" s="554" customFormat="1" ht="14.1" customHeight="1">
      <c r="A1" s="247" t="s">
        <v>646</v>
      </c>
      <c r="B1" s="552"/>
      <c r="C1" s="552"/>
      <c r="D1" s="552"/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248" t="s">
        <v>647</v>
      </c>
      <c r="P1" s="247" t="s">
        <v>648</v>
      </c>
      <c r="Q1" s="552"/>
      <c r="R1" s="552"/>
      <c r="S1" s="552"/>
      <c r="T1" s="552"/>
      <c r="U1" s="552"/>
      <c r="V1" s="552"/>
      <c r="W1" s="248"/>
    </row>
    <row r="2" spans="1:23" ht="14.1" customHeight="1">
      <c r="A2" s="247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248"/>
      <c r="P2" s="247"/>
      <c r="Q2" s="526"/>
      <c r="R2" s="526"/>
      <c r="S2" s="526"/>
      <c r="T2" s="526"/>
      <c r="U2" s="526"/>
      <c r="V2" s="526"/>
      <c r="W2" s="248"/>
    </row>
    <row r="3" spans="1:23" s="249" customFormat="1" ht="20.100000000000001" customHeight="1">
      <c r="A3" s="755" t="s">
        <v>151</v>
      </c>
      <c r="B3" s="755"/>
      <c r="C3" s="755"/>
      <c r="D3" s="755"/>
      <c r="E3" s="755"/>
      <c r="F3" s="755"/>
      <c r="G3" s="755"/>
      <c r="H3" s="768" t="s">
        <v>152</v>
      </c>
      <c r="I3" s="768"/>
      <c r="J3" s="768"/>
      <c r="K3" s="768"/>
      <c r="L3" s="768"/>
      <c r="M3" s="768"/>
      <c r="N3" s="768"/>
      <c r="O3" s="768"/>
      <c r="P3" s="755" t="s">
        <v>153</v>
      </c>
      <c r="Q3" s="755"/>
      <c r="R3" s="755"/>
      <c r="S3" s="755"/>
      <c r="T3" s="755"/>
      <c r="U3" s="755"/>
      <c r="V3" s="755"/>
      <c r="W3" s="755"/>
    </row>
    <row r="4" spans="1:23" s="251" customFormat="1" ht="24" customHeight="1">
      <c r="A4" s="250"/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762" t="s">
        <v>665</v>
      </c>
      <c r="Q4" s="762"/>
      <c r="R4" s="762"/>
      <c r="S4" s="762"/>
      <c r="T4" s="762"/>
      <c r="U4" s="762"/>
      <c r="V4" s="762"/>
      <c r="W4" s="762"/>
    </row>
    <row r="5" spans="1:23" s="252" customFormat="1" ht="18" customHeight="1" thickBot="1">
      <c r="A5" s="252" t="s">
        <v>106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4" t="s">
        <v>107</v>
      </c>
      <c r="P5" s="252" t="s">
        <v>106</v>
      </c>
      <c r="Q5" s="253"/>
      <c r="R5" s="253"/>
      <c r="S5" s="253"/>
      <c r="T5" s="253"/>
      <c r="U5" s="253"/>
      <c r="W5" s="254" t="s">
        <v>107</v>
      </c>
    </row>
    <row r="6" spans="1:23" s="256" customFormat="1" ht="15" customHeight="1">
      <c r="A6" s="759" t="s">
        <v>247</v>
      </c>
      <c r="B6" s="770" t="s">
        <v>522</v>
      </c>
      <c r="C6" s="763" t="s">
        <v>248</v>
      </c>
      <c r="D6" s="764"/>
      <c r="E6" s="764"/>
      <c r="F6" s="732"/>
      <c r="G6" s="255" t="s">
        <v>249</v>
      </c>
      <c r="H6" s="749" t="s">
        <v>250</v>
      </c>
      <c r="I6" s="749"/>
      <c r="J6" s="750"/>
      <c r="K6" s="747" t="s">
        <v>109</v>
      </c>
      <c r="L6" s="748"/>
      <c r="M6" s="748"/>
      <c r="N6" s="748"/>
      <c r="O6" s="765" t="s">
        <v>251</v>
      </c>
      <c r="P6" s="759" t="s">
        <v>236</v>
      </c>
      <c r="Q6" s="751" t="s">
        <v>110</v>
      </c>
      <c r="R6" s="748"/>
      <c r="S6" s="748"/>
      <c r="T6" s="748"/>
      <c r="U6" s="748"/>
      <c r="V6" s="748"/>
      <c r="W6" s="752"/>
    </row>
    <row r="7" spans="1:23" s="256" customFormat="1" ht="15" customHeight="1">
      <c r="A7" s="760"/>
      <c r="B7" s="771"/>
      <c r="C7" s="719"/>
      <c r="D7" s="745" t="s">
        <v>111</v>
      </c>
      <c r="E7" s="745" t="s">
        <v>252</v>
      </c>
      <c r="F7" s="745" t="s">
        <v>253</v>
      </c>
      <c r="G7" s="769"/>
      <c r="H7" s="733" t="s">
        <v>111</v>
      </c>
      <c r="I7" s="745" t="s">
        <v>252</v>
      </c>
      <c r="J7" s="745" t="s">
        <v>253</v>
      </c>
      <c r="K7" s="756"/>
      <c r="L7" s="745" t="s">
        <v>111</v>
      </c>
      <c r="M7" s="745" t="s">
        <v>252</v>
      </c>
      <c r="N7" s="733" t="s">
        <v>253</v>
      </c>
      <c r="O7" s="766"/>
      <c r="P7" s="760"/>
      <c r="Q7" s="756"/>
      <c r="R7" s="745" t="s">
        <v>254</v>
      </c>
      <c r="S7" s="745" t="s">
        <v>252</v>
      </c>
      <c r="T7" s="745" t="s">
        <v>112</v>
      </c>
      <c r="U7" s="745" t="s">
        <v>255</v>
      </c>
      <c r="V7" s="757" t="s">
        <v>345</v>
      </c>
      <c r="W7" s="753" t="s">
        <v>253</v>
      </c>
    </row>
    <row r="8" spans="1:23" s="256" customFormat="1" ht="15" customHeight="1">
      <c r="A8" s="760"/>
      <c r="B8" s="771"/>
      <c r="C8" s="719"/>
      <c r="D8" s="745"/>
      <c r="E8" s="745"/>
      <c r="F8" s="745"/>
      <c r="G8" s="753"/>
      <c r="H8" s="733"/>
      <c r="I8" s="745"/>
      <c r="J8" s="745"/>
      <c r="K8" s="745"/>
      <c r="L8" s="745"/>
      <c r="M8" s="745"/>
      <c r="N8" s="733"/>
      <c r="O8" s="766"/>
      <c r="P8" s="760"/>
      <c r="Q8" s="745"/>
      <c r="R8" s="745"/>
      <c r="S8" s="745"/>
      <c r="T8" s="745"/>
      <c r="U8" s="745"/>
      <c r="V8" s="757"/>
      <c r="W8" s="753"/>
    </row>
    <row r="9" spans="1:23" s="256" customFormat="1" ht="15" customHeight="1">
      <c r="A9" s="761"/>
      <c r="B9" s="772"/>
      <c r="C9" s="720"/>
      <c r="D9" s="746"/>
      <c r="E9" s="746"/>
      <c r="F9" s="746"/>
      <c r="G9" s="754"/>
      <c r="H9" s="734"/>
      <c r="I9" s="746"/>
      <c r="J9" s="746"/>
      <c r="K9" s="746"/>
      <c r="L9" s="746"/>
      <c r="M9" s="746"/>
      <c r="N9" s="734"/>
      <c r="O9" s="767"/>
      <c r="P9" s="761"/>
      <c r="Q9" s="746"/>
      <c r="R9" s="746"/>
      <c r="S9" s="746"/>
      <c r="T9" s="746"/>
      <c r="U9" s="746"/>
      <c r="V9" s="758"/>
      <c r="W9" s="754"/>
    </row>
    <row r="10" spans="1:23" s="259" customFormat="1" ht="17.45" customHeight="1">
      <c r="A10" s="260" t="s">
        <v>25</v>
      </c>
      <c r="B10" s="273">
        <v>17112960</v>
      </c>
      <c r="C10" s="273">
        <v>207395</v>
      </c>
      <c r="D10" s="273">
        <v>9406</v>
      </c>
      <c r="E10" s="273">
        <v>155655</v>
      </c>
      <c r="F10" s="273">
        <v>42334</v>
      </c>
      <c r="G10" s="273">
        <v>764546</v>
      </c>
      <c r="H10" s="273">
        <v>88360</v>
      </c>
      <c r="I10" s="273">
        <v>609523</v>
      </c>
      <c r="J10" s="273">
        <v>66663</v>
      </c>
      <c r="K10" s="273">
        <v>7788574</v>
      </c>
      <c r="L10" s="273">
        <v>254026</v>
      </c>
      <c r="M10" s="273">
        <v>4929622</v>
      </c>
      <c r="N10" s="273">
        <v>2604926</v>
      </c>
      <c r="O10" s="257" t="s">
        <v>25</v>
      </c>
      <c r="P10" s="258" t="s">
        <v>25</v>
      </c>
      <c r="Q10" s="273">
        <v>8352445</v>
      </c>
      <c r="R10" s="273">
        <v>201721</v>
      </c>
      <c r="S10" s="273">
        <v>190798</v>
      </c>
      <c r="T10" s="273">
        <v>59</v>
      </c>
      <c r="U10" s="273">
        <v>2310215</v>
      </c>
      <c r="V10" s="273">
        <v>4362702</v>
      </c>
      <c r="W10" s="273">
        <v>1286950</v>
      </c>
    </row>
    <row r="11" spans="1:23" s="259" customFormat="1" ht="17.45" customHeight="1">
      <c r="A11" s="260" t="s">
        <v>149</v>
      </c>
      <c r="B11" s="273">
        <v>17588930</v>
      </c>
      <c r="C11" s="273">
        <v>222837</v>
      </c>
      <c r="D11" s="273">
        <v>9256</v>
      </c>
      <c r="E11" s="273">
        <v>166077</v>
      </c>
      <c r="F11" s="273">
        <v>47504</v>
      </c>
      <c r="G11" s="273">
        <v>788458</v>
      </c>
      <c r="H11" s="273">
        <v>90165</v>
      </c>
      <c r="I11" s="273">
        <v>629230</v>
      </c>
      <c r="J11" s="273">
        <v>69063</v>
      </c>
      <c r="K11" s="273">
        <v>8389401</v>
      </c>
      <c r="L11" s="273">
        <v>269897</v>
      </c>
      <c r="M11" s="273">
        <v>5068569</v>
      </c>
      <c r="N11" s="273">
        <v>3050935</v>
      </c>
      <c r="O11" s="257" t="s">
        <v>149</v>
      </c>
      <c r="P11" s="258" t="s">
        <v>149</v>
      </c>
      <c r="Q11" s="273">
        <v>8188234</v>
      </c>
      <c r="R11" s="273">
        <v>188561</v>
      </c>
      <c r="S11" s="273">
        <v>181874</v>
      </c>
      <c r="T11" s="273">
        <v>59</v>
      </c>
      <c r="U11" s="273">
        <v>2074174</v>
      </c>
      <c r="V11" s="273">
        <v>4453967</v>
      </c>
      <c r="W11" s="273">
        <v>1289599</v>
      </c>
    </row>
    <row r="12" spans="1:23" s="259" customFormat="1" ht="17.45" customHeight="1">
      <c r="A12" s="260" t="s">
        <v>348</v>
      </c>
      <c r="B12" s="273">
        <v>18961970</v>
      </c>
      <c r="C12" s="273">
        <v>225123</v>
      </c>
      <c r="D12" s="273">
        <v>9256</v>
      </c>
      <c r="E12" s="273">
        <v>169124</v>
      </c>
      <c r="F12" s="273">
        <v>46743</v>
      </c>
      <c r="G12" s="273">
        <v>812712</v>
      </c>
      <c r="H12" s="273">
        <v>89925</v>
      </c>
      <c r="I12" s="273">
        <v>656718</v>
      </c>
      <c r="J12" s="273">
        <v>66069</v>
      </c>
      <c r="K12" s="273">
        <v>9046510</v>
      </c>
      <c r="L12" s="273">
        <v>269053</v>
      </c>
      <c r="M12" s="273">
        <v>5511927</v>
      </c>
      <c r="N12" s="273">
        <v>3265530</v>
      </c>
      <c r="O12" s="257" t="s">
        <v>348</v>
      </c>
      <c r="P12" s="258" t="s">
        <v>348</v>
      </c>
      <c r="Q12" s="273">
        <v>8877625</v>
      </c>
      <c r="R12" s="273">
        <v>185551</v>
      </c>
      <c r="S12" s="273">
        <v>187641</v>
      </c>
      <c r="T12" s="273">
        <v>59</v>
      </c>
      <c r="U12" s="273">
        <v>2465968</v>
      </c>
      <c r="V12" s="273">
        <v>4695486</v>
      </c>
      <c r="W12" s="273">
        <v>1342920</v>
      </c>
    </row>
    <row r="13" spans="1:23" s="259" customFormat="1" ht="17.45" customHeight="1">
      <c r="A13" s="260" t="s">
        <v>494</v>
      </c>
      <c r="B13" s="273">
        <v>19742283.5</v>
      </c>
      <c r="C13" s="273">
        <v>229437</v>
      </c>
      <c r="D13" s="273">
        <v>8720</v>
      </c>
      <c r="E13" s="273">
        <v>173873</v>
      </c>
      <c r="F13" s="273">
        <v>46844</v>
      </c>
      <c r="G13" s="273">
        <v>863479</v>
      </c>
      <c r="H13" s="273">
        <v>89835</v>
      </c>
      <c r="I13" s="273">
        <v>706110</v>
      </c>
      <c r="J13" s="273">
        <v>67534</v>
      </c>
      <c r="K13" s="273">
        <v>9436845</v>
      </c>
      <c r="L13" s="273">
        <v>270453</v>
      </c>
      <c r="M13" s="273">
        <v>5703060</v>
      </c>
      <c r="N13" s="273">
        <v>3463332</v>
      </c>
      <c r="O13" s="257" t="s">
        <v>494</v>
      </c>
      <c r="P13" s="258" t="s">
        <v>494</v>
      </c>
      <c r="Q13" s="273">
        <v>9212522.5</v>
      </c>
      <c r="R13" s="273">
        <v>185318</v>
      </c>
      <c r="S13" s="273">
        <v>193585</v>
      </c>
      <c r="T13" s="273">
        <v>59</v>
      </c>
      <c r="U13" s="273">
        <v>2614464</v>
      </c>
      <c r="V13" s="273">
        <v>4860085.5</v>
      </c>
      <c r="W13" s="273">
        <v>1349011</v>
      </c>
    </row>
    <row r="14" spans="1:23" s="259" customFormat="1" ht="17.45" customHeight="1">
      <c r="A14" s="261" t="s">
        <v>514</v>
      </c>
      <c r="B14" s="262">
        <f t="shared" ref="B14:M14" si="0">SUM(B16:B40)</f>
        <v>20816836.600000001</v>
      </c>
      <c r="C14" s="262">
        <f t="shared" si="0"/>
        <v>230684.5</v>
      </c>
      <c r="D14" s="262">
        <f t="shared" si="0"/>
        <v>9673.5</v>
      </c>
      <c r="E14" s="262">
        <f t="shared" si="0"/>
        <v>174913.3</v>
      </c>
      <c r="F14" s="262">
        <f t="shared" si="0"/>
        <v>46097.7</v>
      </c>
      <c r="G14" s="262">
        <f t="shared" si="0"/>
        <v>883984.4</v>
      </c>
      <c r="H14" s="262">
        <f t="shared" si="0"/>
        <v>93035</v>
      </c>
      <c r="I14" s="262">
        <f t="shared" si="0"/>
        <v>708201.3</v>
      </c>
      <c r="J14" s="262">
        <f t="shared" si="0"/>
        <v>82748.100000000006</v>
      </c>
      <c r="K14" s="262">
        <f t="shared" si="0"/>
        <v>10018015.4</v>
      </c>
      <c r="L14" s="262">
        <f t="shared" si="0"/>
        <v>278299</v>
      </c>
      <c r="M14" s="262">
        <f t="shared" si="0"/>
        <v>5950964.9000000004</v>
      </c>
      <c r="N14" s="262">
        <f>SUM(N16:N40)</f>
        <v>3788751.5</v>
      </c>
      <c r="O14" s="263" t="s">
        <v>514</v>
      </c>
      <c r="P14" s="261" t="s">
        <v>514</v>
      </c>
      <c r="Q14" s="262">
        <f t="shared" ref="Q14:V14" si="1">SUM(Q16:Q40)</f>
        <v>9684152.3000000007</v>
      </c>
      <c r="R14" s="262">
        <f t="shared" si="1"/>
        <v>270075</v>
      </c>
      <c r="S14" s="262">
        <f t="shared" si="1"/>
        <v>196031</v>
      </c>
      <c r="T14" s="262">
        <f t="shared" si="1"/>
        <v>59</v>
      </c>
      <c r="U14" s="262">
        <f t="shared" si="1"/>
        <v>2733880.7</v>
      </c>
      <c r="V14" s="262">
        <f t="shared" si="1"/>
        <v>5059760.9000000004</v>
      </c>
      <c r="W14" s="262">
        <f>SUM(W16:W40)</f>
        <v>1424345.7</v>
      </c>
    </row>
    <row r="15" spans="1:23" s="267" customFormat="1" ht="15.6" customHeight="1">
      <c r="A15" s="264"/>
      <c r="B15" s="273"/>
      <c r="C15" s="273"/>
      <c r="D15" s="273"/>
      <c r="E15" s="273"/>
      <c r="F15" s="273"/>
      <c r="G15" s="273"/>
      <c r="H15" s="273"/>
      <c r="I15" s="273"/>
      <c r="J15" s="273"/>
      <c r="K15" s="273"/>
      <c r="L15" s="273"/>
      <c r="M15" s="273"/>
      <c r="N15" s="273"/>
      <c r="O15" s="265"/>
      <c r="P15" s="266"/>
      <c r="Q15" s="273"/>
      <c r="R15" s="273"/>
      <c r="S15" s="273"/>
      <c r="T15" s="273"/>
      <c r="U15" s="273"/>
      <c r="V15" s="273"/>
      <c r="W15" s="273"/>
    </row>
    <row r="16" spans="1:23" s="267" customFormat="1" ht="17.45" customHeight="1">
      <c r="A16" s="264" t="s">
        <v>60</v>
      </c>
      <c r="B16" s="273">
        <f>SUM(C16,G16,K16,Q16)</f>
        <v>2362850</v>
      </c>
      <c r="C16" s="273">
        <f>SUM(D16:F16)</f>
        <v>67077</v>
      </c>
      <c r="D16" s="530">
        <v>1800</v>
      </c>
      <c r="E16" s="530">
        <v>56277</v>
      </c>
      <c r="F16" s="530">
        <v>9000</v>
      </c>
      <c r="G16" s="273">
        <f>SUM(H16:J16)</f>
        <v>153994</v>
      </c>
      <c r="H16" s="530">
        <v>8300</v>
      </c>
      <c r="I16" s="530">
        <v>132294</v>
      </c>
      <c r="J16" s="530">
        <v>13400</v>
      </c>
      <c r="K16" s="273">
        <f>SUM(L16:N16)</f>
        <v>886652</v>
      </c>
      <c r="L16" s="530">
        <v>18100</v>
      </c>
      <c r="M16" s="530">
        <v>364414</v>
      </c>
      <c r="N16" s="530">
        <v>504138</v>
      </c>
      <c r="O16" s="531" t="s">
        <v>61</v>
      </c>
      <c r="P16" s="532" t="s">
        <v>116</v>
      </c>
      <c r="Q16" s="273">
        <f>SUM(R16:W16)</f>
        <v>1255127</v>
      </c>
      <c r="R16" s="482">
        <v>0</v>
      </c>
      <c r="S16" s="530">
        <v>4371</v>
      </c>
      <c r="T16" s="482">
        <v>0</v>
      </c>
      <c r="U16" s="482">
        <v>0</v>
      </c>
      <c r="V16" s="530">
        <v>1242556</v>
      </c>
      <c r="W16" s="530">
        <v>8200</v>
      </c>
    </row>
    <row r="17" spans="1:23" s="267" customFormat="1" ht="17.45" customHeight="1">
      <c r="A17" s="264" t="s">
        <v>62</v>
      </c>
      <c r="B17" s="273">
        <f t="shared" ref="B17:B38" si="2">SUM(C17,G17,K17,Q17)</f>
        <v>1754463</v>
      </c>
      <c r="C17" s="273">
        <f t="shared" ref="C17:C38" si="3">SUM(D17:F17)</f>
        <v>7206</v>
      </c>
      <c r="D17" s="530">
        <v>0</v>
      </c>
      <c r="E17" s="530">
        <v>5226</v>
      </c>
      <c r="F17" s="530">
        <v>1980</v>
      </c>
      <c r="G17" s="273">
        <f t="shared" ref="G17:G38" si="4">SUM(H17:J17)</f>
        <v>95377</v>
      </c>
      <c r="H17" s="530">
        <v>17178</v>
      </c>
      <c r="I17" s="530">
        <v>65628</v>
      </c>
      <c r="J17" s="530">
        <v>12571</v>
      </c>
      <c r="K17" s="273">
        <f t="shared" ref="K17:K38" si="5">SUM(L17:N17)</f>
        <v>905234</v>
      </c>
      <c r="L17" s="482">
        <v>0</v>
      </c>
      <c r="M17" s="530">
        <v>555051</v>
      </c>
      <c r="N17" s="530">
        <v>350183</v>
      </c>
      <c r="O17" s="531" t="s">
        <v>63</v>
      </c>
      <c r="P17" s="532" t="s">
        <v>117</v>
      </c>
      <c r="Q17" s="273">
        <f t="shared" ref="Q17:Q38" si="6">SUM(R17:W17)</f>
        <v>746646</v>
      </c>
      <c r="R17" s="530">
        <v>20951</v>
      </c>
      <c r="S17" s="530">
        <v>28256</v>
      </c>
      <c r="T17" s="482">
        <v>0</v>
      </c>
      <c r="U17" s="530">
        <v>85190</v>
      </c>
      <c r="V17" s="530">
        <v>249860</v>
      </c>
      <c r="W17" s="530">
        <v>362389</v>
      </c>
    </row>
    <row r="18" spans="1:23" s="267" customFormat="1" ht="17.45" customHeight="1">
      <c r="A18" s="264" t="s">
        <v>64</v>
      </c>
      <c r="B18" s="273">
        <f t="shared" si="2"/>
        <v>786148</v>
      </c>
      <c r="C18" s="273">
        <f t="shared" si="3"/>
        <v>0</v>
      </c>
      <c r="D18" s="530">
        <v>0</v>
      </c>
      <c r="E18" s="530">
        <v>0</v>
      </c>
      <c r="F18" s="530">
        <v>0</v>
      </c>
      <c r="G18" s="273">
        <f t="shared" si="4"/>
        <v>30958</v>
      </c>
      <c r="H18" s="530">
        <v>8039</v>
      </c>
      <c r="I18" s="530">
        <v>22919</v>
      </c>
      <c r="J18" s="530">
        <v>0</v>
      </c>
      <c r="K18" s="273">
        <f t="shared" si="5"/>
        <v>397248</v>
      </c>
      <c r="L18" s="530">
        <v>11172</v>
      </c>
      <c r="M18" s="530">
        <v>243843</v>
      </c>
      <c r="N18" s="530">
        <v>142233</v>
      </c>
      <c r="O18" s="531" t="s">
        <v>65</v>
      </c>
      <c r="P18" s="532" t="s">
        <v>118</v>
      </c>
      <c r="Q18" s="273">
        <f t="shared" si="6"/>
        <v>357942</v>
      </c>
      <c r="R18" s="482">
        <v>0</v>
      </c>
      <c r="S18" s="530">
        <v>3198</v>
      </c>
      <c r="T18" s="482">
        <v>0</v>
      </c>
      <c r="U18" s="530">
        <v>108708</v>
      </c>
      <c r="V18" s="530">
        <v>164781</v>
      </c>
      <c r="W18" s="530">
        <v>81255</v>
      </c>
    </row>
    <row r="19" spans="1:23" s="267" customFormat="1" ht="17.45" customHeight="1">
      <c r="A19" s="264" t="s">
        <v>66</v>
      </c>
      <c r="B19" s="273">
        <f t="shared" si="2"/>
        <v>1675968</v>
      </c>
      <c r="C19" s="273">
        <f t="shared" si="3"/>
        <v>11963</v>
      </c>
      <c r="D19" s="530">
        <v>4210</v>
      </c>
      <c r="E19" s="530">
        <v>7753</v>
      </c>
      <c r="F19" s="530">
        <v>0</v>
      </c>
      <c r="G19" s="273">
        <f t="shared" si="4"/>
        <v>71615</v>
      </c>
      <c r="H19" s="530">
        <v>9194</v>
      </c>
      <c r="I19" s="530">
        <v>59340</v>
      </c>
      <c r="J19" s="530">
        <v>3081</v>
      </c>
      <c r="K19" s="273">
        <f t="shared" si="5"/>
        <v>736301</v>
      </c>
      <c r="L19" s="530">
        <v>643</v>
      </c>
      <c r="M19" s="530">
        <v>645256</v>
      </c>
      <c r="N19" s="530">
        <v>90402</v>
      </c>
      <c r="O19" s="531" t="s">
        <v>67</v>
      </c>
      <c r="P19" s="532" t="s">
        <v>119</v>
      </c>
      <c r="Q19" s="273">
        <f t="shared" si="6"/>
        <v>856089</v>
      </c>
      <c r="R19" s="530">
        <v>11550</v>
      </c>
      <c r="S19" s="530">
        <v>2250</v>
      </c>
      <c r="T19" s="482">
        <v>0</v>
      </c>
      <c r="U19" s="530">
        <v>575329</v>
      </c>
      <c r="V19" s="530">
        <v>266475</v>
      </c>
      <c r="W19" s="530">
        <v>485</v>
      </c>
    </row>
    <row r="20" spans="1:23" s="267" customFormat="1" ht="17.45" customHeight="1">
      <c r="A20" s="264" t="s">
        <v>68</v>
      </c>
      <c r="B20" s="273">
        <f t="shared" si="2"/>
        <v>1838724</v>
      </c>
      <c r="C20" s="273">
        <f t="shared" si="3"/>
        <v>4768</v>
      </c>
      <c r="D20" s="530">
        <v>1083</v>
      </c>
      <c r="E20" s="530">
        <v>3685</v>
      </c>
      <c r="F20" s="530">
        <v>0</v>
      </c>
      <c r="G20" s="273">
        <f t="shared" si="4"/>
        <v>84015</v>
      </c>
      <c r="H20" s="530">
        <v>16137</v>
      </c>
      <c r="I20" s="530">
        <v>60367</v>
      </c>
      <c r="J20" s="530">
        <v>7511</v>
      </c>
      <c r="K20" s="273">
        <f t="shared" si="5"/>
        <v>1345774</v>
      </c>
      <c r="L20" s="530">
        <v>140781</v>
      </c>
      <c r="M20" s="530">
        <v>1006576</v>
      </c>
      <c r="N20" s="530">
        <v>198417</v>
      </c>
      <c r="O20" s="531" t="s">
        <v>69</v>
      </c>
      <c r="P20" s="532" t="s">
        <v>120</v>
      </c>
      <c r="Q20" s="273">
        <f t="shared" si="6"/>
        <v>404167</v>
      </c>
      <c r="R20" s="530">
        <v>13155</v>
      </c>
      <c r="S20" s="530">
        <v>11709</v>
      </c>
      <c r="T20" s="482">
        <v>0</v>
      </c>
      <c r="U20" s="530">
        <v>350038</v>
      </c>
      <c r="V20" s="530">
        <v>11719</v>
      </c>
      <c r="W20" s="530">
        <v>17546</v>
      </c>
    </row>
    <row r="21" spans="1:23" s="267" customFormat="1" ht="17.45" customHeight="1">
      <c r="A21" s="264" t="s">
        <v>70</v>
      </c>
      <c r="B21" s="273">
        <f t="shared" si="2"/>
        <v>903797</v>
      </c>
      <c r="C21" s="273">
        <f t="shared" si="3"/>
        <v>7149</v>
      </c>
      <c r="D21" s="530">
        <v>0</v>
      </c>
      <c r="E21" s="530">
        <v>0</v>
      </c>
      <c r="F21" s="530">
        <v>7149</v>
      </c>
      <c r="G21" s="273">
        <f t="shared" si="4"/>
        <v>16426</v>
      </c>
      <c r="H21" s="530">
        <v>2630</v>
      </c>
      <c r="I21" s="530">
        <v>11105</v>
      </c>
      <c r="J21" s="530">
        <v>2691</v>
      </c>
      <c r="K21" s="273">
        <f t="shared" si="5"/>
        <v>529502</v>
      </c>
      <c r="L21" s="530">
        <v>4048</v>
      </c>
      <c r="M21" s="530">
        <v>147537</v>
      </c>
      <c r="N21" s="530">
        <v>377917</v>
      </c>
      <c r="O21" s="531" t="s">
        <v>71</v>
      </c>
      <c r="P21" s="532" t="s">
        <v>121</v>
      </c>
      <c r="Q21" s="273">
        <f t="shared" si="6"/>
        <v>350720</v>
      </c>
      <c r="R21" s="482">
        <v>0</v>
      </c>
      <c r="S21" s="530">
        <v>3</v>
      </c>
      <c r="T21" s="482">
        <v>0</v>
      </c>
      <c r="U21" s="530">
        <v>26972</v>
      </c>
      <c r="V21" s="530">
        <v>268237</v>
      </c>
      <c r="W21" s="530">
        <v>55508</v>
      </c>
    </row>
    <row r="22" spans="1:23" s="267" customFormat="1" ht="17.45" customHeight="1">
      <c r="A22" s="264" t="s">
        <v>72</v>
      </c>
      <c r="B22" s="273">
        <f t="shared" si="2"/>
        <v>1256025</v>
      </c>
      <c r="C22" s="273">
        <f t="shared" si="3"/>
        <v>958</v>
      </c>
      <c r="D22" s="530">
        <v>0</v>
      </c>
      <c r="E22" s="530">
        <v>958</v>
      </c>
      <c r="F22" s="530">
        <v>0</v>
      </c>
      <c r="G22" s="273">
        <f t="shared" si="4"/>
        <v>39729</v>
      </c>
      <c r="H22" s="530">
        <v>3200</v>
      </c>
      <c r="I22" s="530">
        <v>36529</v>
      </c>
      <c r="J22" s="482">
        <v>0</v>
      </c>
      <c r="K22" s="273">
        <f t="shared" si="5"/>
        <v>539567</v>
      </c>
      <c r="L22" s="530">
        <v>76670</v>
      </c>
      <c r="M22" s="530">
        <v>355906</v>
      </c>
      <c r="N22" s="530">
        <v>106991</v>
      </c>
      <c r="O22" s="531" t="s">
        <v>73</v>
      </c>
      <c r="P22" s="532" t="s">
        <v>122</v>
      </c>
      <c r="Q22" s="273">
        <f t="shared" si="6"/>
        <v>675771</v>
      </c>
      <c r="R22" s="530">
        <v>145205</v>
      </c>
      <c r="S22" s="530">
        <v>12484</v>
      </c>
      <c r="T22" s="482">
        <v>0</v>
      </c>
      <c r="U22" s="530">
        <v>32204</v>
      </c>
      <c r="V22" s="530">
        <v>90291</v>
      </c>
      <c r="W22" s="530">
        <v>395587</v>
      </c>
    </row>
    <row r="23" spans="1:23" s="267" customFormat="1" ht="17.45" customHeight="1">
      <c r="A23" s="264" t="s">
        <v>74</v>
      </c>
      <c r="B23" s="273">
        <f t="shared" si="2"/>
        <v>1009758</v>
      </c>
      <c r="C23" s="273">
        <f t="shared" si="3"/>
        <v>15547</v>
      </c>
      <c r="D23" s="530">
        <v>0</v>
      </c>
      <c r="E23" s="530">
        <v>12606</v>
      </c>
      <c r="F23" s="530">
        <v>2941</v>
      </c>
      <c r="G23" s="273">
        <f t="shared" si="4"/>
        <v>42297</v>
      </c>
      <c r="H23" s="482">
        <v>0</v>
      </c>
      <c r="I23" s="530">
        <v>37948</v>
      </c>
      <c r="J23" s="530">
        <v>4349</v>
      </c>
      <c r="K23" s="273">
        <f t="shared" si="5"/>
        <v>539158</v>
      </c>
      <c r="L23" s="482">
        <v>0</v>
      </c>
      <c r="M23" s="530">
        <v>183340</v>
      </c>
      <c r="N23" s="530">
        <v>355818</v>
      </c>
      <c r="O23" s="531" t="s">
        <v>75</v>
      </c>
      <c r="P23" s="532" t="s">
        <v>123</v>
      </c>
      <c r="Q23" s="273">
        <f t="shared" si="6"/>
        <v>412756</v>
      </c>
      <c r="R23" s="530">
        <v>38617</v>
      </c>
      <c r="S23" s="530">
        <v>0</v>
      </c>
      <c r="T23" s="482">
        <v>0</v>
      </c>
      <c r="U23" s="530">
        <v>113944</v>
      </c>
      <c r="V23" s="530">
        <v>260195</v>
      </c>
      <c r="W23" s="482">
        <v>0</v>
      </c>
    </row>
    <row r="24" spans="1:23" s="267" customFormat="1" ht="17.45" customHeight="1">
      <c r="A24" s="264" t="s">
        <v>76</v>
      </c>
      <c r="B24" s="273">
        <f t="shared" si="2"/>
        <v>879588</v>
      </c>
      <c r="C24" s="273">
        <f t="shared" si="3"/>
        <v>23524</v>
      </c>
      <c r="D24" s="530">
        <v>0</v>
      </c>
      <c r="E24" s="530">
        <v>23524</v>
      </c>
      <c r="F24" s="530">
        <v>0</v>
      </c>
      <c r="G24" s="273">
        <f t="shared" si="4"/>
        <v>59702</v>
      </c>
      <c r="H24" s="482">
        <v>0</v>
      </c>
      <c r="I24" s="530">
        <v>55400</v>
      </c>
      <c r="J24" s="530">
        <v>4302</v>
      </c>
      <c r="K24" s="273">
        <f t="shared" si="5"/>
        <v>427578</v>
      </c>
      <c r="L24" s="482">
        <v>0</v>
      </c>
      <c r="M24" s="530">
        <v>297369</v>
      </c>
      <c r="N24" s="530">
        <v>130209</v>
      </c>
      <c r="O24" s="531" t="s">
        <v>77</v>
      </c>
      <c r="P24" s="532" t="s">
        <v>124</v>
      </c>
      <c r="Q24" s="273">
        <f t="shared" si="6"/>
        <v>368784</v>
      </c>
      <c r="R24" s="530">
        <v>505</v>
      </c>
      <c r="S24" s="530">
        <v>304</v>
      </c>
      <c r="T24" s="482">
        <v>0</v>
      </c>
      <c r="U24" s="530">
        <v>107900</v>
      </c>
      <c r="V24" s="530">
        <v>260075</v>
      </c>
      <c r="W24" s="530">
        <v>0</v>
      </c>
    </row>
    <row r="25" spans="1:23" s="267" customFormat="1" ht="17.45" customHeight="1">
      <c r="A25" s="264" t="s">
        <v>78</v>
      </c>
      <c r="B25" s="273">
        <f t="shared" si="2"/>
        <v>1490167</v>
      </c>
      <c r="C25" s="273">
        <f t="shared" si="3"/>
        <v>15372</v>
      </c>
      <c r="D25" s="530">
        <v>850</v>
      </c>
      <c r="E25" s="530">
        <v>14522</v>
      </c>
      <c r="F25" s="530">
        <v>0</v>
      </c>
      <c r="G25" s="273">
        <f t="shared" si="4"/>
        <v>71863</v>
      </c>
      <c r="H25" s="530">
        <v>24271</v>
      </c>
      <c r="I25" s="530">
        <v>47592</v>
      </c>
      <c r="J25" s="482">
        <v>0</v>
      </c>
      <c r="K25" s="273">
        <f t="shared" si="5"/>
        <v>535595</v>
      </c>
      <c r="L25" s="530">
        <v>2514</v>
      </c>
      <c r="M25" s="530">
        <v>497579</v>
      </c>
      <c r="N25" s="530">
        <v>35502</v>
      </c>
      <c r="O25" s="531" t="s">
        <v>79</v>
      </c>
      <c r="P25" s="532" t="s">
        <v>125</v>
      </c>
      <c r="Q25" s="273">
        <f t="shared" si="6"/>
        <v>867337</v>
      </c>
      <c r="R25" s="482">
        <v>0</v>
      </c>
      <c r="S25" s="530">
        <v>92686</v>
      </c>
      <c r="T25" s="482">
        <v>0</v>
      </c>
      <c r="U25" s="530">
        <v>628480</v>
      </c>
      <c r="V25" s="530">
        <v>97560</v>
      </c>
      <c r="W25" s="530">
        <v>48611</v>
      </c>
    </row>
    <row r="26" spans="1:23" s="267" customFormat="1" ht="17.45" customHeight="1">
      <c r="A26" s="264" t="s">
        <v>80</v>
      </c>
      <c r="B26" s="273">
        <f t="shared" si="2"/>
        <v>455068</v>
      </c>
      <c r="C26" s="273">
        <f t="shared" si="3"/>
        <v>85</v>
      </c>
      <c r="D26" s="530">
        <v>0</v>
      </c>
      <c r="E26" s="530">
        <v>85</v>
      </c>
      <c r="F26" s="530">
        <v>0</v>
      </c>
      <c r="G26" s="273">
        <f t="shared" si="4"/>
        <v>14448</v>
      </c>
      <c r="H26" s="482">
        <v>0</v>
      </c>
      <c r="I26" s="530">
        <v>12693</v>
      </c>
      <c r="J26" s="530">
        <v>1755</v>
      </c>
      <c r="K26" s="273">
        <f t="shared" si="5"/>
        <v>105948</v>
      </c>
      <c r="L26" s="530">
        <v>240</v>
      </c>
      <c r="M26" s="530">
        <v>47580</v>
      </c>
      <c r="N26" s="530">
        <v>58128</v>
      </c>
      <c r="O26" s="531" t="s">
        <v>81</v>
      </c>
      <c r="P26" s="532" t="s">
        <v>126</v>
      </c>
      <c r="Q26" s="273">
        <f t="shared" si="6"/>
        <v>334587</v>
      </c>
      <c r="R26" s="482">
        <v>0</v>
      </c>
      <c r="S26" s="530">
        <v>23972</v>
      </c>
      <c r="T26" s="482">
        <v>0</v>
      </c>
      <c r="U26" s="482">
        <v>0</v>
      </c>
      <c r="V26" s="530">
        <v>71295</v>
      </c>
      <c r="W26" s="530">
        <v>239320</v>
      </c>
    </row>
    <row r="27" spans="1:23" s="267" customFormat="1" ht="17.45" customHeight="1">
      <c r="A27" s="264" t="s">
        <v>82</v>
      </c>
      <c r="B27" s="273">
        <f t="shared" si="2"/>
        <v>941230</v>
      </c>
      <c r="C27" s="273">
        <f t="shared" si="3"/>
        <v>10025</v>
      </c>
      <c r="D27" s="530">
        <v>0</v>
      </c>
      <c r="E27" s="530">
        <v>4290</v>
      </c>
      <c r="F27" s="530">
        <v>5735</v>
      </c>
      <c r="G27" s="273">
        <f t="shared" si="4"/>
        <v>16482</v>
      </c>
      <c r="H27" s="482">
        <v>0</v>
      </c>
      <c r="I27" s="530">
        <v>15786</v>
      </c>
      <c r="J27" s="530">
        <v>696</v>
      </c>
      <c r="K27" s="273">
        <f t="shared" si="5"/>
        <v>460178</v>
      </c>
      <c r="L27" s="482">
        <v>0</v>
      </c>
      <c r="M27" s="530">
        <v>177194</v>
      </c>
      <c r="N27" s="530">
        <v>282984</v>
      </c>
      <c r="O27" s="531" t="s">
        <v>83</v>
      </c>
      <c r="P27" s="532" t="s">
        <v>127</v>
      </c>
      <c r="Q27" s="273">
        <f t="shared" si="6"/>
        <v>454545</v>
      </c>
      <c r="R27" s="482">
        <v>0</v>
      </c>
      <c r="S27" s="530">
        <v>0</v>
      </c>
      <c r="T27" s="482">
        <v>0</v>
      </c>
      <c r="U27" s="530">
        <v>2495</v>
      </c>
      <c r="V27" s="530">
        <v>452050</v>
      </c>
      <c r="W27" s="482">
        <v>0</v>
      </c>
    </row>
    <row r="28" spans="1:23" s="267" customFormat="1" ht="17.45" customHeight="1">
      <c r="A28" s="264" t="s">
        <v>84</v>
      </c>
      <c r="B28" s="273">
        <f t="shared" si="2"/>
        <v>355364.5</v>
      </c>
      <c r="C28" s="273">
        <f t="shared" si="3"/>
        <v>2360</v>
      </c>
      <c r="D28" s="530">
        <v>0</v>
      </c>
      <c r="E28" s="530">
        <v>2360</v>
      </c>
      <c r="F28" s="530">
        <v>0</v>
      </c>
      <c r="G28" s="273">
        <f t="shared" si="4"/>
        <v>21808</v>
      </c>
      <c r="H28" s="482">
        <v>0</v>
      </c>
      <c r="I28" s="530">
        <v>21808</v>
      </c>
      <c r="J28" s="482">
        <v>0</v>
      </c>
      <c r="K28" s="273">
        <f t="shared" si="5"/>
        <v>199648</v>
      </c>
      <c r="L28" s="482">
        <v>0</v>
      </c>
      <c r="M28" s="530">
        <v>99303</v>
      </c>
      <c r="N28" s="530">
        <v>100345</v>
      </c>
      <c r="O28" s="531" t="s">
        <v>85</v>
      </c>
      <c r="P28" s="532" t="s">
        <v>128</v>
      </c>
      <c r="Q28" s="273">
        <f t="shared" si="6"/>
        <v>131548.5</v>
      </c>
      <c r="R28" s="482">
        <v>0</v>
      </c>
      <c r="S28" s="530">
        <v>4038</v>
      </c>
      <c r="T28" s="482">
        <v>0</v>
      </c>
      <c r="U28" s="530">
        <v>11647</v>
      </c>
      <c r="V28" s="530">
        <v>115863.5</v>
      </c>
      <c r="W28" s="482">
        <v>0</v>
      </c>
    </row>
    <row r="29" spans="1:23" s="267" customFormat="1" ht="17.45" customHeight="1">
      <c r="A29" s="264" t="s">
        <v>86</v>
      </c>
      <c r="B29" s="273">
        <f t="shared" si="2"/>
        <v>441280</v>
      </c>
      <c r="C29" s="273">
        <f t="shared" si="3"/>
        <v>6165</v>
      </c>
      <c r="D29" s="530">
        <v>0</v>
      </c>
      <c r="E29" s="530">
        <v>6165</v>
      </c>
      <c r="F29" s="530">
        <v>0</v>
      </c>
      <c r="G29" s="273">
        <f t="shared" si="4"/>
        <v>320</v>
      </c>
      <c r="H29" s="482">
        <v>0</v>
      </c>
      <c r="I29" s="530">
        <v>320</v>
      </c>
      <c r="J29" s="482">
        <v>0</v>
      </c>
      <c r="K29" s="273">
        <f t="shared" si="5"/>
        <v>224542</v>
      </c>
      <c r="L29" s="482">
        <v>0</v>
      </c>
      <c r="M29" s="530">
        <v>224542</v>
      </c>
      <c r="N29" s="530">
        <v>0</v>
      </c>
      <c r="O29" s="531" t="s">
        <v>87</v>
      </c>
      <c r="P29" s="532" t="s">
        <v>129</v>
      </c>
      <c r="Q29" s="273">
        <f t="shared" si="6"/>
        <v>210253</v>
      </c>
      <c r="R29" s="482">
        <v>0</v>
      </c>
      <c r="S29" s="530">
        <v>0</v>
      </c>
      <c r="T29" s="482">
        <v>0</v>
      </c>
      <c r="U29" s="530">
        <v>208306</v>
      </c>
      <c r="V29" s="530">
        <v>1947</v>
      </c>
      <c r="W29" s="482">
        <v>0</v>
      </c>
    </row>
    <row r="30" spans="1:23" s="267" customFormat="1" ht="17.45" customHeight="1">
      <c r="A30" s="264" t="s">
        <v>88</v>
      </c>
      <c r="B30" s="273">
        <f t="shared" si="2"/>
        <v>677514</v>
      </c>
      <c r="C30" s="273">
        <f t="shared" si="3"/>
        <v>8942</v>
      </c>
      <c r="D30" s="530">
        <v>0</v>
      </c>
      <c r="E30" s="530">
        <v>5306</v>
      </c>
      <c r="F30" s="530">
        <v>3636</v>
      </c>
      <c r="G30" s="273">
        <f t="shared" si="4"/>
        <v>50805</v>
      </c>
      <c r="H30" s="530">
        <v>60</v>
      </c>
      <c r="I30" s="530">
        <v>37568</v>
      </c>
      <c r="J30" s="530">
        <v>13177</v>
      </c>
      <c r="K30" s="273">
        <f t="shared" si="5"/>
        <v>255056</v>
      </c>
      <c r="L30" s="530">
        <v>7726</v>
      </c>
      <c r="M30" s="530">
        <v>102330</v>
      </c>
      <c r="N30" s="530">
        <v>145000</v>
      </c>
      <c r="O30" s="531" t="s">
        <v>89</v>
      </c>
      <c r="P30" s="532" t="s">
        <v>130</v>
      </c>
      <c r="Q30" s="273">
        <f t="shared" si="6"/>
        <v>362711</v>
      </c>
      <c r="R30" s="530">
        <v>703</v>
      </c>
      <c r="S30" s="530">
        <v>6003</v>
      </c>
      <c r="T30" s="482">
        <v>0</v>
      </c>
      <c r="U30" s="530">
        <v>26</v>
      </c>
      <c r="V30" s="530">
        <v>346409</v>
      </c>
      <c r="W30" s="530">
        <v>9570</v>
      </c>
    </row>
    <row r="31" spans="1:23" s="267" customFormat="1" ht="17.45" customHeight="1">
      <c r="A31" s="264" t="s">
        <v>90</v>
      </c>
      <c r="B31" s="273">
        <f t="shared" si="2"/>
        <v>540739</v>
      </c>
      <c r="C31" s="273">
        <f t="shared" si="3"/>
        <v>4227</v>
      </c>
      <c r="D31" s="530">
        <v>601</v>
      </c>
      <c r="E31" s="530">
        <v>3470</v>
      </c>
      <c r="F31" s="530">
        <v>156</v>
      </c>
      <c r="G31" s="273">
        <f t="shared" si="4"/>
        <v>21898</v>
      </c>
      <c r="H31" s="482">
        <v>0</v>
      </c>
      <c r="I31" s="530">
        <v>20842</v>
      </c>
      <c r="J31" s="530">
        <v>1056</v>
      </c>
      <c r="K31" s="273">
        <f t="shared" si="5"/>
        <v>278274</v>
      </c>
      <c r="L31" s="530">
        <v>3582</v>
      </c>
      <c r="M31" s="530">
        <v>207325</v>
      </c>
      <c r="N31" s="530">
        <v>67367</v>
      </c>
      <c r="O31" s="531" t="s">
        <v>91</v>
      </c>
      <c r="P31" s="532" t="s">
        <v>131</v>
      </c>
      <c r="Q31" s="273">
        <f t="shared" si="6"/>
        <v>236340</v>
      </c>
      <c r="R31" s="530">
        <v>3053</v>
      </c>
      <c r="S31" s="530">
        <v>3</v>
      </c>
      <c r="T31" s="530">
        <v>59</v>
      </c>
      <c r="U31" s="530">
        <v>232132</v>
      </c>
      <c r="V31" s="530">
        <v>1093</v>
      </c>
      <c r="W31" s="482">
        <v>0</v>
      </c>
    </row>
    <row r="32" spans="1:23" s="267" customFormat="1" ht="17.45" customHeight="1">
      <c r="A32" s="264" t="s">
        <v>92</v>
      </c>
      <c r="B32" s="273">
        <f t="shared" si="2"/>
        <v>454402</v>
      </c>
      <c r="C32" s="273">
        <f t="shared" si="3"/>
        <v>146</v>
      </c>
      <c r="D32" s="530">
        <v>146</v>
      </c>
      <c r="E32" s="530">
        <v>0</v>
      </c>
      <c r="F32" s="530">
        <v>0</v>
      </c>
      <c r="G32" s="273">
        <f t="shared" si="4"/>
        <v>2419</v>
      </c>
      <c r="H32" s="530">
        <v>146</v>
      </c>
      <c r="I32" s="530">
        <v>2273</v>
      </c>
      <c r="J32" s="482">
        <v>0</v>
      </c>
      <c r="K32" s="273">
        <f t="shared" si="5"/>
        <v>246058</v>
      </c>
      <c r="L32" s="530">
        <v>2386</v>
      </c>
      <c r="M32" s="530">
        <v>164030</v>
      </c>
      <c r="N32" s="530">
        <v>79642</v>
      </c>
      <c r="O32" s="531" t="s">
        <v>93</v>
      </c>
      <c r="P32" s="532" t="s">
        <v>132</v>
      </c>
      <c r="Q32" s="273">
        <f t="shared" si="6"/>
        <v>205779</v>
      </c>
      <c r="R32" s="482">
        <v>0</v>
      </c>
      <c r="S32" s="530">
        <v>2482</v>
      </c>
      <c r="T32" s="482">
        <v>0</v>
      </c>
      <c r="U32" s="482">
        <v>0</v>
      </c>
      <c r="V32" s="530">
        <v>190039</v>
      </c>
      <c r="W32" s="530">
        <v>13258</v>
      </c>
    </row>
    <row r="33" spans="1:23" s="267" customFormat="1" ht="17.45" customHeight="1">
      <c r="A33" s="264" t="s">
        <v>94</v>
      </c>
      <c r="B33" s="273">
        <f t="shared" si="2"/>
        <v>481617</v>
      </c>
      <c r="C33" s="273">
        <f t="shared" si="3"/>
        <v>4597</v>
      </c>
      <c r="D33" s="530">
        <v>0</v>
      </c>
      <c r="E33" s="530">
        <v>1129</v>
      </c>
      <c r="F33" s="530">
        <v>3468</v>
      </c>
      <c r="G33" s="273">
        <f t="shared" si="4"/>
        <v>7920</v>
      </c>
      <c r="H33" s="482">
        <v>0</v>
      </c>
      <c r="I33" s="530">
        <v>7920</v>
      </c>
      <c r="J33" s="482">
        <v>0</v>
      </c>
      <c r="K33" s="273">
        <f t="shared" si="5"/>
        <v>203386</v>
      </c>
      <c r="L33" s="530">
        <v>2233</v>
      </c>
      <c r="M33" s="530">
        <v>156110</v>
      </c>
      <c r="N33" s="530">
        <v>45043</v>
      </c>
      <c r="O33" s="531" t="s">
        <v>95</v>
      </c>
      <c r="P33" s="532" t="s">
        <v>133</v>
      </c>
      <c r="Q33" s="273">
        <f t="shared" si="6"/>
        <v>265714</v>
      </c>
      <c r="R33" s="530">
        <v>26809</v>
      </c>
      <c r="S33" s="530">
        <v>2522</v>
      </c>
      <c r="T33" s="482">
        <v>0</v>
      </c>
      <c r="U33" s="530">
        <v>59439</v>
      </c>
      <c r="V33" s="530">
        <v>176944</v>
      </c>
      <c r="W33" s="482">
        <v>0</v>
      </c>
    </row>
    <row r="34" spans="1:23" s="267" customFormat="1" ht="17.45" customHeight="1">
      <c r="A34" s="264" t="s">
        <v>96</v>
      </c>
      <c r="B34" s="273">
        <f t="shared" si="2"/>
        <v>687859</v>
      </c>
      <c r="C34" s="273">
        <f t="shared" si="3"/>
        <v>5095</v>
      </c>
      <c r="D34" s="530">
        <v>0</v>
      </c>
      <c r="E34" s="530">
        <v>5095</v>
      </c>
      <c r="F34" s="530">
        <v>0</v>
      </c>
      <c r="G34" s="273">
        <f t="shared" si="4"/>
        <v>28309</v>
      </c>
      <c r="H34" s="482">
        <v>0</v>
      </c>
      <c r="I34" s="530">
        <v>28309</v>
      </c>
      <c r="J34" s="482">
        <v>0</v>
      </c>
      <c r="K34" s="273">
        <f t="shared" si="5"/>
        <v>348784</v>
      </c>
      <c r="L34" s="530">
        <v>5204</v>
      </c>
      <c r="M34" s="530">
        <v>250042</v>
      </c>
      <c r="N34" s="530">
        <v>93538</v>
      </c>
      <c r="O34" s="531" t="s">
        <v>97</v>
      </c>
      <c r="P34" s="532" t="s">
        <v>134</v>
      </c>
      <c r="Q34" s="273">
        <f t="shared" si="6"/>
        <v>305671</v>
      </c>
      <c r="R34" s="530">
        <v>9176</v>
      </c>
      <c r="S34" s="530">
        <v>814</v>
      </c>
      <c r="T34" s="482">
        <v>0</v>
      </c>
      <c r="U34" s="530">
        <v>126482</v>
      </c>
      <c r="V34" s="530">
        <v>151715</v>
      </c>
      <c r="W34" s="530">
        <v>17484</v>
      </c>
    </row>
    <row r="35" spans="1:23" s="267" customFormat="1" ht="17.45" customHeight="1">
      <c r="A35" s="264" t="s">
        <v>98</v>
      </c>
      <c r="B35" s="273">
        <f t="shared" si="2"/>
        <v>819038</v>
      </c>
      <c r="C35" s="273">
        <f t="shared" si="3"/>
        <v>8073</v>
      </c>
      <c r="D35" s="530">
        <v>0</v>
      </c>
      <c r="E35" s="530">
        <v>8073</v>
      </c>
      <c r="F35" s="530">
        <v>0</v>
      </c>
      <c r="G35" s="273">
        <f t="shared" si="4"/>
        <v>21868</v>
      </c>
      <c r="H35" s="482">
        <v>0</v>
      </c>
      <c r="I35" s="530">
        <v>17710</v>
      </c>
      <c r="J35" s="482">
        <v>4158</v>
      </c>
      <c r="K35" s="273">
        <f t="shared" si="5"/>
        <v>445149</v>
      </c>
      <c r="L35" s="530">
        <v>883</v>
      </c>
      <c r="M35" s="530">
        <v>82748</v>
      </c>
      <c r="N35" s="530">
        <v>361518</v>
      </c>
      <c r="O35" s="531" t="s">
        <v>99</v>
      </c>
      <c r="P35" s="532" t="s">
        <v>135</v>
      </c>
      <c r="Q35" s="273">
        <f t="shared" si="6"/>
        <v>343948</v>
      </c>
      <c r="R35" s="530">
        <v>0</v>
      </c>
      <c r="S35" s="530">
        <v>736</v>
      </c>
      <c r="T35" s="482">
        <v>0</v>
      </c>
      <c r="U35" s="482">
        <v>0</v>
      </c>
      <c r="V35" s="530">
        <v>332577</v>
      </c>
      <c r="W35" s="530">
        <v>10635</v>
      </c>
    </row>
    <row r="36" spans="1:23" s="267" customFormat="1" ht="17.45" customHeight="1">
      <c r="A36" s="264" t="s">
        <v>100</v>
      </c>
      <c r="B36" s="273">
        <f t="shared" si="2"/>
        <v>437227.1</v>
      </c>
      <c r="C36" s="273">
        <f t="shared" si="3"/>
        <v>7852.5</v>
      </c>
      <c r="D36" s="530">
        <v>983.5</v>
      </c>
      <c r="E36" s="530">
        <v>4935.3</v>
      </c>
      <c r="F36" s="530">
        <v>1933.7</v>
      </c>
      <c r="G36" s="273">
        <f t="shared" si="4"/>
        <v>15156.4</v>
      </c>
      <c r="H36" s="482">
        <v>0</v>
      </c>
      <c r="I36" s="530">
        <v>1155.3</v>
      </c>
      <c r="J36" s="482">
        <v>14001.1</v>
      </c>
      <c r="K36" s="273">
        <f t="shared" si="5"/>
        <v>178839.4</v>
      </c>
      <c r="L36" s="482">
        <v>0</v>
      </c>
      <c r="M36" s="530">
        <v>13744.9</v>
      </c>
      <c r="N36" s="530">
        <v>165094.5</v>
      </c>
      <c r="O36" s="531" t="s">
        <v>101</v>
      </c>
      <c r="P36" s="532" t="s">
        <v>136</v>
      </c>
      <c r="Q36" s="273">
        <f t="shared" si="6"/>
        <v>235378.8</v>
      </c>
      <c r="R36" s="482">
        <v>0</v>
      </c>
      <c r="S36" s="482">
        <v>0</v>
      </c>
      <c r="T36" s="482">
        <v>0</v>
      </c>
      <c r="U36" s="482">
        <v>3037.7</v>
      </c>
      <c r="V36" s="530">
        <v>111855.4</v>
      </c>
      <c r="W36" s="482">
        <v>120485.7</v>
      </c>
    </row>
    <row r="37" spans="1:23" s="267" customFormat="1" ht="17.45" customHeight="1">
      <c r="A37" s="264" t="s">
        <v>102</v>
      </c>
      <c r="B37" s="273">
        <f t="shared" si="2"/>
        <v>466921</v>
      </c>
      <c r="C37" s="273">
        <f t="shared" si="3"/>
        <v>5126</v>
      </c>
      <c r="D37" s="530">
        <v>0</v>
      </c>
      <c r="E37" s="530">
        <v>5126</v>
      </c>
      <c r="F37" s="530">
        <v>0</v>
      </c>
      <c r="G37" s="273">
        <f t="shared" si="4"/>
        <v>16575</v>
      </c>
      <c r="H37" s="530">
        <v>3880</v>
      </c>
      <c r="I37" s="530">
        <v>12695</v>
      </c>
      <c r="J37" s="482">
        <v>0</v>
      </c>
      <c r="K37" s="273">
        <f t="shared" si="5"/>
        <v>194081</v>
      </c>
      <c r="L37" s="530">
        <v>2117</v>
      </c>
      <c r="M37" s="530">
        <v>107466</v>
      </c>
      <c r="N37" s="530">
        <v>84498</v>
      </c>
      <c r="O37" s="531" t="s">
        <v>103</v>
      </c>
      <c r="P37" s="532" t="s">
        <v>137</v>
      </c>
      <c r="Q37" s="273">
        <f t="shared" si="6"/>
        <v>251139</v>
      </c>
      <c r="R37" s="482">
        <v>0</v>
      </c>
      <c r="S37" s="530">
        <v>200</v>
      </c>
      <c r="T37" s="482">
        <v>0</v>
      </c>
      <c r="U37" s="530">
        <v>61551</v>
      </c>
      <c r="V37" s="530">
        <v>187592</v>
      </c>
      <c r="W37" s="530">
        <v>1796</v>
      </c>
    </row>
    <row r="38" spans="1:23" s="267" customFormat="1" ht="17.45" customHeight="1" thickBot="1">
      <c r="A38" s="268" t="s">
        <v>104</v>
      </c>
      <c r="B38" s="269">
        <f t="shared" si="2"/>
        <v>101089</v>
      </c>
      <c r="C38" s="274">
        <f t="shared" si="3"/>
        <v>14427</v>
      </c>
      <c r="D38" s="533">
        <v>0</v>
      </c>
      <c r="E38" s="533">
        <v>4328</v>
      </c>
      <c r="F38" s="533">
        <v>10099</v>
      </c>
      <c r="G38" s="534">
        <f t="shared" si="4"/>
        <v>0</v>
      </c>
      <c r="H38" s="533">
        <v>0</v>
      </c>
      <c r="I38" s="533">
        <v>0</v>
      </c>
      <c r="J38" s="533">
        <v>0</v>
      </c>
      <c r="K38" s="274">
        <f t="shared" si="5"/>
        <v>35463</v>
      </c>
      <c r="L38" s="533">
        <v>0</v>
      </c>
      <c r="M38" s="533">
        <v>21679</v>
      </c>
      <c r="N38" s="533">
        <v>13784</v>
      </c>
      <c r="O38" s="535" t="s">
        <v>105</v>
      </c>
      <c r="P38" s="536" t="s">
        <v>138</v>
      </c>
      <c r="Q38" s="274">
        <f t="shared" si="6"/>
        <v>51199</v>
      </c>
      <c r="R38" s="533">
        <v>351</v>
      </c>
      <c r="S38" s="533">
        <v>0</v>
      </c>
      <c r="T38" s="533">
        <v>0</v>
      </c>
      <c r="U38" s="533">
        <v>0</v>
      </c>
      <c r="V38" s="533">
        <v>8632</v>
      </c>
      <c r="W38" s="533">
        <v>42216</v>
      </c>
    </row>
    <row r="39" spans="1:23" s="290" customFormat="1" ht="11.1" customHeight="1">
      <c r="A39" s="323" t="s">
        <v>256</v>
      </c>
      <c r="B39" s="324"/>
      <c r="C39" s="324"/>
      <c r="D39" s="324"/>
      <c r="E39" s="324"/>
      <c r="F39" s="324"/>
      <c r="G39" s="324"/>
      <c r="H39" s="325"/>
      <c r="I39" s="324"/>
      <c r="J39" s="324"/>
      <c r="K39" s="324"/>
      <c r="O39" s="326" t="s">
        <v>245</v>
      </c>
      <c r="P39" s="323" t="s">
        <v>256</v>
      </c>
      <c r="W39" s="326" t="s">
        <v>245</v>
      </c>
    </row>
    <row r="40" spans="1:23" s="291" customFormat="1" ht="11.1" customHeight="1">
      <c r="A40" s="323" t="s">
        <v>257</v>
      </c>
      <c r="B40" s="327"/>
      <c r="C40" s="324"/>
      <c r="D40" s="327"/>
      <c r="E40" s="327"/>
      <c r="F40" s="327"/>
      <c r="H40" s="327"/>
      <c r="I40" s="327"/>
      <c r="J40" s="327"/>
      <c r="K40" s="327"/>
      <c r="L40" s="327"/>
      <c r="M40" s="327"/>
      <c r="N40" s="327"/>
      <c r="O40" s="328" t="s">
        <v>258</v>
      </c>
      <c r="P40" s="323" t="s">
        <v>257</v>
      </c>
      <c r="Q40" s="327"/>
      <c r="R40" s="327"/>
      <c r="S40" s="327"/>
      <c r="T40" s="327"/>
      <c r="U40" s="327"/>
      <c r="V40" s="329"/>
      <c r="W40" s="330" t="s">
        <v>258</v>
      </c>
    </row>
    <row r="41" spans="1:23" s="291" customFormat="1" ht="11.1" customHeight="1">
      <c r="A41" s="323" t="s">
        <v>259</v>
      </c>
      <c r="B41" s="327"/>
      <c r="C41" s="327"/>
      <c r="D41" s="327"/>
      <c r="E41" s="327"/>
      <c r="F41" s="327"/>
      <c r="G41" s="327"/>
      <c r="H41" s="327"/>
      <c r="I41" s="327"/>
      <c r="J41" s="327"/>
      <c r="K41" s="327"/>
      <c r="L41" s="327"/>
      <c r="M41" s="327"/>
      <c r="N41" s="327"/>
      <c r="O41" s="327"/>
      <c r="P41" s="323" t="s">
        <v>259</v>
      </c>
      <c r="Q41" s="327"/>
      <c r="R41" s="327"/>
      <c r="S41" s="327"/>
      <c r="T41" s="327"/>
      <c r="U41" s="327"/>
      <c r="V41" s="331"/>
    </row>
    <row r="42" spans="1:23" s="256" customFormat="1" ht="11.25">
      <c r="A42" s="270"/>
      <c r="B42" s="271"/>
      <c r="C42" s="271"/>
      <c r="D42" s="271"/>
      <c r="E42" s="271"/>
      <c r="F42" s="271"/>
      <c r="G42" s="271"/>
      <c r="H42" s="271"/>
      <c r="I42" s="271"/>
      <c r="J42" s="271"/>
      <c r="K42" s="271"/>
      <c r="L42" s="271"/>
      <c r="M42" s="271"/>
      <c r="N42" s="271"/>
      <c r="O42" s="271"/>
      <c r="P42" s="271"/>
      <c r="Q42" s="271"/>
      <c r="R42" s="271"/>
      <c r="S42" s="271"/>
      <c r="T42" s="271"/>
      <c r="U42" s="271"/>
      <c r="V42" s="270"/>
    </row>
    <row r="43" spans="1:23" s="256" customFormat="1" ht="11.25">
      <c r="A43" s="270"/>
      <c r="B43" s="271"/>
      <c r="C43" s="271"/>
      <c r="D43" s="271"/>
      <c r="E43" s="271"/>
      <c r="F43" s="271"/>
      <c r="G43" s="271"/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1"/>
      <c r="T43" s="271"/>
      <c r="U43" s="271"/>
      <c r="V43" s="270"/>
    </row>
    <row r="44" spans="1:23" s="256" customFormat="1" ht="11.25">
      <c r="A44" s="270"/>
      <c r="B44" s="271"/>
      <c r="C44" s="271"/>
      <c r="D44" s="271"/>
      <c r="E44" s="271"/>
      <c r="F44" s="271"/>
      <c r="G44" s="271"/>
      <c r="H44" s="271"/>
      <c r="I44" s="271"/>
      <c r="J44" s="271"/>
      <c r="K44" s="271"/>
      <c r="L44" s="271"/>
      <c r="M44" s="271"/>
      <c r="N44" s="271"/>
      <c r="O44" s="271"/>
      <c r="P44" s="271"/>
      <c r="Q44" s="271"/>
      <c r="R44" s="271"/>
      <c r="S44" s="271"/>
      <c r="T44" s="271"/>
      <c r="U44" s="271"/>
      <c r="V44" s="270"/>
    </row>
    <row r="45" spans="1:23" s="256" customFormat="1" ht="11.25">
      <c r="A45" s="270"/>
      <c r="B45" s="271"/>
      <c r="C45" s="271"/>
      <c r="D45" s="271"/>
      <c r="E45" s="271"/>
      <c r="F45" s="271"/>
      <c r="G45" s="271"/>
      <c r="H45" s="271"/>
      <c r="I45" s="271"/>
      <c r="J45" s="271"/>
      <c r="K45" s="271"/>
      <c r="L45" s="271"/>
      <c r="M45" s="271"/>
      <c r="N45" s="271"/>
      <c r="O45" s="271"/>
      <c r="P45" s="271"/>
      <c r="Q45" s="271"/>
      <c r="R45" s="271"/>
      <c r="S45" s="271"/>
      <c r="T45" s="271"/>
      <c r="U45" s="271"/>
      <c r="V45" s="270"/>
    </row>
    <row r="46" spans="1:23" s="256" customFormat="1" ht="11.25">
      <c r="A46" s="270"/>
      <c r="B46" s="271"/>
      <c r="C46" s="271"/>
      <c r="D46" s="271"/>
      <c r="E46" s="271"/>
      <c r="F46" s="271"/>
      <c r="G46" s="271"/>
      <c r="H46" s="271"/>
      <c r="I46" s="271"/>
      <c r="J46" s="271"/>
      <c r="K46" s="271"/>
      <c r="L46" s="271"/>
      <c r="M46" s="271"/>
      <c r="N46" s="271"/>
      <c r="O46" s="271"/>
      <c r="P46" s="271"/>
      <c r="Q46" s="271"/>
      <c r="R46" s="271"/>
      <c r="S46" s="271"/>
      <c r="T46" s="271"/>
      <c r="U46" s="271"/>
      <c r="V46" s="270"/>
    </row>
    <row r="47" spans="1:23" s="256" customFormat="1" ht="11.25">
      <c r="A47" s="270"/>
      <c r="B47" s="271"/>
      <c r="C47" s="271"/>
      <c r="D47" s="271"/>
      <c r="E47" s="271"/>
      <c r="F47" s="271"/>
      <c r="G47" s="271"/>
      <c r="H47" s="271"/>
      <c r="I47" s="271"/>
      <c r="J47" s="271"/>
      <c r="K47" s="271"/>
      <c r="L47" s="271"/>
      <c r="M47" s="271"/>
      <c r="N47" s="271"/>
      <c r="O47" s="271"/>
      <c r="P47" s="271"/>
      <c r="Q47" s="271"/>
      <c r="R47" s="271"/>
      <c r="S47" s="271"/>
      <c r="T47" s="271"/>
      <c r="U47" s="271"/>
      <c r="V47" s="270"/>
    </row>
    <row r="48" spans="1:23" s="256" customFormat="1" ht="11.25">
      <c r="A48" s="270"/>
      <c r="B48" s="271"/>
      <c r="C48" s="271"/>
      <c r="D48" s="271"/>
      <c r="E48" s="271"/>
      <c r="F48" s="271"/>
      <c r="G48" s="271"/>
      <c r="H48" s="271"/>
      <c r="I48" s="271"/>
      <c r="J48" s="271"/>
      <c r="K48" s="271"/>
      <c r="L48" s="271"/>
      <c r="M48" s="271"/>
      <c r="N48" s="271"/>
      <c r="O48" s="271"/>
      <c r="P48" s="271"/>
      <c r="Q48" s="271"/>
      <c r="R48" s="271"/>
      <c r="S48" s="271"/>
      <c r="T48" s="271"/>
      <c r="U48" s="271"/>
      <c r="V48" s="270"/>
    </row>
    <row r="49" spans="1:22" s="256" customFormat="1" ht="11.25">
      <c r="A49" s="270"/>
      <c r="B49" s="271"/>
      <c r="C49" s="271"/>
      <c r="D49" s="271"/>
      <c r="E49" s="271"/>
      <c r="F49" s="271"/>
      <c r="G49" s="271"/>
      <c r="H49" s="271"/>
      <c r="I49" s="271"/>
      <c r="J49" s="271"/>
      <c r="K49" s="271"/>
      <c r="L49" s="271"/>
      <c r="M49" s="271"/>
      <c r="N49" s="271"/>
      <c r="O49" s="271"/>
      <c r="P49" s="271"/>
      <c r="Q49" s="271"/>
      <c r="R49" s="271"/>
      <c r="S49" s="271"/>
      <c r="T49" s="271"/>
      <c r="U49" s="271"/>
      <c r="V49" s="270"/>
    </row>
    <row r="50" spans="1:22" s="256" customFormat="1" ht="11.25">
      <c r="A50" s="270"/>
      <c r="B50" s="271"/>
      <c r="C50" s="271"/>
      <c r="D50" s="271"/>
      <c r="E50" s="271"/>
      <c r="F50" s="271"/>
      <c r="G50" s="271"/>
      <c r="H50" s="271"/>
      <c r="I50" s="271"/>
      <c r="J50" s="271"/>
      <c r="K50" s="271"/>
      <c r="L50" s="271"/>
      <c r="M50" s="271"/>
      <c r="N50" s="271"/>
      <c r="O50" s="271"/>
      <c r="P50" s="271"/>
      <c r="Q50" s="271"/>
      <c r="R50" s="271"/>
      <c r="S50" s="271"/>
      <c r="T50" s="271"/>
      <c r="U50" s="271"/>
      <c r="V50" s="270"/>
    </row>
    <row r="51" spans="1:22" s="256" customFormat="1" ht="11.25">
      <c r="A51" s="270"/>
      <c r="B51" s="271"/>
      <c r="C51" s="271"/>
      <c r="D51" s="271"/>
      <c r="E51" s="271"/>
      <c r="F51" s="271"/>
      <c r="G51" s="271"/>
      <c r="H51" s="271"/>
      <c r="I51" s="271"/>
      <c r="J51" s="271"/>
      <c r="K51" s="271"/>
      <c r="L51" s="271"/>
      <c r="M51" s="271"/>
      <c r="N51" s="271"/>
      <c r="O51" s="271"/>
      <c r="P51" s="271"/>
      <c r="Q51" s="271"/>
      <c r="R51" s="271"/>
      <c r="S51" s="271"/>
      <c r="T51" s="271"/>
      <c r="U51" s="271"/>
      <c r="V51" s="270"/>
    </row>
    <row r="52" spans="1:22" s="256" customFormat="1" ht="11.25">
      <c r="A52" s="270"/>
      <c r="B52" s="271"/>
      <c r="C52" s="271"/>
      <c r="D52" s="271"/>
      <c r="E52" s="271"/>
      <c r="F52" s="271"/>
      <c r="G52" s="271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0"/>
    </row>
    <row r="53" spans="1:22" s="256" customFormat="1" ht="11.25">
      <c r="A53" s="270"/>
      <c r="B53" s="271"/>
      <c r="C53" s="271"/>
      <c r="D53" s="271"/>
      <c r="E53" s="271"/>
      <c r="F53" s="271"/>
      <c r="G53" s="27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0"/>
    </row>
    <row r="54" spans="1:22" s="256" customFormat="1" ht="11.25">
      <c r="A54" s="270"/>
      <c r="B54" s="271"/>
      <c r="C54" s="271"/>
      <c r="D54" s="271"/>
      <c r="E54" s="271"/>
      <c r="F54" s="271"/>
      <c r="G54" s="27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0"/>
    </row>
    <row r="55" spans="1:22" s="256" customFormat="1" ht="11.25">
      <c r="A55" s="270"/>
      <c r="B55" s="271"/>
      <c r="C55" s="271"/>
      <c r="D55" s="271"/>
      <c r="E55" s="271"/>
      <c r="F55" s="271"/>
      <c r="G55" s="271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0"/>
    </row>
    <row r="56" spans="1:22" s="256" customFormat="1" ht="11.25">
      <c r="A56" s="270"/>
      <c r="B56" s="271"/>
      <c r="C56" s="271"/>
      <c r="D56" s="271"/>
      <c r="E56" s="271"/>
      <c r="F56" s="271"/>
      <c r="G56" s="271"/>
      <c r="H56" s="271"/>
      <c r="I56" s="271"/>
      <c r="J56" s="271"/>
      <c r="K56" s="271"/>
      <c r="L56" s="271"/>
      <c r="M56" s="271"/>
      <c r="N56" s="271"/>
      <c r="O56" s="271"/>
      <c r="P56" s="271"/>
      <c r="Q56" s="271"/>
      <c r="R56" s="271"/>
      <c r="S56" s="271"/>
      <c r="T56" s="271"/>
      <c r="U56" s="271"/>
      <c r="V56" s="270"/>
    </row>
    <row r="57" spans="1:22" s="256" customFormat="1" ht="11.25">
      <c r="A57" s="270"/>
      <c r="B57" s="271"/>
      <c r="C57" s="271"/>
      <c r="D57" s="271"/>
      <c r="E57" s="271"/>
      <c r="F57" s="271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0"/>
    </row>
    <row r="58" spans="1:22" s="256" customFormat="1" ht="11.25">
      <c r="A58" s="270"/>
      <c r="B58" s="271"/>
      <c r="C58" s="271"/>
      <c r="D58" s="271"/>
      <c r="E58" s="271"/>
      <c r="F58" s="271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0"/>
    </row>
    <row r="59" spans="1:22" s="256" customFormat="1" ht="11.25">
      <c r="A59" s="270"/>
      <c r="B59" s="271"/>
      <c r="C59" s="271"/>
      <c r="D59" s="271"/>
      <c r="E59" s="271"/>
      <c r="F59" s="271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0"/>
    </row>
    <row r="60" spans="1:22" s="256" customFormat="1" ht="11.25">
      <c r="A60" s="270"/>
      <c r="B60" s="271"/>
      <c r="C60" s="271"/>
      <c r="D60" s="271"/>
      <c r="E60" s="271"/>
      <c r="F60" s="271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0"/>
    </row>
    <row r="61" spans="1:22" s="256" customFormat="1" ht="11.25">
      <c r="A61" s="270"/>
      <c r="B61" s="271"/>
      <c r="C61" s="271"/>
      <c r="D61" s="271"/>
      <c r="E61" s="271"/>
      <c r="F61" s="271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0"/>
    </row>
    <row r="62" spans="1:22" s="256" customFormat="1" ht="11.25">
      <c r="A62" s="270"/>
      <c r="B62" s="271"/>
      <c r="C62" s="271"/>
      <c r="D62" s="271"/>
      <c r="E62" s="271"/>
      <c r="F62" s="271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0"/>
    </row>
    <row r="63" spans="1:22" s="256" customFormat="1" ht="11.25">
      <c r="A63" s="270"/>
      <c r="B63" s="271"/>
      <c r="C63" s="271"/>
      <c r="D63" s="271"/>
      <c r="E63" s="271"/>
      <c r="F63" s="271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0"/>
    </row>
    <row r="64" spans="1:22" s="256" customFormat="1" ht="11.25">
      <c r="A64" s="270"/>
      <c r="B64" s="271"/>
      <c r="C64" s="271"/>
      <c r="D64" s="271"/>
      <c r="E64" s="271"/>
      <c r="F64" s="271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0"/>
    </row>
    <row r="65" spans="1:22" s="256" customFormat="1" ht="11.25">
      <c r="A65" s="270"/>
      <c r="B65" s="271"/>
      <c r="C65" s="271"/>
      <c r="D65" s="271"/>
      <c r="E65" s="271"/>
      <c r="F65" s="271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0"/>
    </row>
    <row r="66" spans="1:22" s="256" customFormat="1" ht="11.25">
      <c r="A66" s="270"/>
      <c r="B66" s="271"/>
      <c r="C66" s="271"/>
      <c r="D66" s="271"/>
      <c r="E66" s="271"/>
      <c r="F66" s="271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0"/>
    </row>
    <row r="67" spans="1:22" s="256" customFormat="1" ht="11.25">
      <c r="A67" s="270"/>
      <c r="B67" s="271"/>
      <c r="C67" s="271"/>
      <c r="D67" s="271"/>
      <c r="E67" s="271"/>
      <c r="F67" s="271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0"/>
    </row>
    <row r="68" spans="1:22" s="256" customFormat="1" ht="11.25">
      <c r="A68" s="270"/>
      <c r="B68" s="271"/>
      <c r="C68" s="271"/>
      <c r="D68" s="271"/>
      <c r="E68" s="271"/>
      <c r="F68" s="271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0"/>
    </row>
    <row r="69" spans="1:22" s="256" customFormat="1" ht="11.25">
      <c r="A69" s="270"/>
      <c r="B69" s="271"/>
      <c r="C69" s="271"/>
      <c r="D69" s="271"/>
      <c r="E69" s="271"/>
      <c r="F69" s="271"/>
      <c r="G69" s="271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1"/>
      <c r="S69" s="271"/>
      <c r="T69" s="271"/>
      <c r="U69" s="271"/>
      <c r="V69" s="270"/>
    </row>
    <row r="70" spans="1:22" s="256" customFormat="1" ht="11.25">
      <c r="A70" s="270"/>
      <c r="B70" s="271"/>
      <c r="C70" s="271"/>
      <c r="D70" s="271"/>
      <c r="E70" s="271"/>
      <c r="F70" s="271"/>
      <c r="G70" s="271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1"/>
      <c r="S70" s="271"/>
      <c r="T70" s="271"/>
      <c r="U70" s="271"/>
      <c r="V70" s="270"/>
    </row>
    <row r="71" spans="1:22" s="256" customFormat="1" ht="11.25">
      <c r="A71" s="270"/>
      <c r="B71" s="271"/>
      <c r="C71" s="271"/>
      <c r="D71" s="271"/>
      <c r="E71" s="271"/>
      <c r="F71" s="271"/>
      <c r="G71" s="271"/>
      <c r="H71" s="271"/>
      <c r="I71" s="271"/>
      <c r="J71" s="271"/>
      <c r="K71" s="271"/>
      <c r="L71" s="271"/>
      <c r="M71" s="271"/>
      <c r="N71" s="271"/>
      <c r="O71" s="271"/>
      <c r="P71" s="271"/>
      <c r="Q71" s="271"/>
      <c r="R71" s="271"/>
      <c r="S71" s="271"/>
      <c r="T71" s="271"/>
      <c r="U71" s="271"/>
      <c r="V71" s="270"/>
    </row>
    <row r="72" spans="1:22" s="256" customFormat="1" ht="11.25">
      <c r="A72" s="270"/>
      <c r="B72" s="271"/>
      <c r="C72" s="271"/>
      <c r="D72" s="271"/>
      <c r="E72" s="271"/>
      <c r="F72" s="271"/>
      <c r="G72" s="271"/>
      <c r="H72" s="271"/>
      <c r="I72" s="271"/>
      <c r="J72" s="271"/>
      <c r="K72" s="271"/>
      <c r="L72" s="271"/>
      <c r="M72" s="271"/>
      <c r="N72" s="271"/>
      <c r="O72" s="271"/>
      <c r="P72" s="271"/>
      <c r="Q72" s="271"/>
      <c r="R72" s="271"/>
      <c r="S72" s="271"/>
      <c r="T72" s="271"/>
      <c r="U72" s="271"/>
      <c r="V72" s="270"/>
    </row>
    <row r="73" spans="1:22" s="256" customFormat="1" ht="11.25">
      <c r="A73" s="270"/>
      <c r="B73" s="271"/>
      <c r="C73" s="271"/>
      <c r="D73" s="271"/>
      <c r="E73" s="271"/>
      <c r="F73" s="271"/>
      <c r="G73" s="271"/>
      <c r="H73" s="271"/>
      <c r="I73" s="271"/>
      <c r="J73" s="271"/>
      <c r="K73" s="271"/>
      <c r="L73" s="271"/>
      <c r="M73" s="271"/>
      <c r="N73" s="271"/>
      <c r="O73" s="271"/>
      <c r="P73" s="271"/>
      <c r="Q73" s="271"/>
      <c r="R73" s="271"/>
      <c r="S73" s="271"/>
      <c r="T73" s="271"/>
      <c r="U73" s="271"/>
      <c r="V73" s="270"/>
    </row>
    <row r="74" spans="1:22" s="256" customFormat="1" ht="11.25">
      <c r="A74" s="270"/>
      <c r="B74" s="271"/>
      <c r="C74" s="271"/>
      <c r="D74" s="271"/>
      <c r="E74" s="271"/>
      <c r="F74" s="271"/>
      <c r="G74" s="271"/>
      <c r="H74" s="271"/>
      <c r="I74" s="271"/>
      <c r="J74" s="271"/>
      <c r="K74" s="271"/>
      <c r="L74" s="271"/>
      <c r="M74" s="271"/>
      <c r="N74" s="271"/>
      <c r="O74" s="271"/>
      <c r="P74" s="271"/>
      <c r="Q74" s="271"/>
      <c r="R74" s="271"/>
      <c r="S74" s="271"/>
      <c r="T74" s="271"/>
      <c r="U74" s="271"/>
      <c r="V74" s="270"/>
    </row>
    <row r="75" spans="1:22" s="256" customFormat="1" ht="11.25">
      <c r="A75" s="270"/>
      <c r="B75" s="271"/>
      <c r="C75" s="271"/>
      <c r="D75" s="271"/>
      <c r="E75" s="271"/>
      <c r="F75" s="271"/>
      <c r="G75" s="271"/>
      <c r="H75" s="271"/>
      <c r="I75" s="271"/>
      <c r="J75" s="271"/>
      <c r="K75" s="271"/>
      <c r="L75" s="271"/>
      <c r="M75" s="271"/>
      <c r="N75" s="271"/>
      <c r="O75" s="271"/>
      <c r="P75" s="271"/>
      <c r="Q75" s="271"/>
      <c r="R75" s="271"/>
      <c r="S75" s="271"/>
      <c r="T75" s="271"/>
      <c r="U75" s="271"/>
      <c r="V75" s="270"/>
    </row>
    <row r="76" spans="1:22" s="256" customFormat="1" ht="11.25">
      <c r="A76" s="270"/>
      <c r="B76" s="271"/>
      <c r="C76" s="271"/>
      <c r="D76" s="271"/>
      <c r="E76" s="271"/>
      <c r="F76" s="271"/>
      <c r="G76" s="271"/>
      <c r="H76" s="271"/>
      <c r="I76" s="271"/>
      <c r="J76" s="271"/>
      <c r="K76" s="271"/>
      <c r="L76" s="271"/>
      <c r="M76" s="271"/>
      <c r="N76" s="271"/>
      <c r="O76" s="271"/>
      <c r="P76" s="271"/>
      <c r="Q76" s="271"/>
      <c r="R76" s="271"/>
      <c r="S76" s="271"/>
      <c r="T76" s="271"/>
      <c r="U76" s="271"/>
      <c r="V76" s="270"/>
    </row>
    <row r="77" spans="1:22" s="256" customFormat="1" ht="11.25">
      <c r="A77" s="270"/>
      <c r="B77" s="271"/>
      <c r="C77" s="271"/>
      <c r="D77" s="271"/>
      <c r="E77" s="271"/>
      <c r="F77" s="271"/>
      <c r="G77" s="271"/>
      <c r="H77" s="271"/>
      <c r="I77" s="271"/>
      <c r="J77" s="271"/>
      <c r="K77" s="271"/>
      <c r="L77" s="271"/>
      <c r="M77" s="271"/>
      <c r="N77" s="271"/>
      <c r="O77" s="271"/>
      <c r="P77" s="271"/>
      <c r="Q77" s="271"/>
      <c r="R77" s="271"/>
      <c r="S77" s="271"/>
      <c r="T77" s="271"/>
      <c r="U77" s="271"/>
      <c r="V77" s="270"/>
    </row>
    <row r="78" spans="1:22" s="256" customFormat="1" ht="11.25">
      <c r="A78" s="270"/>
      <c r="B78" s="271"/>
      <c r="C78" s="271"/>
      <c r="D78" s="271"/>
      <c r="E78" s="271"/>
      <c r="F78" s="271"/>
      <c r="G78" s="271"/>
      <c r="H78" s="271"/>
      <c r="I78" s="271"/>
      <c r="J78" s="271"/>
      <c r="K78" s="271"/>
      <c r="L78" s="271"/>
      <c r="M78" s="271"/>
      <c r="N78" s="271"/>
      <c r="O78" s="271"/>
      <c r="P78" s="271"/>
      <c r="Q78" s="271"/>
      <c r="R78" s="271"/>
      <c r="S78" s="271"/>
      <c r="T78" s="271"/>
      <c r="U78" s="271"/>
      <c r="V78" s="270"/>
    </row>
    <row r="79" spans="1:22" s="256" customFormat="1" ht="11.25">
      <c r="A79" s="270"/>
      <c r="B79" s="271"/>
      <c r="C79" s="271"/>
      <c r="D79" s="271"/>
      <c r="E79" s="271"/>
      <c r="F79" s="271"/>
      <c r="G79" s="271"/>
      <c r="H79" s="271"/>
      <c r="I79" s="271"/>
      <c r="J79" s="271"/>
      <c r="K79" s="271"/>
      <c r="L79" s="271"/>
      <c r="M79" s="271"/>
      <c r="N79" s="271"/>
      <c r="O79" s="271"/>
      <c r="P79" s="271"/>
      <c r="Q79" s="271"/>
      <c r="R79" s="271"/>
      <c r="S79" s="271"/>
      <c r="T79" s="271"/>
      <c r="U79" s="271"/>
      <c r="V79" s="270"/>
    </row>
    <row r="80" spans="1:22" s="256" customFormat="1" ht="11.25">
      <c r="A80" s="270"/>
      <c r="B80" s="271"/>
      <c r="C80" s="271"/>
      <c r="D80" s="271"/>
      <c r="E80" s="271"/>
      <c r="F80" s="271"/>
      <c r="G80" s="271"/>
      <c r="H80" s="271"/>
      <c r="I80" s="271"/>
      <c r="J80" s="271"/>
      <c r="K80" s="271"/>
      <c r="L80" s="271"/>
      <c r="M80" s="271"/>
      <c r="N80" s="271"/>
      <c r="O80" s="271"/>
      <c r="P80" s="271"/>
      <c r="Q80" s="271"/>
      <c r="R80" s="271"/>
      <c r="S80" s="271"/>
      <c r="T80" s="271"/>
      <c r="U80" s="271"/>
      <c r="V80" s="270"/>
    </row>
    <row r="81" spans="1:22" s="256" customFormat="1" ht="11.25">
      <c r="A81" s="270"/>
      <c r="B81" s="271"/>
      <c r="C81" s="271"/>
      <c r="D81" s="271"/>
      <c r="E81" s="271"/>
      <c r="F81" s="271"/>
      <c r="G81" s="271"/>
      <c r="H81" s="271"/>
      <c r="I81" s="271"/>
      <c r="J81" s="271"/>
      <c r="K81" s="271"/>
      <c r="L81" s="271"/>
      <c r="M81" s="271"/>
      <c r="N81" s="271"/>
      <c r="O81" s="271"/>
      <c r="P81" s="271"/>
      <c r="Q81" s="271"/>
      <c r="R81" s="271"/>
      <c r="S81" s="271"/>
      <c r="T81" s="271"/>
      <c r="U81" s="271"/>
      <c r="V81" s="270"/>
    </row>
    <row r="82" spans="1:22" s="256" customFormat="1" ht="11.25">
      <c r="A82" s="270"/>
      <c r="B82" s="271"/>
      <c r="C82" s="271"/>
      <c r="D82" s="271"/>
      <c r="E82" s="271"/>
      <c r="F82" s="271"/>
      <c r="G82" s="271"/>
      <c r="H82" s="271"/>
      <c r="I82" s="271"/>
      <c r="J82" s="271"/>
      <c r="K82" s="271"/>
      <c r="L82" s="271"/>
      <c r="M82" s="271"/>
      <c r="N82" s="271"/>
      <c r="O82" s="271"/>
      <c r="P82" s="271"/>
      <c r="Q82" s="271"/>
      <c r="R82" s="271"/>
      <c r="S82" s="271"/>
      <c r="T82" s="271"/>
      <c r="U82" s="271"/>
      <c r="V82" s="270"/>
    </row>
    <row r="83" spans="1:22" s="256" customFormat="1" ht="11.25">
      <c r="A83" s="270"/>
      <c r="B83" s="271"/>
      <c r="C83" s="271"/>
      <c r="D83" s="271"/>
      <c r="E83" s="271"/>
      <c r="F83" s="271"/>
      <c r="G83" s="271"/>
      <c r="H83" s="271"/>
      <c r="I83" s="271"/>
      <c r="J83" s="271"/>
      <c r="K83" s="271"/>
      <c r="L83" s="271"/>
      <c r="M83" s="271"/>
      <c r="N83" s="271"/>
      <c r="O83" s="271"/>
      <c r="P83" s="271"/>
      <c r="Q83" s="271"/>
      <c r="R83" s="271"/>
      <c r="S83" s="271"/>
      <c r="T83" s="271"/>
      <c r="U83" s="271"/>
      <c r="V83" s="270"/>
    </row>
    <row r="84" spans="1:22" s="256" customFormat="1" ht="11.25">
      <c r="A84" s="270"/>
      <c r="B84" s="271"/>
      <c r="C84" s="271"/>
      <c r="D84" s="271"/>
      <c r="E84" s="271"/>
      <c r="F84" s="271"/>
      <c r="G84" s="271"/>
      <c r="H84" s="271"/>
      <c r="I84" s="271"/>
      <c r="J84" s="271"/>
      <c r="K84" s="271"/>
      <c r="L84" s="271"/>
      <c r="M84" s="271"/>
      <c r="N84" s="271"/>
      <c r="O84" s="271"/>
      <c r="P84" s="271"/>
      <c r="Q84" s="271"/>
      <c r="R84" s="271"/>
      <c r="S84" s="271"/>
      <c r="T84" s="271"/>
      <c r="U84" s="271"/>
      <c r="V84" s="270"/>
    </row>
    <row r="85" spans="1:22" s="256" customFormat="1" ht="11.25">
      <c r="A85" s="270"/>
      <c r="B85" s="271"/>
      <c r="C85" s="271"/>
      <c r="D85" s="271"/>
      <c r="E85" s="271"/>
      <c r="F85" s="271"/>
      <c r="G85" s="271"/>
      <c r="H85" s="271"/>
      <c r="I85" s="271"/>
      <c r="J85" s="271"/>
      <c r="K85" s="271"/>
      <c r="L85" s="271"/>
      <c r="M85" s="271"/>
      <c r="N85" s="271"/>
      <c r="O85" s="271"/>
      <c r="P85" s="271"/>
      <c r="Q85" s="271"/>
      <c r="R85" s="271"/>
      <c r="S85" s="271"/>
      <c r="T85" s="271"/>
      <c r="U85" s="271"/>
      <c r="V85" s="270"/>
    </row>
    <row r="86" spans="1:22" s="256" customFormat="1" ht="11.25">
      <c r="A86" s="270"/>
      <c r="B86" s="271"/>
      <c r="C86" s="271"/>
      <c r="D86" s="271"/>
      <c r="E86" s="271"/>
      <c r="F86" s="271"/>
      <c r="G86" s="271"/>
      <c r="H86" s="271"/>
      <c r="I86" s="271"/>
      <c r="J86" s="271"/>
      <c r="K86" s="271"/>
      <c r="L86" s="271"/>
      <c r="M86" s="271"/>
      <c r="N86" s="271"/>
      <c r="O86" s="271"/>
      <c r="P86" s="271"/>
      <c r="Q86" s="271"/>
      <c r="R86" s="271"/>
      <c r="S86" s="271"/>
      <c r="T86" s="271"/>
      <c r="U86" s="271"/>
      <c r="V86" s="270"/>
    </row>
    <row r="87" spans="1:22" s="256" customFormat="1" ht="11.25">
      <c r="A87" s="270"/>
      <c r="B87" s="271"/>
      <c r="C87" s="271"/>
      <c r="D87" s="271"/>
      <c r="E87" s="271"/>
      <c r="F87" s="271"/>
      <c r="G87" s="271"/>
      <c r="H87" s="271"/>
      <c r="I87" s="271"/>
      <c r="J87" s="271"/>
      <c r="K87" s="271"/>
      <c r="L87" s="271"/>
      <c r="M87" s="271"/>
      <c r="N87" s="271"/>
      <c r="O87" s="271"/>
      <c r="P87" s="271"/>
      <c r="Q87" s="271"/>
      <c r="R87" s="271"/>
      <c r="S87" s="271"/>
      <c r="T87" s="271"/>
      <c r="U87" s="271"/>
      <c r="V87" s="270"/>
    </row>
    <row r="88" spans="1:22" s="256" customFormat="1" ht="11.25">
      <c r="A88" s="270"/>
      <c r="B88" s="271"/>
      <c r="C88" s="271"/>
      <c r="D88" s="271"/>
      <c r="E88" s="271"/>
      <c r="F88" s="271"/>
      <c r="G88" s="271"/>
      <c r="H88" s="271"/>
      <c r="I88" s="271"/>
      <c r="J88" s="271"/>
      <c r="K88" s="271"/>
      <c r="L88" s="271"/>
      <c r="M88" s="271"/>
      <c r="N88" s="271"/>
      <c r="O88" s="271"/>
      <c r="P88" s="271"/>
      <c r="Q88" s="271"/>
      <c r="R88" s="271"/>
      <c r="S88" s="271"/>
      <c r="T88" s="271"/>
      <c r="U88" s="271"/>
      <c r="V88" s="270"/>
    </row>
    <row r="89" spans="1:22" s="256" customFormat="1" ht="11.25">
      <c r="A89" s="270"/>
      <c r="B89" s="271"/>
      <c r="C89" s="271"/>
      <c r="D89" s="271"/>
      <c r="E89" s="271"/>
      <c r="F89" s="271"/>
      <c r="G89" s="271"/>
      <c r="H89" s="271"/>
      <c r="I89" s="271"/>
      <c r="J89" s="271"/>
      <c r="K89" s="271"/>
      <c r="L89" s="271"/>
      <c r="M89" s="271"/>
      <c r="N89" s="271"/>
      <c r="O89" s="271"/>
      <c r="P89" s="271"/>
      <c r="Q89" s="271"/>
      <c r="R89" s="271"/>
      <c r="S89" s="271"/>
      <c r="T89" s="271"/>
      <c r="U89" s="271"/>
      <c r="V89" s="270"/>
    </row>
    <row r="90" spans="1:22" s="256" customFormat="1" ht="11.25">
      <c r="A90" s="270"/>
      <c r="B90" s="271"/>
      <c r="C90" s="271"/>
      <c r="D90" s="271"/>
      <c r="E90" s="271"/>
      <c r="F90" s="271"/>
      <c r="G90" s="271"/>
      <c r="H90" s="271"/>
      <c r="I90" s="271"/>
      <c r="J90" s="271"/>
      <c r="K90" s="271"/>
      <c r="L90" s="271"/>
      <c r="M90" s="271"/>
      <c r="N90" s="271"/>
      <c r="O90" s="271"/>
      <c r="P90" s="271"/>
      <c r="Q90" s="271"/>
      <c r="R90" s="271"/>
      <c r="S90" s="271"/>
      <c r="T90" s="271"/>
      <c r="U90" s="271"/>
      <c r="V90" s="270"/>
    </row>
    <row r="91" spans="1:22" s="256" customFormat="1" ht="11.25">
      <c r="A91" s="270"/>
      <c r="B91" s="271"/>
      <c r="C91" s="271"/>
      <c r="D91" s="271"/>
      <c r="E91" s="271"/>
      <c r="F91" s="271"/>
      <c r="G91" s="271"/>
      <c r="H91" s="271"/>
      <c r="I91" s="271"/>
      <c r="J91" s="271"/>
      <c r="K91" s="271"/>
      <c r="L91" s="271"/>
      <c r="M91" s="271"/>
      <c r="N91" s="271"/>
      <c r="O91" s="271"/>
      <c r="P91" s="271"/>
      <c r="Q91" s="271"/>
      <c r="R91" s="271"/>
      <c r="S91" s="271"/>
      <c r="T91" s="271"/>
      <c r="U91" s="271"/>
      <c r="V91" s="270"/>
    </row>
    <row r="92" spans="1:22" s="256" customFormat="1" ht="11.25">
      <c r="A92" s="270"/>
      <c r="B92" s="271"/>
      <c r="C92" s="271"/>
      <c r="D92" s="271"/>
      <c r="E92" s="271"/>
      <c r="F92" s="271"/>
      <c r="G92" s="271"/>
      <c r="H92" s="271"/>
      <c r="I92" s="271"/>
      <c r="J92" s="271"/>
      <c r="K92" s="271"/>
      <c r="L92" s="271"/>
      <c r="M92" s="271"/>
      <c r="N92" s="271"/>
      <c r="O92" s="271"/>
      <c r="P92" s="271"/>
      <c r="Q92" s="271"/>
      <c r="R92" s="271"/>
      <c r="S92" s="271"/>
      <c r="T92" s="271"/>
      <c r="U92" s="271"/>
      <c r="V92" s="270"/>
    </row>
    <row r="93" spans="1:22" s="256" customFormat="1" ht="11.25">
      <c r="A93" s="270"/>
      <c r="B93" s="271"/>
      <c r="C93" s="271"/>
      <c r="D93" s="271"/>
      <c r="E93" s="271"/>
      <c r="F93" s="271"/>
      <c r="G93" s="271"/>
      <c r="H93" s="271"/>
      <c r="I93" s="271"/>
      <c r="J93" s="271"/>
      <c r="K93" s="271"/>
      <c r="L93" s="271"/>
      <c r="M93" s="271"/>
      <c r="N93" s="271"/>
      <c r="O93" s="271"/>
      <c r="P93" s="271"/>
      <c r="Q93" s="271"/>
      <c r="R93" s="271"/>
      <c r="S93" s="271"/>
      <c r="T93" s="271"/>
      <c r="U93" s="271"/>
      <c r="V93" s="270"/>
    </row>
    <row r="94" spans="1:22" s="256" customFormat="1" ht="11.25">
      <c r="A94" s="270"/>
      <c r="B94" s="271"/>
      <c r="C94" s="271"/>
      <c r="D94" s="271"/>
      <c r="E94" s="271"/>
      <c r="F94" s="271"/>
      <c r="G94" s="271"/>
      <c r="H94" s="271"/>
      <c r="I94" s="271"/>
      <c r="J94" s="271"/>
      <c r="K94" s="271"/>
      <c r="L94" s="271"/>
      <c r="M94" s="271"/>
      <c r="N94" s="271"/>
      <c r="O94" s="271"/>
      <c r="P94" s="271"/>
      <c r="Q94" s="271"/>
      <c r="R94" s="271"/>
      <c r="S94" s="271"/>
      <c r="T94" s="271"/>
      <c r="U94" s="271"/>
      <c r="V94" s="270"/>
    </row>
    <row r="95" spans="1:22" s="256" customFormat="1" ht="11.25">
      <c r="A95" s="270"/>
      <c r="B95" s="271"/>
      <c r="C95" s="271"/>
      <c r="D95" s="271"/>
      <c r="E95" s="271"/>
      <c r="F95" s="271"/>
      <c r="G95" s="271"/>
      <c r="H95" s="271"/>
      <c r="I95" s="271"/>
      <c r="J95" s="271"/>
      <c r="K95" s="271"/>
      <c r="L95" s="271"/>
      <c r="M95" s="271"/>
      <c r="N95" s="271"/>
      <c r="O95" s="271"/>
      <c r="P95" s="271"/>
      <c r="Q95" s="271"/>
      <c r="R95" s="271"/>
      <c r="S95" s="271"/>
      <c r="T95" s="271"/>
      <c r="U95" s="271"/>
      <c r="V95" s="270"/>
    </row>
    <row r="96" spans="1:22" s="256" customFormat="1" ht="11.25">
      <c r="A96" s="270"/>
      <c r="B96" s="271"/>
      <c r="C96" s="271"/>
      <c r="D96" s="271"/>
      <c r="E96" s="271"/>
      <c r="F96" s="271"/>
      <c r="G96" s="271"/>
      <c r="H96" s="271"/>
      <c r="I96" s="271"/>
      <c r="J96" s="271"/>
      <c r="K96" s="271"/>
      <c r="L96" s="271"/>
      <c r="M96" s="271"/>
      <c r="N96" s="271"/>
      <c r="O96" s="271"/>
      <c r="P96" s="271"/>
      <c r="Q96" s="271"/>
      <c r="R96" s="271"/>
      <c r="S96" s="271"/>
      <c r="T96" s="271"/>
      <c r="U96" s="271"/>
      <c r="V96" s="270"/>
    </row>
    <row r="97" spans="1:22" s="256" customFormat="1" ht="11.25">
      <c r="A97" s="270"/>
      <c r="B97" s="271"/>
      <c r="C97" s="271"/>
      <c r="D97" s="271"/>
      <c r="E97" s="271"/>
      <c r="F97" s="271"/>
      <c r="G97" s="271"/>
      <c r="H97" s="271"/>
      <c r="I97" s="271"/>
      <c r="J97" s="271"/>
      <c r="K97" s="271"/>
      <c r="L97" s="271"/>
      <c r="M97" s="271"/>
      <c r="N97" s="271"/>
      <c r="O97" s="271"/>
      <c r="P97" s="271"/>
      <c r="Q97" s="271"/>
      <c r="R97" s="271"/>
      <c r="S97" s="271"/>
      <c r="T97" s="271"/>
      <c r="U97" s="271"/>
      <c r="V97" s="270"/>
    </row>
    <row r="98" spans="1:22" s="256" customFormat="1" ht="11.25">
      <c r="A98" s="270"/>
      <c r="B98" s="271"/>
      <c r="C98" s="271"/>
      <c r="D98" s="271"/>
      <c r="E98" s="271"/>
      <c r="F98" s="271"/>
      <c r="G98" s="271"/>
      <c r="H98" s="271"/>
      <c r="I98" s="271"/>
      <c r="J98" s="271"/>
      <c r="K98" s="271"/>
      <c r="L98" s="271"/>
      <c r="M98" s="271"/>
      <c r="N98" s="271"/>
      <c r="O98" s="271"/>
      <c r="P98" s="271"/>
      <c r="Q98" s="271"/>
      <c r="R98" s="271"/>
      <c r="S98" s="271"/>
      <c r="T98" s="271"/>
      <c r="U98" s="271"/>
      <c r="V98" s="270"/>
    </row>
    <row r="99" spans="1:22" s="256" customFormat="1" ht="11.25">
      <c r="A99" s="270"/>
      <c r="B99" s="271"/>
      <c r="C99" s="271"/>
      <c r="D99" s="271"/>
      <c r="E99" s="271"/>
      <c r="F99" s="271"/>
      <c r="G99" s="271"/>
      <c r="H99" s="271"/>
      <c r="I99" s="271"/>
      <c r="J99" s="271"/>
      <c r="K99" s="271"/>
      <c r="L99" s="271"/>
      <c r="M99" s="271"/>
      <c r="N99" s="271"/>
      <c r="O99" s="271"/>
      <c r="P99" s="271"/>
      <c r="Q99" s="271"/>
      <c r="R99" s="271"/>
      <c r="S99" s="271"/>
      <c r="T99" s="271"/>
      <c r="U99" s="271"/>
      <c r="V99" s="270"/>
    </row>
    <row r="100" spans="1:22" s="256" customFormat="1" ht="11.25">
      <c r="A100" s="270"/>
      <c r="B100" s="271"/>
      <c r="C100" s="271"/>
      <c r="D100" s="271"/>
      <c r="E100" s="271"/>
      <c r="F100" s="271"/>
      <c r="G100" s="271"/>
      <c r="H100" s="271"/>
      <c r="I100" s="271"/>
      <c r="J100" s="271"/>
      <c r="K100" s="271"/>
      <c r="L100" s="271"/>
      <c r="M100" s="271"/>
      <c r="N100" s="271"/>
      <c r="O100" s="271"/>
      <c r="P100" s="271"/>
      <c r="Q100" s="271"/>
      <c r="R100" s="271"/>
      <c r="S100" s="271"/>
      <c r="T100" s="271"/>
      <c r="U100" s="271"/>
      <c r="V100" s="270"/>
    </row>
    <row r="101" spans="1:22" s="256" customFormat="1" ht="11.25">
      <c r="A101" s="270"/>
      <c r="B101" s="271"/>
      <c r="C101" s="271"/>
      <c r="D101" s="271"/>
      <c r="E101" s="271"/>
      <c r="F101" s="271"/>
      <c r="G101" s="271"/>
      <c r="H101" s="271"/>
      <c r="I101" s="271"/>
      <c r="J101" s="271"/>
      <c r="K101" s="271"/>
      <c r="L101" s="271"/>
      <c r="M101" s="271"/>
      <c r="N101" s="271"/>
      <c r="O101" s="271"/>
      <c r="P101" s="271"/>
      <c r="Q101" s="271"/>
      <c r="R101" s="271"/>
      <c r="S101" s="271"/>
      <c r="T101" s="271"/>
      <c r="U101" s="271"/>
      <c r="V101" s="270"/>
    </row>
    <row r="102" spans="1:22" s="256" customFormat="1" ht="11.25">
      <c r="A102" s="270"/>
      <c r="B102" s="271"/>
      <c r="C102" s="271"/>
      <c r="D102" s="271"/>
      <c r="E102" s="271"/>
      <c r="F102" s="271"/>
      <c r="G102" s="271"/>
      <c r="H102" s="271"/>
      <c r="I102" s="271"/>
      <c r="J102" s="271"/>
      <c r="K102" s="271"/>
      <c r="L102" s="271"/>
      <c r="M102" s="271"/>
      <c r="N102" s="271"/>
      <c r="O102" s="271"/>
      <c r="P102" s="271"/>
      <c r="Q102" s="271"/>
      <c r="R102" s="271"/>
      <c r="S102" s="271"/>
      <c r="T102" s="271"/>
      <c r="U102" s="271"/>
      <c r="V102" s="270"/>
    </row>
    <row r="103" spans="1:22" s="256" customFormat="1" ht="11.25">
      <c r="A103" s="270"/>
      <c r="B103" s="271"/>
      <c r="C103" s="271"/>
      <c r="D103" s="271"/>
      <c r="E103" s="271"/>
      <c r="F103" s="271"/>
      <c r="G103" s="271"/>
      <c r="H103" s="271"/>
      <c r="I103" s="271"/>
      <c r="J103" s="271"/>
      <c r="K103" s="271"/>
      <c r="L103" s="271"/>
      <c r="M103" s="271"/>
      <c r="N103" s="271"/>
      <c r="O103" s="271"/>
      <c r="P103" s="271"/>
      <c r="Q103" s="271"/>
      <c r="R103" s="271"/>
      <c r="S103" s="271"/>
      <c r="T103" s="271"/>
      <c r="U103" s="271"/>
      <c r="V103" s="270"/>
    </row>
  </sheetData>
  <sheetProtection selectLockedCells="1"/>
  <mergeCells count="31">
    <mergeCell ref="A6:A9"/>
    <mergeCell ref="C6:F6"/>
    <mergeCell ref="O6:O9"/>
    <mergeCell ref="H3:O3"/>
    <mergeCell ref="G7:G9"/>
    <mergeCell ref="N7:N9"/>
    <mergeCell ref="L7:L9"/>
    <mergeCell ref="M7:M9"/>
    <mergeCell ref="B6:B9"/>
    <mergeCell ref="P3:W3"/>
    <mergeCell ref="Q7:Q9"/>
    <mergeCell ref="S7:S9"/>
    <mergeCell ref="A3:G3"/>
    <mergeCell ref="I7:I9"/>
    <mergeCell ref="C7:C9"/>
    <mergeCell ref="D7:D9"/>
    <mergeCell ref="U7:U9"/>
    <mergeCell ref="V7:V9"/>
    <mergeCell ref="K7:K9"/>
    <mergeCell ref="T7:T9"/>
    <mergeCell ref="E7:E9"/>
    <mergeCell ref="H7:H9"/>
    <mergeCell ref="F7:F9"/>
    <mergeCell ref="P6:P9"/>
    <mergeCell ref="P4:W4"/>
    <mergeCell ref="R7:R9"/>
    <mergeCell ref="J7:J9"/>
    <mergeCell ref="K6:N6"/>
    <mergeCell ref="H6:J6"/>
    <mergeCell ref="Q6:W6"/>
    <mergeCell ref="W7:W9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2" manualBreakCount="2">
    <brk id="7" max="39" man="1"/>
    <brk id="15" max="39" man="1"/>
  </colBreaks>
  <ignoredErrors>
    <ignoredError sqref="C16:C38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view="pageBreakPreview" topLeftCell="A10" zoomScaleNormal="100" zoomScaleSheetLayoutView="100" workbookViewId="0">
      <selection activeCell="M24" sqref="M24"/>
    </sheetView>
  </sheetViews>
  <sheetFormatPr defaultRowHeight="14.25"/>
  <cols>
    <col min="1" max="1" width="17.875" style="528" customWidth="1"/>
    <col min="2" max="2" width="16.125" style="528" customWidth="1"/>
    <col min="3" max="3" width="16.25" style="528" customWidth="1"/>
    <col min="4" max="5" width="16.125" style="528" customWidth="1"/>
    <col min="6" max="6" width="17.875" style="528" customWidth="1"/>
    <col min="7" max="10" width="16.125" style="528" customWidth="1"/>
    <col min="11" max="16384" width="9" style="528"/>
  </cols>
  <sheetData>
    <row r="1" spans="1:10" s="553" customFormat="1" ht="14.1" customHeight="1">
      <c r="A1" s="82"/>
      <c r="B1" s="549"/>
      <c r="C1" s="549"/>
      <c r="D1" s="549"/>
      <c r="E1" s="414" t="s">
        <v>649</v>
      </c>
      <c r="F1" s="82" t="s">
        <v>650</v>
      </c>
      <c r="G1" s="549"/>
      <c r="H1" s="549"/>
      <c r="I1" s="549"/>
      <c r="J1" s="414"/>
    </row>
    <row r="2" spans="1:10" s="527" customFormat="1" ht="14.1" customHeight="1">
      <c r="A2" s="82"/>
      <c r="B2" s="488"/>
      <c r="C2" s="488"/>
      <c r="D2" s="488"/>
      <c r="E2" s="414"/>
      <c r="F2" s="82"/>
      <c r="G2" s="488"/>
      <c r="H2" s="488"/>
      <c r="I2" s="488"/>
      <c r="J2" s="414"/>
    </row>
    <row r="3" spans="1:10" ht="20.100000000000001" customHeight="1">
      <c r="A3" s="589" t="s">
        <v>154</v>
      </c>
      <c r="B3" s="589"/>
      <c r="C3" s="589"/>
      <c r="D3" s="589"/>
      <c r="E3" s="589"/>
      <c r="F3" s="589" t="s">
        <v>155</v>
      </c>
      <c r="G3" s="589"/>
      <c r="H3" s="589"/>
      <c r="I3" s="589"/>
      <c r="J3" s="589"/>
    </row>
    <row r="4" spans="1:10" s="125" customFormat="1" ht="24" customHeight="1">
      <c r="A4" s="590" t="s">
        <v>156</v>
      </c>
      <c r="B4" s="590"/>
      <c r="C4" s="590"/>
      <c r="D4" s="590"/>
      <c r="E4" s="590"/>
      <c r="F4" s="590" t="s">
        <v>157</v>
      </c>
      <c r="G4" s="590"/>
      <c r="H4" s="590"/>
      <c r="I4" s="590"/>
      <c r="J4" s="590"/>
    </row>
    <row r="5" spans="1:10" s="527" customFormat="1" ht="18" customHeight="1" thickBot="1">
      <c r="A5" s="413" t="s">
        <v>260</v>
      </c>
      <c r="B5" s="374">
        <f>B14/365</f>
        <v>749847.09315068496</v>
      </c>
      <c r="C5" s="374"/>
      <c r="D5" s="374"/>
      <c r="E5" s="113" t="s">
        <v>261</v>
      </c>
      <c r="F5" s="413" t="s">
        <v>260</v>
      </c>
      <c r="G5" s="374"/>
      <c r="H5" s="374"/>
      <c r="I5" s="374"/>
      <c r="J5" s="113" t="s">
        <v>261</v>
      </c>
    </row>
    <row r="6" spans="1:10" ht="12.75" customHeight="1">
      <c r="A6" s="759" t="s">
        <v>236</v>
      </c>
      <c r="B6" s="781" t="s">
        <v>108</v>
      </c>
      <c r="C6" s="778" t="s">
        <v>262</v>
      </c>
      <c r="D6" s="597" t="s">
        <v>263</v>
      </c>
      <c r="E6" s="602" t="s">
        <v>264</v>
      </c>
      <c r="F6" s="759" t="s">
        <v>236</v>
      </c>
      <c r="G6" s="674" t="s">
        <v>265</v>
      </c>
      <c r="H6" s="597" t="s">
        <v>266</v>
      </c>
      <c r="I6" s="778" t="s">
        <v>267</v>
      </c>
      <c r="J6" s="773" t="s">
        <v>253</v>
      </c>
    </row>
    <row r="7" spans="1:10" ht="12.75" customHeight="1">
      <c r="A7" s="760"/>
      <c r="B7" s="782"/>
      <c r="C7" s="779"/>
      <c r="D7" s="600"/>
      <c r="E7" s="681"/>
      <c r="F7" s="760"/>
      <c r="G7" s="776"/>
      <c r="H7" s="598"/>
      <c r="I7" s="779"/>
      <c r="J7" s="774"/>
    </row>
    <row r="8" spans="1:10" ht="12.75" customHeight="1">
      <c r="A8" s="760"/>
      <c r="B8" s="782"/>
      <c r="C8" s="779"/>
      <c r="D8" s="600"/>
      <c r="E8" s="681"/>
      <c r="F8" s="760"/>
      <c r="G8" s="776"/>
      <c r="H8" s="598"/>
      <c r="I8" s="779"/>
      <c r="J8" s="774"/>
    </row>
    <row r="9" spans="1:10" ht="12.75" customHeight="1">
      <c r="A9" s="761"/>
      <c r="B9" s="783"/>
      <c r="C9" s="780"/>
      <c r="D9" s="601"/>
      <c r="E9" s="738"/>
      <c r="F9" s="761"/>
      <c r="G9" s="777"/>
      <c r="H9" s="599"/>
      <c r="I9" s="780"/>
      <c r="J9" s="775"/>
    </row>
    <row r="10" spans="1:10" ht="17.649999999999999" customHeight="1">
      <c r="A10" s="95" t="s">
        <v>25</v>
      </c>
      <c r="B10" s="90">
        <v>307637159</v>
      </c>
      <c r="C10" s="90">
        <v>144194029</v>
      </c>
      <c r="D10" s="90">
        <v>24505585</v>
      </c>
      <c r="E10" s="90">
        <v>61446284</v>
      </c>
      <c r="F10" s="107" t="s">
        <v>25</v>
      </c>
      <c r="G10" s="90">
        <v>3110487</v>
      </c>
      <c r="H10" s="90">
        <v>5412</v>
      </c>
      <c r="I10" s="90">
        <v>68051561</v>
      </c>
      <c r="J10" s="90">
        <v>6323801</v>
      </c>
    </row>
    <row r="11" spans="1:10" ht="17.649999999999999" customHeight="1">
      <c r="A11" s="95" t="s">
        <v>149</v>
      </c>
      <c r="B11" s="90">
        <v>257994163</v>
      </c>
      <c r="C11" s="90">
        <v>148478402</v>
      </c>
      <c r="D11" s="90">
        <v>25822526</v>
      </c>
      <c r="E11" s="90">
        <v>63169306</v>
      </c>
      <c r="F11" s="107" t="s">
        <v>149</v>
      </c>
      <c r="G11" s="90">
        <v>3224798</v>
      </c>
      <c r="H11" s="90">
        <v>9118</v>
      </c>
      <c r="I11" s="90">
        <v>11220809</v>
      </c>
      <c r="J11" s="90">
        <v>6069204</v>
      </c>
    </row>
    <row r="12" spans="1:10" ht="17.649999999999999" customHeight="1">
      <c r="A12" s="95" t="s">
        <v>348</v>
      </c>
      <c r="B12" s="90">
        <v>261501493</v>
      </c>
      <c r="C12" s="90">
        <v>151412730</v>
      </c>
      <c r="D12" s="90">
        <v>21287566</v>
      </c>
      <c r="E12" s="90">
        <v>68496727</v>
      </c>
      <c r="F12" s="107" t="s">
        <v>348</v>
      </c>
      <c r="G12" s="90">
        <v>3188449</v>
      </c>
      <c r="H12" s="90">
        <v>8601</v>
      </c>
      <c r="I12" s="90">
        <v>11008484</v>
      </c>
      <c r="J12" s="90">
        <v>6098936</v>
      </c>
    </row>
    <row r="13" spans="1:10" ht="17.649999999999999" customHeight="1">
      <c r="A13" s="95" t="s">
        <v>494</v>
      </c>
      <c r="B13" s="90">
        <v>273394932</v>
      </c>
      <c r="C13" s="90">
        <v>157572712</v>
      </c>
      <c r="D13" s="90">
        <v>21526613</v>
      </c>
      <c r="E13" s="90">
        <v>72392338</v>
      </c>
      <c r="F13" s="107" t="s">
        <v>494</v>
      </c>
      <c r="G13" s="90">
        <v>3037978</v>
      </c>
      <c r="H13" s="90">
        <v>3906</v>
      </c>
      <c r="I13" s="90">
        <v>11722172</v>
      </c>
      <c r="J13" s="90">
        <v>7139213</v>
      </c>
    </row>
    <row r="14" spans="1:10" ht="17.649999999999999" customHeight="1">
      <c r="A14" s="98" t="s">
        <v>516</v>
      </c>
      <c r="B14" s="116">
        <f>SUM(B16:B38)</f>
        <v>273694189</v>
      </c>
      <c r="C14" s="116">
        <f t="shared" ref="C14:J14" si="0">SUM(C16:C38)</f>
        <v>158152079</v>
      </c>
      <c r="D14" s="116">
        <f t="shared" si="0"/>
        <v>21271151</v>
      </c>
      <c r="E14" s="116">
        <f t="shared" si="0"/>
        <v>72470251</v>
      </c>
      <c r="F14" s="98" t="s">
        <v>516</v>
      </c>
      <c r="G14" s="116">
        <f t="shared" si="0"/>
        <v>2982835</v>
      </c>
      <c r="H14" s="116">
        <f t="shared" si="0"/>
        <v>8224</v>
      </c>
      <c r="I14" s="116">
        <f t="shared" si="0"/>
        <v>11652943</v>
      </c>
      <c r="J14" s="116">
        <f t="shared" si="0"/>
        <v>7156706</v>
      </c>
    </row>
    <row r="15" spans="1:10" ht="17.25" customHeight="1">
      <c r="A15" s="149" t="s">
        <v>268</v>
      </c>
      <c r="B15" s="90"/>
      <c r="C15" s="90"/>
      <c r="D15" s="90"/>
      <c r="E15" s="90"/>
      <c r="F15" s="150"/>
      <c r="G15" s="90"/>
      <c r="H15" s="90"/>
      <c r="I15" s="90"/>
      <c r="J15" s="90"/>
    </row>
    <row r="16" spans="1:10" ht="17.649999999999999" customHeight="1">
      <c r="A16" s="151" t="s">
        <v>116</v>
      </c>
      <c r="B16" s="481">
        <f>SUM(C16:E16,G16:J16)</f>
        <v>54201772</v>
      </c>
      <c r="C16" s="481">
        <v>31858225</v>
      </c>
      <c r="D16" s="481">
        <v>17314948</v>
      </c>
      <c r="E16" s="481">
        <v>0</v>
      </c>
      <c r="F16" s="151" t="s">
        <v>116</v>
      </c>
      <c r="G16" s="481">
        <v>1788430</v>
      </c>
      <c r="H16" s="481">
        <v>0</v>
      </c>
      <c r="I16" s="481">
        <v>3240169</v>
      </c>
      <c r="J16" s="481">
        <v>0</v>
      </c>
    </row>
    <row r="17" spans="1:10" ht="17.649999999999999" customHeight="1">
      <c r="A17" s="151" t="s">
        <v>117</v>
      </c>
      <c r="B17" s="481">
        <f t="shared" ref="B17:B38" si="1">SUM(C17:E17,G17:J17)</f>
        <v>25735723</v>
      </c>
      <c r="C17" s="481">
        <v>14989396</v>
      </c>
      <c r="D17" s="481">
        <v>0</v>
      </c>
      <c r="E17" s="481">
        <v>10590778</v>
      </c>
      <c r="F17" s="151" t="s">
        <v>117</v>
      </c>
      <c r="G17" s="481">
        <v>155549</v>
      </c>
      <c r="H17" s="481">
        <v>0</v>
      </c>
      <c r="I17" s="481">
        <v>0</v>
      </c>
      <c r="J17" s="481">
        <v>0</v>
      </c>
    </row>
    <row r="18" spans="1:10" ht="17.649999999999999" customHeight="1">
      <c r="A18" s="151" t="s">
        <v>118</v>
      </c>
      <c r="B18" s="481">
        <f t="shared" si="1"/>
        <v>15530383</v>
      </c>
      <c r="C18" s="481">
        <v>6826651</v>
      </c>
      <c r="D18" s="481">
        <v>0</v>
      </c>
      <c r="E18" s="481">
        <v>3842483</v>
      </c>
      <c r="F18" s="151" t="s">
        <v>118</v>
      </c>
      <c r="G18" s="481">
        <v>212162</v>
      </c>
      <c r="H18" s="481">
        <v>0</v>
      </c>
      <c r="I18" s="481">
        <v>4649087</v>
      </c>
      <c r="J18" s="481">
        <v>0</v>
      </c>
    </row>
    <row r="19" spans="1:10" ht="17.649999999999999" customHeight="1">
      <c r="A19" s="151" t="s">
        <v>119</v>
      </c>
      <c r="B19" s="481">
        <f t="shared" si="1"/>
        <v>17268411</v>
      </c>
      <c r="C19" s="481">
        <v>9895037</v>
      </c>
      <c r="D19" s="481">
        <v>0</v>
      </c>
      <c r="E19" s="481">
        <v>4496570</v>
      </c>
      <c r="F19" s="151" t="s">
        <v>119</v>
      </c>
      <c r="G19" s="481">
        <v>17320</v>
      </c>
      <c r="H19" s="481">
        <v>0</v>
      </c>
      <c r="I19" s="481">
        <v>0</v>
      </c>
      <c r="J19" s="481">
        <v>2859484</v>
      </c>
    </row>
    <row r="20" spans="1:10" ht="17.649999999999999" customHeight="1">
      <c r="A20" s="151" t="s">
        <v>120</v>
      </c>
      <c r="B20" s="481">
        <f t="shared" si="1"/>
        <v>52832480</v>
      </c>
      <c r="C20" s="481">
        <v>28896388</v>
      </c>
      <c r="D20" s="481">
        <v>0</v>
      </c>
      <c r="E20" s="481">
        <v>20004925</v>
      </c>
      <c r="F20" s="151" t="s">
        <v>120</v>
      </c>
      <c r="G20" s="481">
        <v>175253</v>
      </c>
      <c r="H20" s="481">
        <v>0</v>
      </c>
      <c r="I20" s="481">
        <v>0</v>
      </c>
      <c r="J20" s="481">
        <v>3755914</v>
      </c>
    </row>
    <row r="21" spans="1:10" ht="17.649999999999999" customHeight="1">
      <c r="A21" s="151" t="s">
        <v>121</v>
      </c>
      <c r="B21" s="481">
        <f t="shared" si="1"/>
        <v>8152769</v>
      </c>
      <c r="C21" s="481">
        <v>5720815</v>
      </c>
      <c r="D21" s="481">
        <v>0</v>
      </c>
      <c r="E21" s="481">
        <v>2410836</v>
      </c>
      <c r="F21" s="151" t="s">
        <v>121</v>
      </c>
      <c r="G21" s="481">
        <v>21118</v>
      </c>
      <c r="H21" s="481">
        <v>0</v>
      </c>
      <c r="I21" s="481">
        <v>0</v>
      </c>
      <c r="J21" s="481">
        <v>0</v>
      </c>
    </row>
    <row r="22" spans="1:10" ht="17.649999999999999" customHeight="1">
      <c r="A22" s="151" t="s">
        <v>122</v>
      </c>
      <c r="B22" s="481">
        <f t="shared" si="1"/>
        <v>10848283</v>
      </c>
      <c r="C22" s="481">
        <v>6020397</v>
      </c>
      <c r="D22" s="481">
        <v>1446155</v>
      </c>
      <c r="E22" s="481">
        <v>3377034</v>
      </c>
      <c r="F22" s="151" t="s">
        <v>122</v>
      </c>
      <c r="G22" s="481">
        <v>4697</v>
      </c>
      <c r="H22" s="481">
        <v>0</v>
      </c>
      <c r="I22" s="481">
        <v>0</v>
      </c>
      <c r="J22" s="481">
        <v>0</v>
      </c>
    </row>
    <row r="23" spans="1:10" ht="17.649999999999999" customHeight="1">
      <c r="A23" s="151" t="s">
        <v>123</v>
      </c>
      <c r="B23" s="481">
        <f t="shared" si="1"/>
        <v>7243187</v>
      </c>
      <c r="C23" s="481">
        <v>4585129</v>
      </c>
      <c r="D23" s="481">
        <v>0</v>
      </c>
      <c r="E23" s="481">
        <v>2632023</v>
      </c>
      <c r="F23" s="151" t="s">
        <v>123</v>
      </c>
      <c r="G23" s="481">
        <v>4086</v>
      </c>
      <c r="H23" s="481">
        <v>0</v>
      </c>
      <c r="I23" s="481">
        <v>21949</v>
      </c>
      <c r="J23" s="481">
        <v>0</v>
      </c>
    </row>
    <row r="24" spans="1:10" ht="17.649999999999999" customHeight="1">
      <c r="A24" s="151" t="s">
        <v>124</v>
      </c>
      <c r="B24" s="481">
        <f t="shared" si="1"/>
        <v>7127990</v>
      </c>
      <c r="C24" s="481">
        <v>4339714</v>
      </c>
      <c r="D24" s="481">
        <v>1286770</v>
      </c>
      <c r="E24" s="481">
        <v>1314885</v>
      </c>
      <c r="F24" s="151" t="s">
        <v>124</v>
      </c>
      <c r="G24" s="481">
        <v>62991</v>
      </c>
      <c r="H24" s="481">
        <v>0</v>
      </c>
      <c r="I24" s="481">
        <v>123630</v>
      </c>
      <c r="J24" s="481">
        <v>0</v>
      </c>
    </row>
    <row r="25" spans="1:10" ht="17.649999999999999" customHeight="1">
      <c r="A25" s="151" t="s">
        <v>125</v>
      </c>
      <c r="B25" s="481">
        <f t="shared" si="1"/>
        <v>28249401</v>
      </c>
      <c r="C25" s="481">
        <v>18075934</v>
      </c>
      <c r="D25" s="481">
        <v>0</v>
      </c>
      <c r="E25" s="481">
        <v>9243231</v>
      </c>
      <c r="F25" s="151" t="s">
        <v>125</v>
      </c>
      <c r="G25" s="481">
        <v>41961</v>
      </c>
      <c r="H25" s="481">
        <v>0</v>
      </c>
      <c r="I25" s="481">
        <v>888275</v>
      </c>
      <c r="J25" s="481">
        <v>0</v>
      </c>
    </row>
    <row r="26" spans="1:10" ht="17.649999999999999" customHeight="1">
      <c r="A26" s="151" t="s">
        <v>126</v>
      </c>
      <c r="B26" s="481">
        <f t="shared" si="1"/>
        <v>2462561</v>
      </c>
      <c r="C26" s="481">
        <v>1246609</v>
      </c>
      <c r="D26" s="481">
        <v>684078</v>
      </c>
      <c r="E26" s="481">
        <v>531874</v>
      </c>
      <c r="F26" s="151" t="s">
        <v>126</v>
      </c>
      <c r="G26" s="481">
        <v>0</v>
      </c>
      <c r="H26" s="481">
        <v>0</v>
      </c>
      <c r="I26" s="481">
        <v>0</v>
      </c>
      <c r="J26" s="481">
        <v>0</v>
      </c>
    </row>
    <row r="27" spans="1:10" ht="17.649999999999999" customHeight="1">
      <c r="A27" s="151" t="s">
        <v>127</v>
      </c>
      <c r="B27" s="481">
        <f t="shared" si="1"/>
        <v>3432676</v>
      </c>
      <c r="C27" s="481">
        <v>2256001</v>
      </c>
      <c r="D27" s="481">
        <v>0</v>
      </c>
      <c r="E27" s="481">
        <v>1171374</v>
      </c>
      <c r="F27" s="151" t="s">
        <v>127</v>
      </c>
      <c r="G27" s="481">
        <v>5301</v>
      </c>
      <c r="H27" s="481">
        <v>0</v>
      </c>
      <c r="I27" s="481">
        <v>0</v>
      </c>
      <c r="J27" s="481">
        <v>0</v>
      </c>
    </row>
    <row r="28" spans="1:10" ht="17.649999999999999" customHeight="1">
      <c r="A28" s="151" t="s">
        <v>128</v>
      </c>
      <c r="B28" s="481">
        <f t="shared" si="1"/>
        <v>1836867</v>
      </c>
      <c r="C28" s="481">
        <v>1243823</v>
      </c>
      <c r="D28" s="481">
        <v>257986</v>
      </c>
      <c r="E28" s="481">
        <v>320404</v>
      </c>
      <c r="F28" s="151" t="s">
        <v>128</v>
      </c>
      <c r="G28" s="481">
        <v>6430</v>
      </c>
      <c r="H28" s="481">
        <v>8224</v>
      </c>
      <c r="I28" s="481">
        <v>0</v>
      </c>
      <c r="J28" s="481">
        <v>0</v>
      </c>
    </row>
    <row r="29" spans="1:10" ht="17.649999999999999" customHeight="1">
      <c r="A29" s="151" t="s">
        <v>129</v>
      </c>
      <c r="B29" s="481">
        <f t="shared" si="1"/>
        <v>1545721</v>
      </c>
      <c r="C29" s="481">
        <v>1113026</v>
      </c>
      <c r="D29" s="481">
        <v>0</v>
      </c>
      <c r="E29" s="481">
        <v>368518</v>
      </c>
      <c r="F29" s="151" t="s">
        <v>129</v>
      </c>
      <c r="G29" s="481">
        <v>57861</v>
      </c>
      <c r="H29" s="481">
        <v>0</v>
      </c>
      <c r="I29" s="481">
        <v>0</v>
      </c>
      <c r="J29" s="481">
        <v>6316</v>
      </c>
    </row>
    <row r="30" spans="1:10" ht="17.649999999999999" customHeight="1">
      <c r="A30" s="151" t="s">
        <v>130</v>
      </c>
      <c r="B30" s="481">
        <f t="shared" si="1"/>
        <v>4029408</v>
      </c>
      <c r="C30" s="481">
        <v>2201016</v>
      </c>
      <c r="D30" s="481">
        <v>0</v>
      </c>
      <c r="E30" s="481">
        <v>1622649</v>
      </c>
      <c r="F30" s="151" t="s">
        <v>130</v>
      </c>
      <c r="G30" s="481">
        <v>205743</v>
      </c>
      <c r="H30" s="481">
        <v>0</v>
      </c>
      <c r="I30" s="481">
        <v>0</v>
      </c>
      <c r="J30" s="481">
        <v>0</v>
      </c>
    </row>
    <row r="31" spans="1:10" ht="17.649999999999999" customHeight="1">
      <c r="A31" s="151" t="s">
        <v>131</v>
      </c>
      <c r="B31" s="481">
        <f t="shared" si="1"/>
        <v>2182885</v>
      </c>
      <c r="C31" s="481">
        <v>1448774</v>
      </c>
      <c r="D31" s="481">
        <v>0</v>
      </c>
      <c r="E31" s="481">
        <v>556724</v>
      </c>
      <c r="F31" s="151" t="s">
        <v>131</v>
      </c>
      <c r="G31" s="481">
        <v>354</v>
      </c>
      <c r="H31" s="481">
        <v>0</v>
      </c>
      <c r="I31" s="481">
        <v>61704</v>
      </c>
      <c r="J31" s="481">
        <v>115329</v>
      </c>
    </row>
    <row r="32" spans="1:10" ht="17.649999999999999" customHeight="1">
      <c r="A32" s="151" t="s">
        <v>132</v>
      </c>
      <c r="B32" s="481">
        <f t="shared" si="1"/>
        <v>3798441</v>
      </c>
      <c r="C32" s="481">
        <v>1847812</v>
      </c>
      <c r="D32" s="481">
        <v>0</v>
      </c>
      <c r="E32" s="481">
        <v>1939509</v>
      </c>
      <c r="F32" s="151" t="s">
        <v>132</v>
      </c>
      <c r="G32" s="481">
        <v>11120</v>
      </c>
      <c r="H32" s="481">
        <v>0</v>
      </c>
      <c r="I32" s="481">
        <v>0</v>
      </c>
      <c r="J32" s="481">
        <v>0</v>
      </c>
    </row>
    <row r="33" spans="1:10" ht="17.649999999999999" customHeight="1">
      <c r="A33" s="151" t="s">
        <v>133</v>
      </c>
      <c r="B33" s="481">
        <f t="shared" si="1"/>
        <v>2483141</v>
      </c>
      <c r="C33" s="481">
        <v>1430796</v>
      </c>
      <c r="D33" s="481">
        <v>0</v>
      </c>
      <c r="E33" s="481">
        <v>944343</v>
      </c>
      <c r="F33" s="151" t="s">
        <v>133</v>
      </c>
      <c r="G33" s="481">
        <v>15730</v>
      </c>
      <c r="H33" s="481">
        <v>0</v>
      </c>
      <c r="I33" s="481">
        <v>92272</v>
      </c>
      <c r="J33" s="481">
        <v>0</v>
      </c>
    </row>
    <row r="34" spans="1:10" ht="17.649999999999999" customHeight="1">
      <c r="A34" s="151" t="s">
        <v>134</v>
      </c>
      <c r="B34" s="481">
        <f t="shared" si="1"/>
        <v>14230854</v>
      </c>
      <c r="C34" s="481">
        <v>7939256</v>
      </c>
      <c r="D34" s="481">
        <v>0</v>
      </c>
      <c r="E34" s="481">
        <v>3662706</v>
      </c>
      <c r="F34" s="151" t="s">
        <v>134</v>
      </c>
      <c r="G34" s="481">
        <v>53035</v>
      </c>
      <c r="H34" s="481">
        <v>0</v>
      </c>
      <c r="I34" s="481">
        <v>2575857</v>
      </c>
      <c r="J34" s="481">
        <v>0</v>
      </c>
    </row>
    <row r="35" spans="1:10" ht="17.649999999999999" customHeight="1">
      <c r="A35" s="151" t="s">
        <v>135</v>
      </c>
      <c r="B35" s="481">
        <f t="shared" si="1"/>
        <v>3613837</v>
      </c>
      <c r="C35" s="481">
        <v>2379754</v>
      </c>
      <c r="D35" s="481">
        <v>0</v>
      </c>
      <c r="E35" s="481">
        <v>798416</v>
      </c>
      <c r="F35" s="151" t="s">
        <v>135</v>
      </c>
      <c r="G35" s="481">
        <v>21480</v>
      </c>
      <c r="H35" s="481">
        <v>0</v>
      </c>
      <c r="I35" s="481">
        <v>0</v>
      </c>
      <c r="J35" s="481">
        <v>414187</v>
      </c>
    </row>
    <row r="36" spans="1:10" ht="17.649999999999999" customHeight="1">
      <c r="A36" s="151" t="s">
        <v>136</v>
      </c>
      <c r="B36" s="481">
        <f t="shared" si="1"/>
        <v>1637398</v>
      </c>
      <c r="C36" s="481">
        <v>1087360</v>
      </c>
      <c r="D36" s="481">
        <v>281214</v>
      </c>
      <c r="E36" s="481">
        <v>247080</v>
      </c>
      <c r="F36" s="151" t="s">
        <v>136</v>
      </c>
      <c r="G36" s="481">
        <v>21744</v>
      </c>
      <c r="H36" s="481">
        <v>0</v>
      </c>
      <c r="I36" s="481">
        <v>0</v>
      </c>
      <c r="J36" s="481">
        <v>0</v>
      </c>
    </row>
    <row r="37" spans="1:10" ht="17.649999999999999" customHeight="1">
      <c r="A37" s="151" t="s">
        <v>137</v>
      </c>
      <c r="B37" s="481">
        <f t="shared" si="1"/>
        <v>4437839</v>
      </c>
      <c r="C37" s="481">
        <v>2384667</v>
      </c>
      <c r="D37" s="481">
        <v>0</v>
      </c>
      <c r="E37" s="481">
        <v>1993663</v>
      </c>
      <c r="F37" s="151" t="s">
        <v>137</v>
      </c>
      <c r="G37" s="481">
        <v>59509</v>
      </c>
      <c r="H37" s="481">
        <v>0</v>
      </c>
      <c r="I37" s="481">
        <v>0</v>
      </c>
      <c r="J37" s="481">
        <v>0</v>
      </c>
    </row>
    <row r="38" spans="1:10" ht="17.649999999999999" customHeight="1" thickBot="1">
      <c r="A38" s="152" t="s">
        <v>138</v>
      </c>
      <c r="B38" s="360">
        <f t="shared" si="1"/>
        <v>812162</v>
      </c>
      <c r="C38" s="484">
        <v>365499</v>
      </c>
      <c r="D38" s="484">
        <v>0</v>
      </c>
      <c r="E38" s="484">
        <v>400226</v>
      </c>
      <c r="F38" s="152" t="s">
        <v>138</v>
      </c>
      <c r="G38" s="484">
        <v>40961</v>
      </c>
      <c r="H38" s="484">
        <v>0</v>
      </c>
      <c r="I38" s="484">
        <v>0</v>
      </c>
      <c r="J38" s="484">
        <v>5476</v>
      </c>
    </row>
    <row r="39" spans="1:10" s="126" customFormat="1" ht="11.1" customHeight="1">
      <c r="A39" s="318" t="s">
        <v>256</v>
      </c>
      <c r="B39" s="28"/>
      <c r="C39" s="28"/>
      <c r="D39" s="28"/>
      <c r="E39" s="471" t="s">
        <v>245</v>
      </c>
      <c r="F39" s="318" t="s">
        <v>256</v>
      </c>
      <c r="G39" s="28"/>
      <c r="H39" s="28"/>
      <c r="I39" s="28"/>
      <c r="J39" s="471" t="s">
        <v>245</v>
      </c>
    </row>
    <row r="40" spans="1:10" s="126" customFormat="1" ht="11.1" customHeight="1">
      <c r="A40" s="320" t="s">
        <v>269</v>
      </c>
      <c r="F40" s="320" t="s">
        <v>269</v>
      </c>
    </row>
    <row r="41" spans="1:10" s="126" customFormat="1" ht="11.1" customHeight="1">
      <c r="A41" s="28" t="s">
        <v>662</v>
      </c>
      <c r="B41" s="322"/>
      <c r="C41" s="322"/>
      <c r="D41" s="322"/>
      <c r="E41" s="322"/>
      <c r="F41" s="28" t="s">
        <v>663</v>
      </c>
    </row>
  </sheetData>
  <sheetProtection selectLockedCells="1"/>
  <mergeCells count="14">
    <mergeCell ref="B6:B9"/>
    <mergeCell ref="C6:C9"/>
    <mergeCell ref="D6:D9"/>
    <mergeCell ref="E6:E9"/>
    <mergeCell ref="A3:E3"/>
    <mergeCell ref="A4:E4"/>
    <mergeCell ref="A6:A9"/>
    <mergeCell ref="F3:J3"/>
    <mergeCell ref="F4:J4"/>
    <mergeCell ref="J6:J9"/>
    <mergeCell ref="F6:F9"/>
    <mergeCell ref="G6:G9"/>
    <mergeCell ref="H6:H9"/>
    <mergeCell ref="I6:I9"/>
  </mergeCells>
  <phoneticPr fontId="2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3"/>
  <sheetViews>
    <sheetView view="pageBreakPreview" topLeftCell="A16" zoomScaleNormal="100" zoomScaleSheetLayoutView="100" workbookViewId="0">
      <selection activeCell="O30" sqref="O30"/>
    </sheetView>
  </sheetViews>
  <sheetFormatPr defaultRowHeight="14.25"/>
  <cols>
    <col min="1" max="1" width="17.875" style="29" customWidth="1"/>
    <col min="2" max="5" width="16.125" style="488" customWidth="1"/>
    <col min="6" max="6" width="17.875" style="488" customWidth="1"/>
    <col min="7" max="10" width="16.125" style="488" customWidth="1"/>
    <col min="11" max="16384" width="9" style="281"/>
  </cols>
  <sheetData>
    <row r="1" spans="1:11" s="548" customFormat="1" ht="14.1" customHeight="1">
      <c r="A1" s="82"/>
      <c r="B1" s="552"/>
      <c r="C1" s="552"/>
      <c r="D1" s="552"/>
      <c r="E1" s="414" t="s">
        <v>616</v>
      </c>
      <c r="F1" s="82" t="s">
        <v>651</v>
      </c>
      <c r="G1" s="552"/>
      <c r="H1" s="552"/>
      <c r="I1" s="552"/>
      <c r="J1" s="552"/>
    </row>
    <row r="2" spans="1:11" ht="14.1" customHeight="1">
      <c r="A2" s="82"/>
      <c r="B2" s="526"/>
      <c r="C2" s="526"/>
      <c r="D2" s="526"/>
      <c r="E2" s="414"/>
      <c r="F2" s="82"/>
      <c r="G2" s="526"/>
      <c r="H2" s="526"/>
      <c r="I2" s="526"/>
      <c r="J2" s="526"/>
    </row>
    <row r="3" spans="1:11" s="475" customFormat="1" ht="20.100000000000001" customHeight="1">
      <c r="A3" s="589" t="s">
        <v>158</v>
      </c>
      <c r="B3" s="589"/>
      <c r="C3" s="589"/>
      <c r="D3" s="589"/>
      <c r="E3" s="589"/>
      <c r="F3" s="589" t="s">
        <v>159</v>
      </c>
      <c r="G3" s="589"/>
      <c r="H3" s="589"/>
      <c r="I3" s="589"/>
      <c r="J3" s="589"/>
    </row>
    <row r="4" spans="1:11" s="466" customFormat="1" ht="24" customHeight="1">
      <c r="A4" s="590" t="s">
        <v>160</v>
      </c>
      <c r="B4" s="590"/>
      <c r="C4" s="590"/>
      <c r="D4" s="590"/>
      <c r="E4" s="590"/>
      <c r="F4" s="590" t="s">
        <v>161</v>
      </c>
      <c r="G4" s="590"/>
      <c r="H4" s="590"/>
      <c r="I4" s="590"/>
      <c r="J4" s="590"/>
    </row>
    <row r="5" spans="1:11" s="413" customFormat="1" ht="18" customHeight="1" thickBot="1">
      <c r="A5" s="413" t="s">
        <v>114</v>
      </c>
      <c r="B5" s="374"/>
      <c r="C5" s="374"/>
      <c r="D5" s="374"/>
      <c r="E5" s="113" t="s">
        <v>270</v>
      </c>
      <c r="F5" s="413" t="s">
        <v>114</v>
      </c>
      <c r="I5" s="374"/>
      <c r="J5" s="113" t="s">
        <v>270</v>
      </c>
    </row>
    <row r="6" spans="1:11" s="421" customFormat="1" ht="12.75" customHeight="1">
      <c r="A6" s="759" t="s">
        <v>236</v>
      </c>
      <c r="B6" s="674" t="s">
        <v>108</v>
      </c>
      <c r="C6" s="597" t="s">
        <v>262</v>
      </c>
      <c r="D6" s="597" t="s">
        <v>263</v>
      </c>
      <c r="E6" s="602" t="s">
        <v>271</v>
      </c>
      <c r="F6" s="759" t="s">
        <v>236</v>
      </c>
      <c r="G6" s="785" t="s">
        <v>265</v>
      </c>
      <c r="H6" s="778" t="s">
        <v>266</v>
      </c>
      <c r="I6" s="597" t="s">
        <v>267</v>
      </c>
      <c r="J6" s="602" t="s">
        <v>253</v>
      </c>
    </row>
    <row r="7" spans="1:11" s="421" customFormat="1" ht="12.75" customHeight="1">
      <c r="A7" s="760"/>
      <c r="B7" s="776"/>
      <c r="C7" s="598"/>
      <c r="D7" s="600"/>
      <c r="E7" s="681"/>
      <c r="F7" s="760"/>
      <c r="G7" s="786"/>
      <c r="H7" s="788"/>
      <c r="I7" s="600"/>
      <c r="J7" s="603"/>
    </row>
    <row r="8" spans="1:11" s="421" customFormat="1" ht="12.75" customHeight="1">
      <c r="A8" s="760"/>
      <c r="B8" s="776"/>
      <c r="C8" s="598"/>
      <c r="D8" s="600"/>
      <c r="E8" s="681"/>
      <c r="F8" s="760"/>
      <c r="G8" s="786"/>
      <c r="H8" s="788"/>
      <c r="I8" s="600"/>
      <c r="J8" s="603"/>
    </row>
    <row r="9" spans="1:11" s="421" customFormat="1" ht="12.75" customHeight="1">
      <c r="A9" s="761"/>
      <c r="B9" s="777"/>
      <c r="C9" s="599"/>
      <c r="D9" s="601"/>
      <c r="E9" s="738"/>
      <c r="F9" s="761"/>
      <c r="G9" s="787"/>
      <c r="H9" s="789"/>
      <c r="I9" s="601"/>
      <c r="J9" s="604"/>
    </row>
    <row r="10" spans="1:11" s="21" customFormat="1" ht="17.649999999999999" customHeight="1">
      <c r="A10" s="153" t="s">
        <v>25</v>
      </c>
      <c r="B10" s="148">
        <v>173814756</v>
      </c>
      <c r="C10" s="148">
        <v>64587754</v>
      </c>
      <c r="D10" s="148">
        <v>23681614</v>
      </c>
      <c r="E10" s="148">
        <v>57734490</v>
      </c>
      <c r="F10" s="153" t="s">
        <v>25</v>
      </c>
      <c r="G10" s="148">
        <v>2778946</v>
      </c>
      <c r="H10" s="148">
        <v>3112</v>
      </c>
      <c r="I10" s="148">
        <v>21794481</v>
      </c>
      <c r="J10" s="148">
        <v>3234359</v>
      </c>
    </row>
    <row r="11" spans="1:11" s="21" customFormat="1" ht="17.649999999999999" customHeight="1">
      <c r="A11" s="153" t="s">
        <v>149</v>
      </c>
      <c r="B11" s="148">
        <v>167668001</v>
      </c>
      <c r="C11" s="148">
        <v>69515880</v>
      </c>
      <c r="D11" s="148">
        <v>25095132</v>
      </c>
      <c r="E11" s="148">
        <v>61639523</v>
      </c>
      <c r="F11" s="153" t="s">
        <v>149</v>
      </c>
      <c r="G11" s="148">
        <v>2929628</v>
      </c>
      <c r="H11" s="148">
        <v>5243</v>
      </c>
      <c r="I11" s="148">
        <v>5237465</v>
      </c>
      <c r="J11" s="148">
        <v>3245130</v>
      </c>
    </row>
    <row r="12" spans="1:11" s="21" customFormat="1" ht="17.649999999999999" customHeight="1">
      <c r="A12" s="153" t="s">
        <v>348</v>
      </c>
      <c r="B12" s="148">
        <v>176378174</v>
      </c>
      <c r="C12" s="148">
        <v>73861574</v>
      </c>
      <c r="D12" s="148">
        <v>21663360</v>
      </c>
      <c r="E12" s="148">
        <v>69180921</v>
      </c>
      <c r="F12" s="153" t="s">
        <v>348</v>
      </c>
      <c r="G12" s="148">
        <v>3098416</v>
      </c>
      <c r="H12" s="148">
        <v>4346</v>
      </c>
      <c r="I12" s="148">
        <v>5388200</v>
      </c>
      <c r="J12" s="148">
        <v>3181357</v>
      </c>
    </row>
    <row r="13" spans="1:11" s="21" customFormat="1" ht="17.649999999999999" customHeight="1">
      <c r="A13" s="153" t="s">
        <v>494</v>
      </c>
      <c r="B13" s="148">
        <v>187028052</v>
      </c>
      <c r="C13" s="148">
        <v>78051128</v>
      </c>
      <c r="D13" s="148">
        <v>22213124</v>
      </c>
      <c r="E13" s="148">
        <v>74038246</v>
      </c>
      <c r="F13" s="153" t="s">
        <v>494</v>
      </c>
      <c r="G13" s="148">
        <v>2950288</v>
      </c>
      <c r="H13" s="148">
        <v>2487</v>
      </c>
      <c r="I13" s="148">
        <v>5748852</v>
      </c>
      <c r="J13" s="148">
        <v>4023927</v>
      </c>
    </row>
    <row r="14" spans="1:11" s="21" customFormat="1" ht="17.649999999999999" customHeight="1">
      <c r="A14" s="154" t="s">
        <v>514</v>
      </c>
      <c r="B14" s="155">
        <f>SUM(B16:B38)</f>
        <v>193488935</v>
      </c>
      <c r="C14" s="155">
        <f t="shared" ref="C14:J14" si="0">SUM(C16:C38)</f>
        <v>81387612</v>
      </c>
      <c r="D14" s="155">
        <f t="shared" si="0"/>
        <v>23351564</v>
      </c>
      <c r="E14" s="155">
        <f t="shared" si="0"/>
        <v>75456269</v>
      </c>
      <c r="F14" s="154" t="s">
        <v>514</v>
      </c>
      <c r="G14" s="155">
        <f t="shared" si="0"/>
        <v>3168284</v>
      </c>
      <c r="H14" s="155">
        <f t="shared" si="0"/>
        <v>3969</v>
      </c>
      <c r="I14" s="155">
        <f t="shared" si="0"/>
        <v>6030721</v>
      </c>
      <c r="J14" s="155">
        <f t="shared" si="0"/>
        <v>4090516</v>
      </c>
      <c r="K14" s="155"/>
    </row>
    <row r="15" spans="1:11" s="421" customFormat="1" ht="17.25" customHeight="1">
      <c r="A15" s="156"/>
      <c r="B15" s="148"/>
      <c r="C15" s="148"/>
      <c r="D15" s="148"/>
      <c r="E15" s="148"/>
      <c r="F15" s="156"/>
      <c r="G15" s="148"/>
      <c r="H15" s="148"/>
      <c r="I15" s="148"/>
      <c r="J15" s="148"/>
    </row>
    <row r="16" spans="1:11" s="420" customFormat="1" ht="17.649999999999999" customHeight="1">
      <c r="A16" s="151" t="s">
        <v>116</v>
      </c>
      <c r="B16" s="483">
        <f>SUM(C16:E16,G16:J16)</f>
        <v>44117799</v>
      </c>
      <c r="C16" s="483">
        <v>20211368</v>
      </c>
      <c r="D16" s="483">
        <v>20114622</v>
      </c>
      <c r="E16" s="483">
        <v>0</v>
      </c>
      <c r="F16" s="151" t="s">
        <v>116</v>
      </c>
      <c r="G16" s="483">
        <v>2001222</v>
      </c>
      <c r="H16" s="483">
        <v>0</v>
      </c>
      <c r="I16" s="483">
        <v>1790587</v>
      </c>
      <c r="J16" s="483">
        <v>0</v>
      </c>
    </row>
    <row r="17" spans="1:14" s="420" customFormat="1" ht="17.649999999999999" customHeight="1">
      <c r="A17" s="151" t="s">
        <v>117</v>
      </c>
      <c r="B17" s="483">
        <f t="shared" ref="B17:B38" si="1">SUM(C17:E17,G17:J17)</f>
        <v>24592845</v>
      </c>
      <c r="C17" s="483">
        <v>10112603</v>
      </c>
      <c r="D17" s="483">
        <v>0</v>
      </c>
      <c r="E17" s="483">
        <v>14309534</v>
      </c>
      <c r="F17" s="151" t="s">
        <v>117</v>
      </c>
      <c r="G17" s="483">
        <v>170708</v>
      </c>
      <c r="H17" s="483">
        <v>0</v>
      </c>
      <c r="I17" s="483">
        <v>0</v>
      </c>
      <c r="J17" s="483">
        <v>0</v>
      </c>
    </row>
    <row r="18" spans="1:14" s="420" customFormat="1" ht="17.649999999999999" customHeight="1">
      <c r="A18" s="151" t="s">
        <v>118</v>
      </c>
      <c r="B18" s="483">
        <f t="shared" si="1"/>
        <v>8519521</v>
      </c>
      <c r="C18" s="483">
        <v>2812865</v>
      </c>
      <c r="D18" s="483">
        <v>0</v>
      </c>
      <c r="E18" s="483">
        <v>3434052</v>
      </c>
      <c r="F18" s="151" t="s">
        <v>118</v>
      </c>
      <c r="G18" s="483">
        <v>181378</v>
      </c>
      <c r="H18" s="483">
        <v>0</v>
      </c>
      <c r="I18" s="483">
        <v>2091226</v>
      </c>
      <c r="J18" s="483">
        <v>0</v>
      </c>
    </row>
    <row r="19" spans="1:14" s="420" customFormat="1" ht="17.649999999999999" customHeight="1">
      <c r="A19" s="151" t="s">
        <v>119</v>
      </c>
      <c r="B19" s="483">
        <f t="shared" si="1"/>
        <v>11246693</v>
      </c>
      <c r="C19" s="483">
        <v>3483779</v>
      </c>
      <c r="D19" s="483">
        <v>0</v>
      </c>
      <c r="E19" s="483">
        <v>5989851</v>
      </c>
      <c r="F19" s="151" t="s">
        <v>119</v>
      </c>
      <c r="G19" s="483">
        <v>16784</v>
      </c>
      <c r="H19" s="483">
        <v>0</v>
      </c>
      <c r="I19" s="483">
        <v>0</v>
      </c>
      <c r="J19" s="483">
        <v>1756279</v>
      </c>
    </row>
    <row r="20" spans="1:14" s="420" customFormat="1" ht="17.649999999999999" customHeight="1">
      <c r="A20" s="151" t="s">
        <v>120</v>
      </c>
      <c r="B20" s="483">
        <f t="shared" si="1"/>
        <v>28677458</v>
      </c>
      <c r="C20" s="483">
        <v>10284908</v>
      </c>
      <c r="D20" s="483">
        <v>0</v>
      </c>
      <c r="E20" s="483">
        <v>16472784</v>
      </c>
      <c r="F20" s="151" t="s">
        <v>120</v>
      </c>
      <c r="G20" s="483">
        <v>205602</v>
      </c>
      <c r="H20" s="483">
        <v>0</v>
      </c>
      <c r="I20" s="483">
        <v>0</v>
      </c>
      <c r="J20" s="483">
        <v>1714164</v>
      </c>
    </row>
    <row r="21" spans="1:14" s="420" customFormat="1" ht="17.649999999999999" customHeight="1">
      <c r="A21" s="151" t="s">
        <v>121</v>
      </c>
      <c r="B21" s="483">
        <f t="shared" si="1"/>
        <v>6419753</v>
      </c>
      <c r="C21" s="483">
        <v>3381686</v>
      </c>
      <c r="D21" s="483">
        <v>0</v>
      </c>
      <c r="E21" s="483">
        <v>3018344</v>
      </c>
      <c r="F21" s="151" t="s">
        <v>121</v>
      </c>
      <c r="G21" s="483">
        <v>19723</v>
      </c>
      <c r="H21" s="483">
        <v>0</v>
      </c>
      <c r="I21" s="483">
        <v>0</v>
      </c>
      <c r="J21" s="483">
        <v>0</v>
      </c>
    </row>
    <row r="22" spans="1:14" s="420" customFormat="1" ht="17.649999999999999" customHeight="1">
      <c r="A22" s="151" t="s">
        <v>122</v>
      </c>
      <c r="B22" s="483">
        <f t="shared" si="1"/>
        <v>7638961</v>
      </c>
      <c r="C22" s="483">
        <v>3176264</v>
      </c>
      <c r="D22" s="483">
        <v>1286497</v>
      </c>
      <c r="E22" s="483">
        <v>3172825</v>
      </c>
      <c r="F22" s="151" t="s">
        <v>122</v>
      </c>
      <c r="G22" s="483">
        <v>3375</v>
      </c>
      <c r="H22" s="483">
        <v>0</v>
      </c>
      <c r="I22" s="483">
        <v>0</v>
      </c>
      <c r="J22" s="483">
        <v>0</v>
      </c>
    </row>
    <row r="23" spans="1:14" s="420" customFormat="1" ht="17.649999999999999" customHeight="1">
      <c r="A23" s="151" t="s">
        <v>123</v>
      </c>
      <c r="B23" s="483">
        <f t="shared" si="1"/>
        <v>5281307</v>
      </c>
      <c r="C23" s="483">
        <v>2620890</v>
      </c>
      <c r="D23" s="483">
        <v>0</v>
      </c>
      <c r="E23" s="483">
        <v>2642266</v>
      </c>
      <c r="F23" s="151" t="s">
        <v>123</v>
      </c>
      <c r="G23" s="483">
        <v>3756</v>
      </c>
      <c r="H23" s="483">
        <v>0</v>
      </c>
      <c r="I23" s="483">
        <v>14395</v>
      </c>
      <c r="J23" s="483">
        <v>0</v>
      </c>
      <c r="K23" s="461"/>
      <c r="L23" s="461"/>
      <c r="M23" s="461"/>
      <c r="N23" s="461"/>
    </row>
    <row r="24" spans="1:14" s="420" customFormat="1" ht="17.649999999999999" customHeight="1">
      <c r="A24" s="151" t="s">
        <v>124</v>
      </c>
      <c r="B24" s="483">
        <f t="shared" si="1"/>
        <v>5074996</v>
      </c>
      <c r="C24" s="483">
        <v>2135458</v>
      </c>
      <c r="D24" s="483">
        <v>1339651</v>
      </c>
      <c r="E24" s="483">
        <v>1476382</v>
      </c>
      <c r="F24" s="151" t="s">
        <v>124</v>
      </c>
      <c r="G24" s="483">
        <v>48717</v>
      </c>
      <c r="H24" s="483">
        <v>0</v>
      </c>
      <c r="I24" s="483">
        <v>74788</v>
      </c>
      <c r="J24" s="483">
        <v>0</v>
      </c>
    </row>
    <row r="25" spans="1:14" s="420" customFormat="1" ht="17.649999999999999" customHeight="1">
      <c r="A25" s="151" t="s">
        <v>125</v>
      </c>
      <c r="B25" s="483">
        <f t="shared" si="1"/>
        <v>22404847</v>
      </c>
      <c r="C25" s="483">
        <v>10068020</v>
      </c>
      <c r="D25" s="483">
        <v>0</v>
      </c>
      <c r="E25" s="483">
        <v>11758104</v>
      </c>
      <c r="F25" s="151" t="s">
        <v>125</v>
      </c>
      <c r="G25" s="483">
        <v>44221</v>
      </c>
      <c r="H25" s="483">
        <v>0</v>
      </c>
      <c r="I25" s="483">
        <v>534502</v>
      </c>
      <c r="J25" s="483">
        <v>0</v>
      </c>
    </row>
    <row r="26" spans="1:14" s="420" customFormat="1" ht="17.649999999999999" customHeight="1">
      <c r="A26" s="151" t="s">
        <v>126</v>
      </c>
      <c r="B26" s="483">
        <f t="shared" si="1"/>
        <v>951848</v>
      </c>
      <c r="C26" s="483">
        <v>327552</v>
      </c>
      <c r="D26" s="483">
        <v>309123</v>
      </c>
      <c r="E26" s="483">
        <v>315173</v>
      </c>
      <c r="F26" s="151" t="s">
        <v>126</v>
      </c>
      <c r="G26" s="483">
        <v>0</v>
      </c>
      <c r="H26" s="483">
        <v>0</v>
      </c>
      <c r="I26" s="483">
        <v>0</v>
      </c>
      <c r="J26" s="483">
        <v>0</v>
      </c>
    </row>
    <row r="27" spans="1:14" s="420" customFormat="1" ht="17.649999999999999" customHeight="1">
      <c r="A27" s="151" t="s">
        <v>127</v>
      </c>
      <c r="B27" s="483">
        <f t="shared" si="1"/>
        <v>2320811</v>
      </c>
      <c r="C27" s="483">
        <v>1170784</v>
      </c>
      <c r="D27" s="483">
        <v>0</v>
      </c>
      <c r="E27" s="483">
        <v>1143422</v>
      </c>
      <c r="F27" s="151" t="s">
        <v>127</v>
      </c>
      <c r="G27" s="483">
        <v>6605</v>
      </c>
      <c r="H27" s="483">
        <v>0</v>
      </c>
      <c r="I27" s="483">
        <v>0</v>
      </c>
      <c r="J27" s="483">
        <v>0</v>
      </c>
    </row>
    <row r="28" spans="1:14" s="420" customFormat="1" ht="17.649999999999999" customHeight="1">
      <c r="A28" s="151" t="s">
        <v>128</v>
      </c>
      <c r="B28" s="483">
        <f t="shared" si="1"/>
        <v>601373</v>
      </c>
      <c r="C28" s="483">
        <v>326444</v>
      </c>
      <c r="D28" s="483">
        <v>114711</v>
      </c>
      <c r="E28" s="483">
        <v>153544</v>
      </c>
      <c r="F28" s="151" t="s">
        <v>128</v>
      </c>
      <c r="G28" s="483">
        <v>2705</v>
      </c>
      <c r="H28" s="483">
        <v>3969</v>
      </c>
      <c r="I28" s="483">
        <v>0</v>
      </c>
      <c r="J28" s="483">
        <v>0</v>
      </c>
    </row>
    <row r="29" spans="1:14" s="420" customFormat="1" ht="17.649999999999999" customHeight="1">
      <c r="A29" s="151" t="s">
        <v>129</v>
      </c>
      <c r="B29" s="483">
        <f t="shared" si="1"/>
        <v>870141</v>
      </c>
      <c r="C29" s="483">
        <v>502643</v>
      </c>
      <c r="D29" s="483">
        <v>0</v>
      </c>
      <c r="E29" s="483">
        <v>303216</v>
      </c>
      <c r="F29" s="151" t="s">
        <v>129</v>
      </c>
      <c r="G29" s="483">
        <v>60943</v>
      </c>
      <c r="H29" s="483">
        <v>0</v>
      </c>
      <c r="I29" s="483">
        <v>0</v>
      </c>
      <c r="J29" s="483">
        <v>3339</v>
      </c>
    </row>
    <row r="30" spans="1:14" s="420" customFormat="1" ht="17.649999999999999" customHeight="1">
      <c r="A30" s="151" t="s">
        <v>130</v>
      </c>
      <c r="B30" s="483">
        <f t="shared" si="1"/>
        <v>3480008</v>
      </c>
      <c r="C30" s="483">
        <v>1400563</v>
      </c>
      <c r="D30" s="483">
        <v>0</v>
      </c>
      <c r="E30" s="483">
        <v>1855945</v>
      </c>
      <c r="F30" s="151" t="s">
        <v>130</v>
      </c>
      <c r="G30" s="483">
        <v>223500</v>
      </c>
      <c r="H30" s="483">
        <v>0</v>
      </c>
      <c r="I30" s="483">
        <v>0</v>
      </c>
      <c r="J30" s="483">
        <v>0</v>
      </c>
    </row>
    <row r="31" spans="1:14" s="420" customFormat="1" ht="17.649999999999999" customHeight="1">
      <c r="A31" s="151" t="s">
        <v>131</v>
      </c>
      <c r="B31" s="483">
        <f t="shared" si="1"/>
        <v>1714311</v>
      </c>
      <c r="C31" s="483">
        <v>978562</v>
      </c>
      <c r="D31" s="483">
        <v>0</v>
      </c>
      <c r="E31" s="483">
        <v>581682</v>
      </c>
      <c r="F31" s="151" t="s">
        <v>131</v>
      </c>
      <c r="G31" s="483">
        <v>816</v>
      </c>
      <c r="H31" s="483">
        <v>0</v>
      </c>
      <c r="I31" s="483">
        <v>50101</v>
      </c>
      <c r="J31" s="483">
        <v>103150</v>
      </c>
    </row>
    <row r="32" spans="1:14" s="420" customFormat="1" ht="17.649999999999999" customHeight="1">
      <c r="A32" s="151" t="s">
        <v>132</v>
      </c>
      <c r="B32" s="483">
        <f t="shared" si="1"/>
        <v>1899044</v>
      </c>
      <c r="C32" s="483">
        <v>712650</v>
      </c>
      <c r="D32" s="483">
        <v>0</v>
      </c>
      <c r="E32" s="483">
        <v>1179841</v>
      </c>
      <c r="F32" s="151" t="s">
        <v>132</v>
      </c>
      <c r="G32" s="483">
        <v>6553</v>
      </c>
      <c r="H32" s="483">
        <v>0</v>
      </c>
      <c r="I32" s="483">
        <v>0</v>
      </c>
      <c r="J32" s="483">
        <v>0</v>
      </c>
    </row>
    <row r="33" spans="1:10" s="420" customFormat="1" ht="17.649999999999999" customHeight="1">
      <c r="A33" s="151" t="s">
        <v>133</v>
      </c>
      <c r="B33" s="483">
        <f t="shared" si="1"/>
        <v>1582240</v>
      </c>
      <c r="C33" s="483">
        <v>734431</v>
      </c>
      <c r="D33" s="483">
        <v>0</v>
      </c>
      <c r="E33" s="483">
        <v>780449</v>
      </c>
      <c r="F33" s="151" t="s">
        <v>133</v>
      </c>
      <c r="G33" s="483">
        <v>11962</v>
      </c>
      <c r="H33" s="483">
        <v>0</v>
      </c>
      <c r="I33" s="483">
        <v>55398</v>
      </c>
      <c r="J33" s="483">
        <v>0</v>
      </c>
    </row>
    <row r="34" spans="1:10" s="420" customFormat="1" ht="17.649999999999999" customHeight="1">
      <c r="A34" s="151" t="s">
        <v>134</v>
      </c>
      <c r="B34" s="483">
        <f t="shared" si="1"/>
        <v>10215459</v>
      </c>
      <c r="C34" s="483">
        <v>4412081</v>
      </c>
      <c r="D34" s="483">
        <v>0</v>
      </c>
      <c r="E34" s="483">
        <v>4319030</v>
      </c>
      <c r="F34" s="151" t="s">
        <v>134</v>
      </c>
      <c r="G34" s="483">
        <v>64624</v>
      </c>
      <c r="H34" s="483">
        <v>0</v>
      </c>
      <c r="I34" s="483">
        <v>1419724</v>
      </c>
      <c r="J34" s="483">
        <v>0</v>
      </c>
    </row>
    <row r="35" spans="1:10" s="420" customFormat="1" ht="17.649999999999999" customHeight="1">
      <c r="A35" s="151" t="s">
        <v>135</v>
      </c>
      <c r="B35" s="483">
        <f t="shared" si="1"/>
        <v>2284287</v>
      </c>
      <c r="C35" s="483">
        <v>988486</v>
      </c>
      <c r="D35" s="483">
        <v>0</v>
      </c>
      <c r="E35" s="483">
        <v>770080</v>
      </c>
      <c r="F35" s="151" t="s">
        <v>135</v>
      </c>
      <c r="G35" s="483">
        <v>15579</v>
      </c>
      <c r="H35" s="483">
        <v>0</v>
      </c>
      <c r="I35" s="483">
        <v>0</v>
      </c>
      <c r="J35" s="483">
        <v>510142</v>
      </c>
    </row>
    <row r="36" spans="1:10" s="420" customFormat="1" ht="17.649999999999999" customHeight="1">
      <c r="A36" s="151" t="s">
        <v>136</v>
      </c>
      <c r="B36" s="483">
        <f t="shared" si="1"/>
        <v>874842</v>
      </c>
      <c r="C36" s="483">
        <v>507027</v>
      </c>
      <c r="D36" s="483">
        <v>186960</v>
      </c>
      <c r="E36" s="483">
        <v>169619</v>
      </c>
      <c r="F36" s="151" t="s">
        <v>136</v>
      </c>
      <c r="G36" s="483">
        <v>11236</v>
      </c>
      <c r="H36" s="483">
        <v>0</v>
      </c>
      <c r="I36" s="483">
        <v>0</v>
      </c>
      <c r="J36" s="483">
        <v>0</v>
      </c>
    </row>
    <row r="37" spans="1:10" s="420" customFormat="1" ht="17.649999999999999" customHeight="1">
      <c r="A37" s="151" t="s">
        <v>137</v>
      </c>
      <c r="B37" s="483">
        <f t="shared" si="1"/>
        <v>2273067</v>
      </c>
      <c r="C37" s="483">
        <v>883805</v>
      </c>
      <c r="D37" s="483">
        <v>0</v>
      </c>
      <c r="E37" s="483">
        <v>1344925</v>
      </c>
      <c r="F37" s="151" t="s">
        <v>137</v>
      </c>
      <c r="G37" s="483">
        <v>44337</v>
      </c>
      <c r="H37" s="483">
        <v>0</v>
      </c>
      <c r="I37" s="483">
        <v>0</v>
      </c>
      <c r="J37" s="483">
        <v>0</v>
      </c>
    </row>
    <row r="38" spans="1:10" s="420" customFormat="1" ht="17.649999999999999" customHeight="1" thickBot="1">
      <c r="A38" s="152" t="s">
        <v>138</v>
      </c>
      <c r="B38" s="360">
        <f t="shared" si="1"/>
        <v>447324</v>
      </c>
      <c r="C38" s="484">
        <v>154743</v>
      </c>
      <c r="D38" s="484">
        <v>0</v>
      </c>
      <c r="E38" s="484">
        <v>265201</v>
      </c>
      <c r="F38" s="152" t="s">
        <v>138</v>
      </c>
      <c r="G38" s="484">
        <v>23938</v>
      </c>
      <c r="H38" s="484">
        <v>0</v>
      </c>
      <c r="I38" s="484">
        <v>0</v>
      </c>
      <c r="J38" s="484">
        <v>3442</v>
      </c>
    </row>
    <row r="39" spans="1:10" s="28" customFormat="1" ht="11.1" customHeight="1">
      <c r="A39" s="318" t="s">
        <v>256</v>
      </c>
      <c r="E39" s="319" t="s">
        <v>245</v>
      </c>
      <c r="F39" s="318" t="s">
        <v>256</v>
      </c>
      <c r="I39" s="784" t="s">
        <v>272</v>
      </c>
      <c r="J39" s="784"/>
    </row>
    <row r="40" spans="1:10" s="115" customFormat="1" ht="11.1" customHeight="1">
      <c r="A40" s="320" t="s">
        <v>269</v>
      </c>
      <c r="B40" s="321"/>
      <c r="C40" s="321"/>
      <c r="D40" s="321"/>
      <c r="E40" s="321"/>
      <c r="F40" s="320" t="s">
        <v>269</v>
      </c>
      <c r="G40" s="321"/>
      <c r="H40" s="321"/>
      <c r="I40" s="321"/>
      <c r="J40" s="321"/>
    </row>
    <row r="41" spans="1:10" s="115" customFormat="1" ht="11.1" customHeight="1">
      <c r="A41" s="318" t="s">
        <v>273</v>
      </c>
      <c r="B41" s="321"/>
      <c r="C41" s="321"/>
      <c r="D41" s="321"/>
      <c r="E41" s="321"/>
      <c r="F41" s="318" t="s">
        <v>664</v>
      </c>
      <c r="G41" s="321"/>
      <c r="H41" s="321"/>
      <c r="I41" s="321"/>
      <c r="J41" s="321"/>
    </row>
    <row r="42" spans="1:10" s="421" customFormat="1" ht="11.25">
      <c r="A42" s="411"/>
      <c r="B42" s="412"/>
      <c r="C42" s="412"/>
      <c r="D42" s="412"/>
      <c r="E42" s="412"/>
      <c r="F42" s="412"/>
      <c r="G42" s="412"/>
      <c r="H42" s="412"/>
      <c r="I42" s="412"/>
      <c r="J42" s="412"/>
    </row>
    <row r="43" spans="1:10" s="421" customFormat="1" ht="11.25">
      <c r="A43" s="411"/>
      <c r="B43" s="412"/>
      <c r="C43" s="412"/>
      <c r="D43" s="412"/>
      <c r="E43" s="412"/>
      <c r="F43" s="412"/>
      <c r="G43" s="412"/>
      <c r="H43" s="412"/>
      <c r="I43" s="412"/>
      <c r="J43" s="412"/>
    </row>
    <row r="44" spans="1:10" s="421" customFormat="1" ht="11.25">
      <c r="A44" s="411"/>
      <c r="B44" s="412"/>
      <c r="C44" s="412"/>
      <c r="D44" s="412"/>
      <c r="E44" s="412"/>
      <c r="F44" s="412"/>
      <c r="G44" s="412"/>
      <c r="H44" s="412"/>
      <c r="I44" s="412"/>
      <c r="J44" s="412"/>
    </row>
    <row r="45" spans="1:10" s="421" customFormat="1" ht="11.25">
      <c r="A45" s="411"/>
      <c r="B45" s="412"/>
      <c r="C45" s="412"/>
      <c r="D45" s="412"/>
      <c r="E45" s="412"/>
      <c r="F45" s="412"/>
      <c r="G45" s="412"/>
      <c r="H45" s="412"/>
      <c r="I45" s="412"/>
      <c r="J45" s="412"/>
    </row>
    <row r="46" spans="1:10" s="421" customFormat="1" ht="11.25">
      <c r="A46" s="411"/>
      <c r="B46" s="412"/>
      <c r="C46" s="412"/>
      <c r="D46" s="412"/>
      <c r="E46" s="412"/>
      <c r="F46" s="412"/>
      <c r="G46" s="412"/>
      <c r="H46" s="412"/>
      <c r="I46" s="412"/>
      <c r="J46" s="412"/>
    </row>
    <row r="47" spans="1:10" s="421" customFormat="1" ht="11.25">
      <c r="A47" s="411"/>
      <c r="B47" s="412"/>
      <c r="C47" s="412"/>
      <c r="D47" s="412"/>
      <c r="E47" s="412"/>
      <c r="F47" s="412"/>
      <c r="G47" s="412"/>
      <c r="H47" s="412"/>
      <c r="I47" s="412"/>
      <c r="J47" s="412"/>
    </row>
    <row r="48" spans="1:10" s="421" customFormat="1" ht="11.25">
      <c r="A48" s="411"/>
      <c r="B48" s="412"/>
      <c r="C48" s="412"/>
      <c r="D48" s="412"/>
      <c r="E48" s="412"/>
      <c r="F48" s="412"/>
      <c r="G48" s="412"/>
      <c r="H48" s="412"/>
      <c r="I48" s="412"/>
      <c r="J48" s="412"/>
    </row>
    <row r="49" spans="1:10" s="421" customFormat="1" ht="11.25">
      <c r="A49" s="411"/>
      <c r="B49" s="412"/>
      <c r="C49" s="412"/>
      <c r="D49" s="412"/>
      <c r="E49" s="412"/>
      <c r="F49" s="412"/>
      <c r="G49" s="412"/>
      <c r="H49" s="412"/>
      <c r="I49" s="412"/>
      <c r="J49" s="412"/>
    </row>
    <row r="50" spans="1:10" s="421" customFormat="1" ht="11.25">
      <c r="A50" s="411"/>
      <c r="B50" s="412"/>
      <c r="C50" s="412"/>
      <c r="D50" s="412"/>
      <c r="E50" s="412"/>
      <c r="F50" s="412"/>
      <c r="G50" s="412"/>
      <c r="H50" s="412"/>
      <c r="I50" s="412"/>
      <c r="J50" s="412"/>
    </row>
    <row r="51" spans="1:10" s="421" customFormat="1" ht="11.25">
      <c r="A51" s="411"/>
      <c r="B51" s="412"/>
      <c r="C51" s="412"/>
      <c r="D51" s="412"/>
      <c r="E51" s="412"/>
      <c r="F51" s="412"/>
      <c r="G51" s="412"/>
      <c r="H51" s="412"/>
      <c r="I51" s="412"/>
      <c r="J51" s="412"/>
    </row>
    <row r="52" spans="1:10" s="421" customFormat="1" ht="11.25">
      <c r="A52" s="411"/>
      <c r="B52" s="412"/>
      <c r="C52" s="412"/>
      <c r="D52" s="412"/>
      <c r="E52" s="412"/>
      <c r="F52" s="412"/>
      <c r="G52" s="412"/>
      <c r="H52" s="412"/>
      <c r="I52" s="412"/>
      <c r="J52" s="412"/>
    </row>
    <row r="53" spans="1:10" s="421" customFormat="1" ht="11.25">
      <c r="A53" s="411"/>
      <c r="B53" s="412"/>
      <c r="C53" s="412"/>
      <c r="D53" s="412"/>
      <c r="E53" s="412"/>
      <c r="F53" s="412"/>
      <c r="G53" s="412"/>
      <c r="H53" s="412"/>
      <c r="I53" s="412"/>
      <c r="J53" s="412"/>
    </row>
    <row r="54" spans="1:10" s="421" customFormat="1" ht="11.25">
      <c r="A54" s="411"/>
      <c r="B54" s="412"/>
      <c r="C54" s="412"/>
      <c r="D54" s="412"/>
      <c r="E54" s="412"/>
      <c r="F54" s="412"/>
      <c r="G54" s="412"/>
      <c r="H54" s="412"/>
      <c r="I54" s="412"/>
      <c r="J54" s="412"/>
    </row>
    <row r="55" spans="1:10" s="421" customFormat="1" ht="11.25">
      <c r="A55" s="411"/>
      <c r="B55" s="412"/>
      <c r="C55" s="412"/>
      <c r="D55" s="412"/>
      <c r="E55" s="412"/>
      <c r="F55" s="412"/>
      <c r="G55" s="412"/>
      <c r="H55" s="412"/>
      <c r="I55" s="412"/>
      <c r="J55" s="412"/>
    </row>
    <row r="56" spans="1:10" s="421" customFormat="1" ht="11.25">
      <c r="A56" s="411"/>
      <c r="B56" s="412"/>
      <c r="C56" s="412"/>
      <c r="D56" s="412"/>
      <c r="E56" s="412"/>
      <c r="F56" s="412"/>
      <c r="G56" s="412"/>
      <c r="H56" s="412"/>
      <c r="I56" s="412"/>
      <c r="J56" s="412"/>
    </row>
    <row r="57" spans="1:10" s="421" customFormat="1" ht="11.25">
      <c r="A57" s="411"/>
      <c r="B57" s="412"/>
      <c r="C57" s="412"/>
      <c r="D57" s="412"/>
      <c r="E57" s="412"/>
      <c r="F57" s="412"/>
      <c r="G57" s="412"/>
      <c r="H57" s="412"/>
      <c r="I57" s="412"/>
      <c r="J57" s="412"/>
    </row>
    <row r="58" spans="1:10" s="421" customFormat="1" ht="11.25">
      <c r="A58" s="411"/>
      <c r="B58" s="412"/>
      <c r="C58" s="412"/>
      <c r="D58" s="412"/>
      <c r="E58" s="412"/>
      <c r="F58" s="412"/>
      <c r="G58" s="412"/>
      <c r="H58" s="412"/>
      <c r="I58" s="412"/>
      <c r="J58" s="412"/>
    </row>
    <row r="59" spans="1:10" s="421" customFormat="1" ht="11.25">
      <c r="A59" s="411"/>
      <c r="B59" s="412"/>
      <c r="C59" s="412"/>
      <c r="D59" s="412"/>
      <c r="E59" s="412"/>
      <c r="F59" s="412"/>
      <c r="G59" s="412"/>
      <c r="H59" s="412"/>
      <c r="I59" s="412"/>
      <c r="J59" s="412"/>
    </row>
    <row r="60" spans="1:10" s="421" customFormat="1" ht="11.25">
      <c r="A60" s="411"/>
      <c r="B60" s="412"/>
      <c r="C60" s="412"/>
      <c r="D60" s="412"/>
      <c r="E60" s="412"/>
      <c r="F60" s="412"/>
      <c r="G60" s="412"/>
      <c r="H60" s="412"/>
      <c r="I60" s="412"/>
      <c r="J60" s="412"/>
    </row>
    <row r="61" spans="1:10" s="421" customFormat="1" ht="11.25">
      <c r="A61" s="411"/>
      <c r="B61" s="412"/>
      <c r="C61" s="412"/>
      <c r="D61" s="412"/>
      <c r="E61" s="412"/>
      <c r="F61" s="412"/>
      <c r="G61" s="412"/>
      <c r="H61" s="412"/>
      <c r="I61" s="412"/>
      <c r="J61" s="412"/>
    </row>
    <row r="62" spans="1:10" s="421" customFormat="1" ht="11.25">
      <c r="A62" s="411"/>
      <c r="B62" s="412"/>
      <c r="C62" s="412"/>
      <c r="D62" s="412"/>
      <c r="E62" s="412"/>
      <c r="F62" s="412"/>
      <c r="G62" s="412"/>
      <c r="H62" s="412"/>
      <c r="I62" s="412"/>
      <c r="J62" s="412"/>
    </row>
    <row r="63" spans="1:10" s="421" customFormat="1" ht="11.25">
      <c r="A63" s="411"/>
      <c r="B63" s="412"/>
      <c r="C63" s="412"/>
      <c r="D63" s="412"/>
      <c r="E63" s="412"/>
      <c r="F63" s="412"/>
      <c r="G63" s="412"/>
      <c r="H63" s="412"/>
      <c r="I63" s="412"/>
      <c r="J63" s="412"/>
    </row>
    <row r="64" spans="1:10" s="421" customFormat="1" ht="11.25">
      <c r="A64" s="411"/>
      <c r="B64" s="412"/>
      <c r="C64" s="412"/>
      <c r="D64" s="412"/>
      <c r="E64" s="412"/>
      <c r="F64" s="412"/>
      <c r="G64" s="412"/>
      <c r="H64" s="412"/>
      <c r="I64" s="412"/>
      <c r="J64" s="412"/>
    </row>
    <row r="65" spans="1:10" s="421" customFormat="1" ht="11.25">
      <c r="A65" s="411"/>
      <c r="B65" s="412"/>
      <c r="C65" s="412"/>
      <c r="D65" s="412"/>
      <c r="E65" s="412"/>
      <c r="F65" s="412"/>
      <c r="G65" s="412"/>
      <c r="H65" s="412"/>
      <c r="I65" s="412"/>
      <c r="J65" s="412"/>
    </row>
    <row r="66" spans="1:10" s="421" customFormat="1" ht="11.25">
      <c r="A66" s="411"/>
      <c r="B66" s="412"/>
      <c r="C66" s="412"/>
      <c r="D66" s="412"/>
      <c r="E66" s="412"/>
      <c r="F66" s="412"/>
      <c r="G66" s="412"/>
      <c r="H66" s="412"/>
      <c r="I66" s="412"/>
      <c r="J66" s="412"/>
    </row>
    <row r="67" spans="1:10" s="421" customFormat="1" ht="11.25">
      <c r="A67" s="411"/>
      <c r="B67" s="412"/>
      <c r="C67" s="412"/>
      <c r="D67" s="412"/>
      <c r="E67" s="412"/>
      <c r="F67" s="412"/>
      <c r="G67" s="412"/>
      <c r="H67" s="412"/>
      <c r="I67" s="412"/>
      <c r="J67" s="412"/>
    </row>
    <row r="68" spans="1:10" s="421" customFormat="1" ht="11.25">
      <c r="A68" s="411"/>
      <c r="B68" s="412"/>
      <c r="C68" s="412"/>
      <c r="D68" s="412"/>
      <c r="E68" s="412"/>
      <c r="F68" s="412"/>
      <c r="G68" s="412"/>
      <c r="H68" s="412"/>
      <c r="I68" s="412"/>
      <c r="J68" s="412"/>
    </row>
    <row r="69" spans="1:10" s="421" customFormat="1" ht="11.25">
      <c r="A69" s="411"/>
      <c r="B69" s="412"/>
      <c r="C69" s="412"/>
      <c r="D69" s="412"/>
      <c r="E69" s="412"/>
      <c r="F69" s="412"/>
      <c r="G69" s="412"/>
      <c r="H69" s="412"/>
      <c r="I69" s="412"/>
      <c r="J69" s="412"/>
    </row>
    <row r="70" spans="1:10" s="421" customFormat="1" ht="11.25">
      <c r="A70" s="411"/>
      <c r="B70" s="412"/>
      <c r="C70" s="412"/>
      <c r="D70" s="412"/>
      <c r="E70" s="412"/>
      <c r="F70" s="412"/>
      <c r="G70" s="412"/>
      <c r="H70" s="412"/>
      <c r="I70" s="412"/>
      <c r="J70" s="412"/>
    </row>
    <row r="71" spans="1:10" s="421" customFormat="1" ht="11.25">
      <c r="A71" s="411"/>
      <c r="B71" s="412"/>
      <c r="C71" s="412"/>
      <c r="D71" s="412"/>
      <c r="E71" s="412"/>
      <c r="F71" s="412"/>
      <c r="G71" s="412"/>
      <c r="H71" s="412"/>
      <c r="I71" s="412"/>
      <c r="J71" s="412"/>
    </row>
    <row r="72" spans="1:10" s="421" customFormat="1" ht="11.25">
      <c r="A72" s="411"/>
      <c r="B72" s="412"/>
      <c r="C72" s="412"/>
      <c r="D72" s="412"/>
      <c r="E72" s="412"/>
      <c r="F72" s="412"/>
      <c r="G72" s="412"/>
      <c r="H72" s="412"/>
      <c r="I72" s="412"/>
      <c r="J72" s="412"/>
    </row>
    <row r="73" spans="1:10" s="421" customFormat="1" ht="11.25">
      <c r="A73" s="411"/>
      <c r="B73" s="412"/>
      <c r="C73" s="412"/>
      <c r="D73" s="412"/>
      <c r="E73" s="412"/>
      <c r="F73" s="412"/>
      <c r="G73" s="412"/>
      <c r="H73" s="412"/>
      <c r="I73" s="412"/>
      <c r="J73" s="412"/>
    </row>
    <row r="74" spans="1:10" s="421" customFormat="1" ht="11.25">
      <c r="A74" s="411"/>
      <c r="B74" s="412"/>
      <c r="C74" s="412"/>
      <c r="D74" s="412"/>
      <c r="E74" s="412"/>
      <c r="F74" s="412"/>
      <c r="G74" s="412"/>
      <c r="H74" s="412"/>
      <c r="I74" s="412"/>
      <c r="J74" s="412"/>
    </row>
    <row r="75" spans="1:10" s="421" customFormat="1" ht="11.25">
      <c r="A75" s="411"/>
      <c r="B75" s="412"/>
      <c r="C75" s="412"/>
      <c r="D75" s="412"/>
      <c r="E75" s="412"/>
      <c r="F75" s="412"/>
      <c r="G75" s="412"/>
      <c r="H75" s="412"/>
      <c r="I75" s="412"/>
      <c r="J75" s="412"/>
    </row>
    <row r="76" spans="1:10" s="421" customFormat="1" ht="11.25">
      <c r="A76" s="411"/>
      <c r="B76" s="412"/>
      <c r="C76" s="412"/>
      <c r="D76" s="412"/>
      <c r="E76" s="412"/>
      <c r="F76" s="412"/>
      <c r="G76" s="412"/>
      <c r="H76" s="412"/>
      <c r="I76" s="412"/>
      <c r="J76" s="412"/>
    </row>
    <row r="77" spans="1:10" s="421" customFormat="1" ht="11.25">
      <c r="A77" s="411"/>
      <c r="B77" s="412"/>
      <c r="C77" s="412"/>
      <c r="D77" s="412"/>
      <c r="E77" s="412"/>
      <c r="F77" s="412"/>
      <c r="G77" s="412"/>
      <c r="H77" s="412"/>
      <c r="I77" s="412"/>
      <c r="J77" s="412"/>
    </row>
    <row r="78" spans="1:10" s="421" customFormat="1" ht="11.25">
      <c r="A78" s="411"/>
      <c r="B78" s="412"/>
      <c r="C78" s="412"/>
      <c r="D78" s="412"/>
      <c r="E78" s="412"/>
      <c r="F78" s="412"/>
      <c r="G78" s="412"/>
      <c r="H78" s="412"/>
      <c r="I78" s="412"/>
      <c r="J78" s="412"/>
    </row>
    <row r="79" spans="1:10" s="421" customFormat="1" ht="11.25">
      <c r="A79" s="411"/>
      <c r="B79" s="412"/>
      <c r="C79" s="412"/>
      <c r="D79" s="412"/>
      <c r="E79" s="412"/>
      <c r="F79" s="412"/>
      <c r="G79" s="412"/>
      <c r="H79" s="412"/>
      <c r="I79" s="412"/>
      <c r="J79" s="412"/>
    </row>
    <row r="80" spans="1:10" s="421" customFormat="1" ht="11.25">
      <c r="A80" s="411"/>
      <c r="B80" s="412"/>
      <c r="C80" s="412"/>
      <c r="D80" s="412"/>
      <c r="E80" s="412"/>
      <c r="F80" s="412"/>
      <c r="G80" s="412"/>
      <c r="H80" s="412"/>
      <c r="I80" s="412"/>
      <c r="J80" s="412"/>
    </row>
    <row r="81" spans="1:10" s="421" customFormat="1" ht="11.25">
      <c r="A81" s="411"/>
      <c r="B81" s="412"/>
      <c r="C81" s="412"/>
      <c r="D81" s="412"/>
      <c r="E81" s="412"/>
      <c r="F81" s="412"/>
      <c r="G81" s="412"/>
      <c r="H81" s="412"/>
      <c r="I81" s="412"/>
      <c r="J81" s="412"/>
    </row>
    <row r="82" spans="1:10" s="421" customFormat="1" ht="11.25">
      <c r="A82" s="411"/>
      <c r="B82" s="412"/>
      <c r="C82" s="412"/>
      <c r="D82" s="412"/>
      <c r="E82" s="412"/>
      <c r="F82" s="412"/>
      <c r="G82" s="412"/>
      <c r="H82" s="412"/>
      <c r="I82" s="412"/>
      <c r="J82" s="412"/>
    </row>
    <row r="83" spans="1:10" s="421" customFormat="1" ht="11.25">
      <c r="A83" s="411"/>
      <c r="B83" s="412"/>
      <c r="C83" s="412"/>
      <c r="D83" s="412"/>
      <c r="E83" s="412"/>
      <c r="F83" s="412"/>
      <c r="G83" s="412"/>
      <c r="H83" s="412"/>
      <c r="I83" s="412"/>
      <c r="J83" s="412"/>
    </row>
  </sheetData>
  <sheetProtection selectLockedCells="1"/>
  <mergeCells count="15">
    <mergeCell ref="A3:E3"/>
    <mergeCell ref="D6:D9"/>
    <mergeCell ref="F3:J3"/>
    <mergeCell ref="F4:J4"/>
    <mergeCell ref="I6:I9"/>
    <mergeCell ref="A4:E4"/>
    <mergeCell ref="F6:F9"/>
    <mergeCell ref="B6:B9"/>
    <mergeCell ref="C6:C9"/>
    <mergeCell ref="I39:J39"/>
    <mergeCell ref="J6:J9"/>
    <mergeCell ref="G6:G9"/>
    <mergeCell ref="E6:E9"/>
    <mergeCell ref="A6:A9"/>
    <mergeCell ref="H6:H9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1" manualBreakCount="1">
    <brk id="5" max="39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"/>
  <sheetViews>
    <sheetView view="pageBreakPreview" topLeftCell="J1" zoomScaleNormal="100" zoomScaleSheetLayoutView="100" workbookViewId="0">
      <selection activeCell="O14" sqref="O14"/>
    </sheetView>
  </sheetViews>
  <sheetFormatPr defaultRowHeight="14.25"/>
  <cols>
    <col min="1" max="1" width="13.625" style="29" customWidth="1"/>
    <col min="2" max="2" width="6.625" style="29" customWidth="1"/>
    <col min="3" max="3" width="6.125" style="29" customWidth="1"/>
    <col min="4" max="5" width="8.625" style="127" customWidth="1"/>
    <col min="6" max="6" width="9.875" style="127" customWidth="1"/>
    <col min="7" max="9" width="9.625" style="127" customWidth="1"/>
    <col min="10" max="10" width="13.625" style="5" customWidth="1"/>
    <col min="11" max="11" width="8.625" style="127" customWidth="1"/>
    <col min="12" max="12" width="6.125" style="127" customWidth="1"/>
    <col min="13" max="13" width="9" style="127"/>
    <col min="14" max="14" width="7.125" style="127" customWidth="1"/>
    <col min="15" max="15" width="8.25" style="127" customWidth="1"/>
    <col min="16" max="16" width="8.5" style="127" customWidth="1"/>
    <col min="17" max="17" width="7.875" style="127" customWidth="1"/>
    <col min="18" max="18" width="8.875" style="127" customWidth="1"/>
    <col min="19" max="19" width="7.75" style="127" customWidth="1"/>
    <col min="20" max="20" width="5.625" style="5" customWidth="1"/>
    <col min="21" max="16384" width="9" style="5"/>
  </cols>
  <sheetData>
    <row r="1" spans="1:20" ht="14.1" customHeight="1">
      <c r="A1" s="82"/>
      <c r="B1" s="82"/>
      <c r="C1" s="82"/>
      <c r="I1" s="83" t="s">
        <v>298</v>
      </c>
      <c r="J1" s="82" t="s">
        <v>299</v>
      </c>
      <c r="L1" s="82"/>
      <c r="M1" s="82"/>
    </row>
    <row r="2" spans="1:20" ht="14.1" customHeight="1">
      <c r="A2" s="82"/>
      <c r="B2" s="82"/>
      <c r="C2" s="82"/>
      <c r="I2" s="83"/>
      <c r="J2" s="82"/>
      <c r="L2" s="82"/>
      <c r="M2" s="82"/>
    </row>
    <row r="3" spans="1:20" s="15" customFormat="1" ht="20.100000000000001" customHeight="1">
      <c r="A3" s="589" t="s">
        <v>162</v>
      </c>
      <c r="B3" s="589"/>
      <c r="C3" s="589"/>
      <c r="D3" s="589"/>
      <c r="E3" s="589"/>
      <c r="F3" s="589"/>
      <c r="G3" s="589"/>
      <c r="H3" s="589"/>
      <c r="I3" s="589"/>
      <c r="J3" s="589" t="s">
        <v>163</v>
      </c>
      <c r="K3" s="589"/>
      <c r="L3" s="589"/>
      <c r="M3" s="589"/>
      <c r="N3" s="589"/>
      <c r="O3" s="589"/>
      <c r="P3" s="589"/>
      <c r="Q3" s="589"/>
      <c r="R3" s="589"/>
      <c r="S3" s="589"/>
      <c r="T3" s="589"/>
    </row>
    <row r="4" spans="1:20" s="16" customFormat="1" ht="24" customHeight="1">
      <c r="A4" s="794" t="s">
        <v>164</v>
      </c>
      <c r="B4" s="794"/>
      <c r="C4" s="794"/>
      <c r="D4" s="794"/>
      <c r="E4" s="794"/>
      <c r="F4" s="794"/>
      <c r="G4" s="794"/>
      <c r="H4" s="794"/>
      <c r="I4" s="794"/>
      <c r="J4" s="794" t="s">
        <v>165</v>
      </c>
      <c r="K4" s="794"/>
      <c r="L4" s="794"/>
      <c r="M4" s="794"/>
      <c r="N4" s="794"/>
      <c r="O4" s="794"/>
      <c r="P4" s="794"/>
      <c r="Q4" s="794"/>
      <c r="R4" s="794"/>
      <c r="S4" s="794"/>
      <c r="T4" s="794"/>
    </row>
    <row r="5" spans="1:20" s="17" customFormat="1" ht="18" customHeight="1" thickBot="1">
      <c r="A5" s="147" t="s">
        <v>300</v>
      </c>
      <c r="H5" s="790" t="s">
        <v>301</v>
      </c>
      <c r="I5" s="790"/>
      <c r="J5" s="795" t="s">
        <v>300</v>
      </c>
      <c r="K5" s="795"/>
      <c r="L5" s="795"/>
      <c r="M5" s="790" t="s">
        <v>302</v>
      </c>
      <c r="N5" s="790"/>
      <c r="P5" s="147"/>
      <c r="T5" s="113" t="s">
        <v>301</v>
      </c>
    </row>
    <row r="6" spans="1:20" s="14" customFormat="1" ht="15.95" customHeight="1">
      <c r="A6" s="822" t="s">
        <v>303</v>
      </c>
      <c r="B6" s="819" t="s">
        <v>304</v>
      </c>
      <c r="C6" s="791" t="s">
        <v>305</v>
      </c>
      <c r="D6" s="825" t="s">
        <v>306</v>
      </c>
      <c r="E6" s="825" t="s">
        <v>307</v>
      </c>
      <c r="F6" s="804" t="s">
        <v>308</v>
      </c>
      <c r="G6" s="805"/>
      <c r="H6" s="805"/>
      <c r="I6" s="805"/>
      <c r="J6" s="796" t="s">
        <v>303</v>
      </c>
      <c r="K6" s="799" t="s">
        <v>309</v>
      </c>
      <c r="L6" s="800"/>
      <c r="M6" s="800"/>
      <c r="N6" s="800"/>
      <c r="O6" s="801"/>
      <c r="P6" s="804" t="s">
        <v>310</v>
      </c>
      <c r="Q6" s="805"/>
      <c r="R6" s="805"/>
      <c r="S6" s="806"/>
      <c r="T6" s="810" t="s">
        <v>311</v>
      </c>
    </row>
    <row r="7" spans="1:20" s="14" customFormat="1" ht="15.95" customHeight="1">
      <c r="A7" s="823"/>
      <c r="B7" s="820"/>
      <c r="C7" s="792"/>
      <c r="D7" s="826"/>
      <c r="E7" s="826"/>
      <c r="F7" s="807"/>
      <c r="G7" s="808"/>
      <c r="H7" s="808"/>
      <c r="I7" s="808"/>
      <c r="J7" s="797"/>
      <c r="K7" s="802"/>
      <c r="L7" s="802"/>
      <c r="M7" s="802"/>
      <c r="N7" s="802"/>
      <c r="O7" s="803"/>
      <c r="P7" s="807"/>
      <c r="Q7" s="808"/>
      <c r="R7" s="808"/>
      <c r="S7" s="809"/>
      <c r="T7" s="811"/>
    </row>
    <row r="8" spans="1:20" s="14" customFormat="1" ht="30" customHeight="1">
      <c r="A8" s="823"/>
      <c r="B8" s="820"/>
      <c r="C8" s="792"/>
      <c r="D8" s="826"/>
      <c r="E8" s="826"/>
      <c r="F8" s="818" t="s">
        <v>312</v>
      </c>
      <c r="G8" s="814"/>
      <c r="H8" s="814"/>
      <c r="I8" s="814"/>
      <c r="J8" s="797"/>
      <c r="K8" s="813" t="s">
        <v>313</v>
      </c>
      <c r="L8" s="814"/>
      <c r="M8" s="814"/>
      <c r="N8" s="815"/>
      <c r="O8" s="816" t="s">
        <v>314</v>
      </c>
      <c r="P8" s="818" t="s">
        <v>315</v>
      </c>
      <c r="Q8" s="814"/>
      <c r="R8" s="815"/>
      <c r="S8" s="816" t="s">
        <v>314</v>
      </c>
      <c r="T8" s="811"/>
    </row>
    <row r="9" spans="1:20" s="14" customFormat="1" ht="36" customHeight="1">
      <c r="A9" s="824"/>
      <c r="B9" s="821"/>
      <c r="C9" s="793"/>
      <c r="D9" s="827"/>
      <c r="E9" s="827"/>
      <c r="F9" s="157"/>
      <c r="G9" s="158" t="s">
        <v>316</v>
      </c>
      <c r="H9" s="158" t="s">
        <v>317</v>
      </c>
      <c r="I9" s="159" t="s">
        <v>318</v>
      </c>
      <c r="J9" s="798"/>
      <c r="K9" s="160"/>
      <c r="L9" s="158" t="s">
        <v>319</v>
      </c>
      <c r="M9" s="158" t="s">
        <v>320</v>
      </c>
      <c r="N9" s="158" t="s">
        <v>321</v>
      </c>
      <c r="O9" s="817"/>
      <c r="P9" s="160"/>
      <c r="Q9" s="158" t="s">
        <v>322</v>
      </c>
      <c r="R9" s="158" t="s">
        <v>323</v>
      </c>
      <c r="S9" s="817"/>
      <c r="T9" s="812"/>
    </row>
    <row r="10" spans="1:20" s="21" customFormat="1" ht="17.100000000000001" customHeight="1">
      <c r="A10" s="194" t="s">
        <v>12</v>
      </c>
      <c r="B10" s="164" t="s">
        <v>40</v>
      </c>
      <c r="C10" s="164" t="s">
        <v>40</v>
      </c>
      <c r="D10" s="161">
        <v>2715085</v>
      </c>
      <c r="E10" s="162">
        <v>18992.719000000005</v>
      </c>
      <c r="F10" s="161">
        <v>1702775</v>
      </c>
      <c r="G10" s="161">
        <v>0</v>
      </c>
      <c r="H10" s="161">
        <v>394256</v>
      </c>
      <c r="I10" s="161">
        <v>1308519</v>
      </c>
      <c r="J10" s="146" t="s">
        <v>12</v>
      </c>
      <c r="K10" s="129">
        <v>164452</v>
      </c>
      <c r="L10" s="129">
        <v>0</v>
      </c>
      <c r="M10" s="129">
        <v>164452</v>
      </c>
      <c r="N10" s="129">
        <v>0</v>
      </c>
      <c r="O10" s="163">
        <v>804.22100000000023</v>
      </c>
      <c r="P10" s="165">
        <v>847858</v>
      </c>
      <c r="Q10" s="129">
        <v>146004</v>
      </c>
      <c r="R10" s="129">
        <v>701854</v>
      </c>
      <c r="S10" s="163">
        <v>18188.518</v>
      </c>
      <c r="T10" s="195">
        <v>68.8</v>
      </c>
    </row>
    <row r="11" spans="1:20" s="21" customFormat="1" ht="17.100000000000001" customHeight="1">
      <c r="A11" s="194" t="s">
        <v>13</v>
      </c>
      <c r="B11" s="164" t="s">
        <v>40</v>
      </c>
      <c r="C11" s="164" t="s">
        <v>40</v>
      </c>
      <c r="D11" s="161">
        <v>2709661</v>
      </c>
      <c r="E11" s="162">
        <v>19025.759999999998</v>
      </c>
      <c r="F11" s="161">
        <v>1713775</v>
      </c>
      <c r="G11" s="161">
        <v>0</v>
      </c>
      <c r="H11" s="161">
        <v>244133</v>
      </c>
      <c r="I11" s="161">
        <v>1469642</v>
      </c>
      <c r="J11" s="146" t="s">
        <v>13</v>
      </c>
      <c r="K11" s="129">
        <v>165092</v>
      </c>
      <c r="L11" s="129">
        <v>0</v>
      </c>
      <c r="M11" s="129">
        <v>165092</v>
      </c>
      <c r="N11" s="129">
        <v>0</v>
      </c>
      <c r="O11" s="163">
        <v>611.71</v>
      </c>
      <c r="P11" s="129">
        <v>728918</v>
      </c>
      <c r="Q11" s="129">
        <v>130846</v>
      </c>
      <c r="R11" s="129">
        <v>598072</v>
      </c>
      <c r="S11" s="163">
        <v>18412.09</v>
      </c>
      <c r="T11" s="195">
        <v>69.3</v>
      </c>
    </row>
    <row r="12" spans="1:20" s="21" customFormat="1" ht="17.100000000000001" customHeight="1">
      <c r="A12" s="194" t="s">
        <v>14</v>
      </c>
      <c r="B12" s="164" t="s">
        <v>40</v>
      </c>
      <c r="C12" s="164" t="s">
        <v>40</v>
      </c>
      <c r="D12" s="161">
        <v>2705226</v>
      </c>
      <c r="E12" s="162">
        <v>19029.150000000001</v>
      </c>
      <c r="F12" s="161">
        <v>1782639</v>
      </c>
      <c r="G12" s="161">
        <v>0</v>
      </c>
      <c r="H12" s="161">
        <v>217009</v>
      </c>
      <c r="I12" s="161">
        <v>1565630</v>
      </c>
      <c r="J12" s="128" t="s">
        <v>14</v>
      </c>
      <c r="K12" s="129">
        <v>163767</v>
      </c>
      <c r="L12" s="129">
        <v>0</v>
      </c>
      <c r="M12" s="129">
        <v>163478</v>
      </c>
      <c r="N12" s="129">
        <v>289</v>
      </c>
      <c r="O12" s="163">
        <v>686.74610000000007</v>
      </c>
      <c r="P12" s="129">
        <v>758820</v>
      </c>
      <c r="Q12" s="129">
        <v>92953</v>
      </c>
      <c r="R12" s="129">
        <v>665867</v>
      </c>
      <c r="S12" s="163">
        <v>18342.403900000001</v>
      </c>
      <c r="T12" s="195">
        <v>71.900000000000006</v>
      </c>
    </row>
    <row r="13" spans="1:20" s="21" customFormat="1" ht="17.100000000000001" customHeight="1">
      <c r="A13" s="194" t="s">
        <v>25</v>
      </c>
      <c r="B13" s="164" t="s">
        <v>40</v>
      </c>
      <c r="C13" s="164" t="s">
        <v>40</v>
      </c>
      <c r="D13" s="161">
        <v>2726815</v>
      </c>
      <c r="E13" s="162">
        <v>19025.199999999997</v>
      </c>
      <c r="F13" s="161">
        <v>1801456</v>
      </c>
      <c r="G13" s="161">
        <v>30</v>
      </c>
      <c r="H13" s="161">
        <v>216067</v>
      </c>
      <c r="I13" s="161">
        <v>1585359</v>
      </c>
      <c r="J13" s="128" t="s">
        <v>25</v>
      </c>
      <c r="K13" s="129">
        <v>169265</v>
      </c>
      <c r="L13" s="129">
        <v>0</v>
      </c>
      <c r="M13" s="129">
        <v>168165</v>
      </c>
      <c r="N13" s="129">
        <v>1100</v>
      </c>
      <c r="O13" s="163">
        <v>684.20000000000016</v>
      </c>
      <c r="P13" s="129">
        <v>756094</v>
      </c>
      <c r="Q13" s="129">
        <v>100859</v>
      </c>
      <c r="R13" s="129">
        <v>655235</v>
      </c>
      <c r="S13" s="163">
        <v>18340.999999999996</v>
      </c>
      <c r="T13" s="195">
        <v>0.72271899633821879</v>
      </c>
    </row>
    <row r="14" spans="1:20" s="21" customFormat="1" ht="17.100000000000001" customHeight="1">
      <c r="A14" s="196" t="s">
        <v>149</v>
      </c>
      <c r="B14" s="164" t="s">
        <v>40</v>
      </c>
      <c r="C14" s="164" t="s">
        <v>40</v>
      </c>
      <c r="D14" s="166">
        <f t="shared" ref="D14:I14" si="0">SUM(D16:D38)</f>
        <v>2739179</v>
      </c>
      <c r="E14" s="167">
        <f t="shared" si="0"/>
        <v>19017.825000000004</v>
      </c>
      <c r="F14" s="166">
        <f t="shared" si="0"/>
        <v>1863757</v>
      </c>
      <c r="G14" s="166">
        <f t="shared" si="0"/>
        <v>50</v>
      </c>
      <c r="H14" s="166">
        <f t="shared" si="0"/>
        <v>215935</v>
      </c>
      <c r="I14" s="166">
        <f t="shared" si="0"/>
        <v>1647772</v>
      </c>
      <c r="J14" s="130" t="s">
        <v>149</v>
      </c>
      <c r="K14" s="131">
        <f t="shared" ref="K14:S14" si="1">SUM(K16:K38)</f>
        <v>175128</v>
      </c>
      <c r="L14" s="131">
        <f t="shared" si="1"/>
        <v>33</v>
      </c>
      <c r="M14" s="131">
        <f t="shared" si="1"/>
        <v>174086</v>
      </c>
      <c r="N14" s="131">
        <f t="shared" si="1"/>
        <v>1009</v>
      </c>
      <c r="O14" s="168">
        <f t="shared" si="1"/>
        <v>756.23609999999985</v>
      </c>
      <c r="P14" s="131">
        <f t="shared" si="1"/>
        <v>700294</v>
      </c>
      <c r="Q14" s="131">
        <f t="shared" si="1"/>
        <v>72689</v>
      </c>
      <c r="R14" s="131">
        <f t="shared" si="1"/>
        <v>627605</v>
      </c>
      <c r="S14" s="169">
        <f t="shared" si="1"/>
        <v>18261.588900000002</v>
      </c>
      <c r="T14" s="197">
        <f>(F14+K14)/D14</f>
        <v>0.7443416439743441</v>
      </c>
    </row>
    <row r="15" spans="1:20" s="14" customFormat="1" ht="9.1999999999999993" customHeight="1">
      <c r="A15" s="198"/>
      <c r="B15" s="170"/>
      <c r="C15" s="170"/>
      <c r="D15" s="161"/>
      <c r="E15" s="162"/>
      <c r="F15" s="161"/>
      <c r="G15" s="161"/>
      <c r="H15" s="161"/>
      <c r="I15" s="161"/>
      <c r="J15" s="146"/>
      <c r="K15" s="129"/>
      <c r="L15" s="129"/>
      <c r="M15" s="129"/>
      <c r="N15" s="129"/>
      <c r="O15" s="163"/>
      <c r="P15" s="129"/>
      <c r="Q15" s="129"/>
      <c r="R15" s="129"/>
      <c r="S15" s="163"/>
      <c r="T15" s="195"/>
    </row>
    <row r="16" spans="1:20" s="27" customFormat="1" ht="16.7" customHeight="1">
      <c r="A16" s="199" t="s">
        <v>116</v>
      </c>
      <c r="B16" s="171" t="s">
        <v>40</v>
      </c>
      <c r="C16" s="171"/>
      <c r="D16" s="182">
        <v>521716</v>
      </c>
      <c r="E16" s="183">
        <v>1127.8499999999999</v>
      </c>
      <c r="F16" s="200">
        <f t="shared" ref="F16:F38" si="2">SUM(G16:I16)</f>
        <v>413641</v>
      </c>
      <c r="G16" s="182">
        <v>0</v>
      </c>
      <c r="H16" s="182">
        <v>0</v>
      </c>
      <c r="I16" s="182">
        <v>413641</v>
      </c>
      <c r="J16" s="172" t="s">
        <v>116</v>
      </c>
      <c r="K16" s="201">
        <f t="shared" ref="K16:K38" si="3">SUM(L16:N16)</f>
        <v>0</v>
      </c>
      <c r="L16" s="182">
        <v>0</v>
      </c>
      <c r="M16" s="182">
        <v>0</v>
      </c>
      <c r="N16" s="182">
        <v>0</v>
      </c>
      <c r="O16" s="183">
        <v>143.4</v>
      </c>
      <c r="P16" s="201">
        <f t="shared" ref="P16:P38" si="4">SUM(Q16:R16)</f>
        <v>108075</v>
      </c>
      <c r="Q16" s="182">
        <v>0</v>
      </c>
      <c r="R16" s="182">
        <v>108075</v>
      </c>
      <c r="S16" s="202">
        <f t="shared" ref="S16:S38" si="5">E16-O16</f>
        <v>984.44999999999993</v>
      </c>
      <c r="T16" s="203">
        <f t="shared" ref="T16:T38" si="6">(F16+K16)/D16</f>
        <v>0.79284706621993573</v>
      </c>
    </row>
    <row r="17" spans="1:20" s="27" customFormat="1" ht="16.7" customHeight="1">
      <c r="A17" s="199" t="s">
        <v>117</v>
      </c>
      <c r="B17" s="171" t="s">
        <v>40</v>
      </c>
      <c r="C17" s="171"/>
      <c r="D17" s="182">
        <v>271869</v>
      </c>
      <c r="E17" s="183">
        <v>1324.3099999999997</v>
      </c>
      <c r="F17" s="200">
        <f t="shared" si="2"/>
        <v>232308</v>
      </c>
      <c r="G17" s="182">
        <v>0</v>
      </c>
      <c r="H17" s="182">
        <v>0</v>
      </c>
      <c r="I17" s="182">
        <v>232308</v>
      </c>
      <c r="J17" s="172" t="s">
        <v>117</v>
      </c>
      <c r="K17" s="201">
        <f t="shared" si="3"/>
        <v>0</v>
      </c>
      <c r="L17" s="182">
        <v>0</v>
      </c>
      <c r="M17" s="182">
        <v>0</v>
      </c>
      <c r="N17" s="182">
        <v>0</v>
      </c>
      <c r="O17" s="183">
        <v>122.88799999999999</v>
      </c>
      <c r="P17" s="201">
        <f t="shared" si="4"/>
        <v>39561</v>
      </c>
      <c r="Q17" s="182">
        <v>0</v>
      </c>
      <c r="R17" s="182">
        <v>39561</v>
      </c>
      <c r="S17" s="202">
        <f t="shared" si="5"/>
        <v>1201.4219999999998</v>
      </c>
      <c r="T17" s="203">
        <f t="shared" si="6"/>
        <v>0.85448506449797512</v>
      </c>
    </row>
    <row r="18" spans="1:20" s="27" customFormat="1" ht="16.7" customHeight="1">
      <c r="A18" s="199" t="s">
        <v>118</v>
      </c>
      <c r="B18" s="171" t="s">
        <v>274</v>
      </c>
      <c r="C18" s="171"/>
      <c r="D18" s="182">
        <v>137920</v>
      </c>
      <c r="E18" s="183">
        <v>1008.9700000000001</v>
      </c>
      <c r="F18" s="200">
        <f t="shared" si="2"/>
        <v>96729</v>
      </c>
      <c r="G18" s="182">
        <v>0</v>
      </c>
      <c r="H18" s="182">
        <v>0</v>
      </c>
      <c r="I18" s="182">
        <v>96729</v>
      </c>
      <c r="J18" s="172" t="s">
        <v>118</v>
      </c>
      <c r="K18" s="201">
        <f t="shared" si="3"/>
        <v>0</v>
      </c>
      <c r="L18" s="182">
        <v>0</v>
      </c>
      <c r="M18" s="182">
        <v>0</v>
      </c>
      <c r="N18" s="182">
        <v>0</v>
      </c>
      <c r="O18" s="183">
        <v>16.820000000000004</v>
      </c>
      <c r="P18" s="201">
        <f t="shared" si="4"/>
        <v>41191</v>
      </c>
      <c r="Q18" s="182">
        <v>450</v>
      </c>
      <c r="R18" s="182">
        <v>40741</v>
      </c>
      <c r="S18" s="202">
        <f t="shared" si="5"/>
        <v>992.15000000000009</v>
      </c>
      <c r="T18" s="203">
        <f t="shared" si="6"/>
        <v>0.70134135730858471</v>
      </c>
    </row>
    <row r="19" spans="1:20" s="27" customFormat="1" ht="16.7" customHeight="1">
      <c r="A19" s="199" t="s">
        <v>119</v>
      </c>
      <c r="B19" s="171" t="s">
        <v>274</v>
      </c>
      <c r="C19" s="171"/>
      <c r="D19" s="182">
        <v>169490</v>
      </c>
      <c r="E19" s="183">
        <v>1520.8750000000002</v>
      </c>
      <c r="F19" s="200">
        <f t="shared" si="2"/>
        <v>128116</v>
      </c>
      <c r="G19" s="182">
        <v>0</v>
      </c>
      <c r="H19" s="182">
        <v>118387</v>
      </c>
      <c r="I19" s="182">
        <v>9729</v>
      </c>
      <c r="J19" s="172" t="s">
        <v>119</v>
      </c>
      <c r="K19" s="201">
        <f t="shared" si="3"/>
        <v>290</v>
      </c>
      <c r="L19" s="182">
        <v>0</v>
      </c>
      <c r="M19" s="182">
        <v>0</v>
      </c>
      <c r="N19" s="182">
        <v>290</v>
      </c>
      <c r="O19" s="183">
        <v>23.489000000000001</v>
      </c>
      <c r="P19" s="201">
        <f t="shared" si="4"/>
        <v>41084</v>
      </c>
      <c r="Q19" s="182">
        <v>0</v>
      </c>
      <c r="R19" s="182">
        <v>41084</v>
      </c>
      <c r="S19" s="202">
        <f t="shared" si="5"/>
        <v>1497.3860000000002</v>
      </c>
      <c r="T19" s="203">
        <f t="shared" si="6"/>
        <v>0.75760221841996578</v>
      </c>
    </row>
    <row r="20" spans="1:20" s="27" customFormat="1" ht="16.7" customHeight="1">
      <c r="A20" s="199" t="s">
        <v>120</v>
      </c>
      <c r="B20" s="171" t="s">
        <v>274</v>
      </c>
      <c r="C20" s="171"/>
      <c r="D20" s="182">
        <v>418744</v>
      </c>
      <c r="E20" s="183">
        <v>616.25000000000011</v>
      </c>
      <c r="F20" s="200">
        <f t="shared" si="2"/>
        <v>405124</v>
      </c>
      <c r="G20" s="182">
        <v>0</v>
      </c>
      <c r="H20" s="182">
        <v>296</v>
      </c>
      <c r="I20" s="182">
        <v>404828</v>
      </c>
      <c r="J20" s="172" t="s">
        <v>120</v>
      </c>
      <c r="K20" s="201">
        <f t="shared" si="3"/>
        <v>0</v>
      </c>
      <c r="L20" s="182">
        <v>0</v>
      </c>
      <c r="M20" s="182">
        <v>0</v>
      </c>
      <c r="N20" s="182">
        <v>0</v>
      </c>
      <c r="O20" s="183">
        <v>51.128</v>
      </c>
      <c r="P20" s="201">
        <f t="shared" si="4"/>
        <v>13620</v>
      </c>
      <c r="Q20" s="182">
        <v>1935</v>
      </c>
      <c r="R20" s="182">
        <v>11685</v>
      </c>
      <c r="S20" s="202">
        <f t="shared" si="5"/>
        <v>565.12200000000007</v>
      </c>
      <c r="T20" s="203">
        <f t="shared" si="6"/>
        <v>0.96747416082379689</v>
      </c>
    </row>
    <row r="21" spans="1:20" s="27" customFormat="1" ht="16.7" customHeight="1">
      <c r="A21" s="199" t="s">
        <v>121</v>
      </c>
      <c r="B21" s="171" t="s">
        <v>274</v>
      </c>
      <c r="C21" s="171"/>
      <c r="D21" s="182">
        <v>115016</v>
      </c>
      <c r="E21" s="183">
        <v>668.72</v>
      </c>
      <c r="F21" s="200">
        <f t="shared" si="2"/>
        <v>91053</v>
      </c>
      <c r="G21" s="182">
        <v>0</v>
      </c>
      <c r="H21" s="182">
        <v>2057</v>
      </c>
      <c r="I21" s="182">
        <v>88996</v>
      </c>
      <c r="J21" s="172" t="s">
        <v>121</v>
      </c>
      <c r="K21" s="201">
        <f t="shared" si="3"/>
        <v>0</v>
      </c>
      <c r="L21" s="182">
        <v>0</v>
      </c>
      <c r="M21" s="182">
        <v>0</v>
      </c>
      <c r="N21" s="182">
        <v>0</v>
      </c>
      <c r="O21" s="183">
        <v>21.790000000000003</v>
      </c>
      <c r="P21" s="201">
        <f t="shared" si="4"/>
        <v>23963</v>
      </c>
      <c r="Q21" s="182">
        <v>0</v>
      </c>
      <c r="R21" s="182">
        <v>23963</v>
      </c>
      <c r="S21" s="202">
        <f t="shared" si="5"/>
        <v>646.93000000000006</v>
      </c>
      <c r="T21" s="203">
        <f t="shared" si="6"/>
        <v>0.79165507407665026</v>
      </c>
    </row>
    <row r="22" spans="1:20" s="27" customFormat="1" ht="16.7" customHeight="1">
      <c r="A22" s="199" t="s">
        <v>122</v>
      </c>
      <c r="B22" s="171" t="s">
        <v>40</v>
      </c>
      <c r="C22" s="171"/>
      <c r="D22" s="182">
        <v>106386</v>
      </c>
      <c r="E22" s="183">
        <v>920.42000000000019</v>
      </c>
      <c r="F22" s="200">
        <f t="shared" si="2"/>
        <v>65724</v>
      </c>
      <c r="G22" s="182">
        <v>0</v>
      </c>
      <c r="H22" s="182">
        <v>65724</v>
      </c>
      <c r="I22" s="182">
        <v>0</v>
      </c>
      <c r="J22" s="172" t="s">
        <v>122</v>
      </c>
      <c r="K22" s="201">
        <f t="shared" si="3"/>
        <v>0</v>
      </c>
      <c r="L22" s="182">
        <v>0</v>
      </c>
      <c r="M22" s="182">
        <v>0</v>
      </c>
      <c r="N22" s="182">
        <v>0</v>
      </c>
      <c r="O22" s="183">
        <v>131.62</v>
      </c>
      <c r="P22" s="201">
        <f t="shared" si="4"/>
        <v>40662</v>
      </c>
      <c r="Q22" s="182">
        <v>0</v>
      </c>
      <c r="R22" s="182">
        <v>40662</v>
      </c>
      <c r="S22" s="202">
        <f t="shared" si="5"/>
        <v>788.80000000000018</v>
      </c>
      <c r="T22" s="203">
        <f t="shared" si="6"/>
        <v>0.61778805481924315</v>
      </c>
    </row>
    <row r="23" spans="1:20" s="27" customFormat="1" ht="16.7" customHeight="1">
      <c r="A23" s="199" t="s">
        <v>123</v>
      </c>
      <c r="B23" s="171" t="s">
        <v>40</v>
      </c>
      <c r="C23" s="171"/>
      <c r="D23" s="182">
        <v>105501</v>
      </c>
      <c r="E23" s="183">
        <v>1254.8400000000001</v>
      </c>
      <c r="F23" s="200">
        <f t="shared" si="2"/>
        <v>69825</v>
      </c>
      <c r="G23" s="182">
        <v>0</v>
      </c>
      <c r="H23" s="182">
        <v>460</v>
      </c>
      <c r="I23" s="182">
        <v>69365</v>
      </c>
      <c r="J23" s="172" t="s">
        <v>123</v>
      </c>
      <c r="K23" s="201">
        <f t="shared" si="3"/>
        <v>0</v>
      </c>
      <c r="L23" s="182">
        <v>0</v>
      </c>
      <c r="M23" s="182">
        <v>0</v>
      </c>
      <c r="N23" s="182">
        <v>0</v>
      </c>
      <c r="O23" s="183">
        <v>21.0441</v>
      </c>
      <c r="P23" s="201">
        <f t="shared" si="4"/>
        <v>35676</v>
      </c>
      <c r="Q23" s="182">
        <v>4072</v>
      </c>
      <c r="R23" s="182">
        <v>31604</v>
      </c>
      <c r="S23" s="202">
        <f t="shared" si="5"/>
        <v>1233.7959000000001</v>
      </c>
      <c r="T23" s="203">
        <f t="shared" si="6"/>
        <v>0.66184206784769817</v>
      </c>
    </row>
    <row r="24" spans="1:20" s="27" customFormat="1" ht="16.7" customHeight="1">
      <c r="A24" s="199" t="s">
        <v>124</v>
      </c>
      <c r="B24" s="171" t="s">
        <v>40</v>
      </c>
      <c r="C24" s="171"/>
      <c r="D24" s="182">
        <v>77304</v>
      </c>
      <c r="E24" s="183">
        <v>911.7349999999999</v>
      </c>
      <c r="F24" s="200">
        <f t="shared" si="2"/>
        <v>59680</v>
      </c>
      <c r="G24" s="182">
        <v>0</v>
      </c>
      <c r="H24" s="182">
        <v>0</v>
      </c>
      <c r="I24" s="182">
        <v>59680</v>
      </c>
      <c r="J24" s="172" t="s">
        <v>124</v>
      </c>
      <c r="K24" s="201">
        <f t="shared" si="3"/>
        <v>0</v>
      </c>
      <c r="L24" s="182">
        <v>0</v>
      </c>
      <c r="M24" s="182">
        <v>0</v>
      </c>
      <c r="N24" s="182">
        <v>0</v>
      </c>
      <c r="O24" s="183">
        <v>1.9349999999999998</v>
      </c>
      <c r="P24" s="201">
        <f t="shared" si="4"/>
        <v>17624</v>
      </c>
      <c r="Q24" s="182">
        <v>0</v>
      </c>
      <c r="R24" s="182">
        <v>17624</v>
      </c>
      <c r="S24" s="202">
        <f t="shared" si="5"/>
        <v>909.8</v>
      </c>
      <c r="T24" s="203">
        <f t="shared" si="6"/>
        <v>0.77201697195487939</v>
      </c>
    </row>
    <row r="25" spans="1:20" s="27" customFormat="1" ht="16.7" customHeight="1">
      <c r="A25" s="199" t="s">
        <v>125</v>
      </c>
      <c r="B25" s="171" t="s">
        <v>40</v>
      </c>
      <c r="C25" s="171"/>
      <c r="D25" s="182">
        <v>250352</v>
      </c>
      <c r="E25" s="183">
        <v>411.80999999999989</v>
      </c>
      <c r="F25" s="200">
        <f t="shared" si="2"/>
        <v>48339</v>
      </c>
      <c r="G25" s="182">
        <v>0</v>
      </c>
      <c r="H25" s="182">
        <v>2341</v>
      </c>
      <c r="I25" s="182">
        <v>45998</v>
      </c>
      <c r="J25" s="172" t="s">
        <v>125</v>
      </c>
      <c r="K25" s="201">
        <f t="shared" si="3"/>
        <v>173653</v>
      </c>
      <c r="L25" s="182">
        <v>0</v>
      </c>
      <c r="M25" s="182">
        <v>173653</v>
      </c>
      <c r="N25" s="182">
        <v>0</v>
      </c>
      <c r="O25" s="183">
        <v>44.279999999999994</v>
      </c>
      <c r="P25" s="201">
        <f t="shared" si="4"/>
        <v>28360</v>
      </c>
      <c r="Q25" s="182">
        <v>0</v>
      </c>
      <c r="R25" s="182">
        <v>28360</v>
      </c>
      <c r="S25" s="202">
        <f t="shared" si="5"/>
        <v>367.52999999999992</v>
      </c>
      <c r="T25" s="203">
        <f t="shared" si="6"/>
        <v>0.88671949894548474</v>
      </c>
    </row>
    <row r="26" spans="1:20" s="27" customFormat="1" ht="16.7" customHeight="1">
      <c r="A26" s="199" t="s">
        <v>126</v>
      </c>
      <c r="B26" s="171" t="s">
        <v>274</v>
      </c>
      <c r="C26" s="171"/>
      <c r="D26" s="182">
        <v>24699</v>
      </c>
      <c r="E26" s="183">
        <v>614.29500000000007</v>
      </c>
      <c r="F26" s="200">
        <f t="shared" si="2"/>
        <v>2246</v>
      </c>
      <c r="G26" s="182">
        <v>0</v>
      </c>
      <c r="H26" s="182">
        <v>0</v>
      </c>
      <c r="I26" s="182">
        <v>2246</v>
      </c>
      <c r="J26" s="172" t="s">
        <v>126</v>
      </c>
      <c r="K26" s="201">
        <f t="shared" si="3"/>
        <v>0</v>
      </c>
      <c r="L26" s="182">
        <v>0</v>
      </c>
      <c r="M26" s="182">
        <v>0</v>
      </c>
      <c r="N26" s="182">
        <v>0</v>
      </c>
      <c r="O26" s="183">
        <v>1.72</v>
      </c>
      <c r="P26" s="201">
        <f t="shared" si="4"/>
        <v>22453</v>
      </c>
      <c r="Q26" s="182">
        <v>4713</v>
      </c>
      <c r="R26" s="182">
        <v>17740</v>
      </c>
      <c r="S26" s="202">
        <f t="shared" si="5"/>
        <v>612.57500000000005</v>
      </c>
      <c r="T26" s="203">
        <f t="shared" si="6"/>
        <v>9.0934855662172562E-2</v>
      </c>
    </row>
    <row r="27" spans="1:20" s="27" customFormat="1" ht="16.7" customHeight="1">
      <c r="A27" s="199" t="s">
        <v>127</v>
      </c>
      <c r="B27" s="171" t="s">
        <v>40</v>
      </c>
      <c r="C27" s="171"/>
      <c r="D27" s="182">
        <v>58222</v>
      </c>
      <c r="E27" s="183">
        <v>1175.7199999999998</v>
      </c>
      <c r="F27" s="200">
        <f t="shared" si="2"/>
        <v>21685</v>
      </c>
      <c r="G27" s="182">
        <v>0</v>
      </c>
      <c r="H27" s="182">
        <v>182</v>
      </c>
      <c r="I27" s="182">
        <v>21503</v>
      </c>
      <c r="J27" s="172" t="s">
        <v>127</v>
      </c>
      <c r="K27" s="201">
        <f t="shared" si="3"/>
        <v>0</v>
      </c>
      <c r="L27" s="182">
        <v>0</v>
      </c>
      <c r="M27" s="182">
        <v>0</v>
      </c>
      <c r="N27" s="182">
        <v>0</v>
      </c>
      <c r="O27" s="183">
        <v>5.09</v>
      </c>
      <c r="P27" s="201">
        <f t="shared" si="4"/>
        <v>36537</v>
      </c>
      <c r="Q27" s="182">
        <v>0</v>
      </c>
      <c r="R27" s="182">
        <v>36537</v>
      </c>
      <c r="S27" s="202">
        <f t="shared" si="5"/>
        <v>1170.6299999999999</v>
      </c>
      <c r="T27" s="203">
        <f t="shared" si="6"/>
        <v>0.37245371165538799</v>
      </c>
    </row>
    <row r="28" spans="1:20" s="27" customFormat="1" ht="16.7" customHeight="1">
      <c r="A28" s="199" t="s">
        <v>128</v>
      </c>
      <c r="B28" s="171" t="s">
        <v>274</v>
      </c>
      <c r="C28" s="171"/>
      <c r="D28" s="182">
        <v>26745</v>
      </c>
      <c r="E28" s="183">
        <v>842.7</v>
      </c>
      <c r="F28" s="200">
        <f t="shared" si="2"/>
        <v>4613</v>
      </c>
      <c r="G28" s="182">
        <v>0</v>
      </c>
      <c r="H28" s="182">
        <v>4613</v>
      </c>
      <c r="I28" s="182">
        <v>0</v>
      </c>
      <c r="J28" s="172" t="s">
        <v>128</v>
      </c>
      <c r="K28" s="201">
        <f t="shared" si="3"/>
        <v>0</v>
      </c>
      <c r="L28" s="182">
        <v>0</v>
      </c>
      <c r="M28" s="182">
        <v>0</v>
      </c>
      <c r="N28" s="182">
        <v>0</v>
      </c>
      <c r="O28" s="183">
        <v>0.79999999999999993</v>
      </c>
      <c r="P28" s="201">
        <f t="shared" si="4"/>
        <v>22132</v>
      </c>
      <c r="Q28" s="182">
        <v>15686</v>
      </c>
      <c r="R28" s="182">
        <v>6446</v>
      </c>
      <c r="S28" s="202">
        <f t="shared" si="5"/>
        <v>841.90000000000009</v>
      </c>
      <c r="T28" s="203">
        <f t="shared" si="6"/>
        <v>0.17248083753972704</v>
      </c>
    </row>
    <row r="29" spans="1:20" s="27" customFormat="1" ht="16.7" customHeight="1">
      <c r="A29" s="199" t="s">
        <v>129</v>
      </c>
      <c r="B29" s="171" t="s">
        <v>40</v>
      </c>
      <c r="C29" s="171"/>
      <c r="D29" s="182">
        <v>18379</v>
      </c>
      <c r="E29" s="183">
        <v>815.78</v>
      </c>
      <c r="F29" s="200">
        <f t="shared" si="2"/>
        <v>9129</v>
      </c>
      <c r="G29" s="182">
        <v>0</v>
      </c>
      <c r="H29" s="182">
        <v>0</v>
      </c>
      <c r="I29" s="182">
        <v>9129</v>
      </c>
      <c r="J29" s="172" t="s">
        <v>129</v>
      </c>
      <c r="K29" s="201">
        <f t="shared" si="3"/>
        <v>0</v>
      </c>
      <c r="L29" s="182">
        <v>0</v>
      </c>
      <c r="M29" s="182">
        <v>0</v>
      </c>
      <c r="N29" s="182">
        <v>0</v>
      </c>
      <c r="O29" s="183">
        <v>2.3609999999999998</v>
      </c>
      <c r="P29" s="201">
        <f t="shared" si="4"/>
        <v>9250</v>
      </c>
      <c r="Q29" s="182">
        <v>478</v>
      </c>
      <c r="R29" s="182">
        <v>8772</v>
      </c>
      <c r="S29" s="202">
        <f t="shared" si="5"/>
        <v>813.41899999999998</v>
      </c>
      <c r="T29" s="203">
        <f t="shared" si="6"/>
        <v>0.49670819957560258</v>
      </c>
    </row>
    <row r="30" spans="1:20" s="27" customFormat="1" ht="16.7" customHeight="1">
      <c r="A30" s="199" t="s">
        <v>130</v>
      </c>
      <c r="B30" s="171" t="s">
        <v>40</v>
      </c>
      <c r="C30" s="171"/>
      <c r="D30" s="182">
        <v>41259</v>
      </c>
      <c r="E30" s="183">
        <v>741</v>
      </c>
      <c r="F30" s="200">
        <f t="shared" si="2"/>
        <v>29740</v>
      </c>
      <c r="G30" s="182">
        <v>0</v>
      </c>
      <c r="H30" s="182">
        <v>0</v>
      </c>
      <c r="I30" s="182">
        <v>29740</v>
      </c>
      <c r="J30" s="172" t="s">
        <v>130</v>
      </c>
      <c r="K30" s="201">
        <f t="shared" si="3"/>
        <v>0</v>
      </c>
      <c r="L30" s="182">
        <v>0</v>
      </c>
      <c r="M30" s="182">
        <v>0</v>
      </c>
      <c r="N30" s="182">
        <v>0</v>
      </c>
      <c r="O30" s="183">
        <v>7.0000000000000009</v>
      </c>
      <c r="P30" s="201">
        <f t="shared" si="4"/>
        <v>11519</v>
      </c>
      <c r="Q30" s="182">
        <v>0</v>
      </c>
      <c r="R30" s="182">
        <v>11519</v>
      </c>
      <c r="S30" s="202">
        <f t="shared" si="5"/>
        <v>734</v>
      </c>
      <c r="T30" s="203">
        <f t="shared" si="6"/>
        <v>0.72081242880341256</v>
      </c>
    </row>
    <row r="31" spans="1:20" s="27" customFormat="1" ht="16.7" customHeight="1">
      <c r="A31" s="199" t="s">
        <v>131</v>
      </c>
      <c r="B31" s="171" t="s">
        <v>40</v>
      </c>
      <c r="C31" s="171"/>
      <c r="D31" s="182">
        <v>44915</v>
      </c>
      <c r="E31" s="183">
        <v>696.81999999999994</v>
      </c>
      <c r="F31" s="200">
        <f t="shared" si="2"/>
        <v>23118</v>
      </c>
      <c r="G31" s="182">
        <v>0</v>
      </c>
      <c r="H31" s="182">
        <v>18727</v>
      </c>
      <c r="I31" s="182">
        <v>4391</v>
      </c>
      <c r="J31" s="172" t="s">
        <v>131</v>
      </c>
      <c r="K31" s="201">
        <f t="shared" si="3"/>
        <v>0</v>
      </c>
      <c r="L31" s="182">
        <v>0</v>
      </c>
      <c r="M31" s="182">
        <v>0</v>
      </c>
      <c r="N31" s="182">
        <v>0</v>
      </c>
      <c r="O31" s="183">
        <v>8</v>
      </c>
      <c r="P31" s="201">
        <f t="shared" si="4"/>
        <v>21797</v>
      </c>
      <c r="Q31" s="182">
        <v>0</v>
      </c>
      <c r="R31" s="182">
        <v>21797</v>
      </c>
      <c r="S31" s="202">
        <f t="shared" si="5"/>
        <v>688.81999999999994</v>
      </c>
      <c r="T31" s="203">
        <f t="shared" si="6"/>
        <v>0.51470555493710346</v>
      </c>
    </row>
    <row r="32" spans="1:20" s="27" customFormat="1" ht="16.7" customHeight="1">
      <c r="A32" s="199" t="s">
        <v>132</v>
      </c>
      <c r="B32" s="171" t="s">
        <v>274</v>
      </c>
      <c r="C32" s="171"/>
      <c r="D32" s="182">
        <v>36879</v>
      </c>
      <c r="E32" s="183">
        <v>375.7</v>
      </c>
      <c r="F32" s="200">
        <f t="shared" si="2"/>
        <v>19413</v>
      </c>
      <c r="G32" s="182">
        <v>0</v>
      </c>
      <c r="H32" s="182">
        <v>168</v>
      </c>
      <c r="I32" s="182">
        <v>19245</v>
      </c>
      <c r="J32" s="172" t="s">
        <v>132</v>
      </c>
      <c r="K32" s="201">
        <f t="shared" si="3"/>
        <v>1185</v>
      </c>
      <c r="L32" s="182">
        <v>33</v>
      </c>
      <c r="M32" s="182">
        <v>433</v>
      </c>
      <c r="N32" s="182">
        <v>719</v>
      </c>
      <c r="O32" s="183">
        <v>22.8</v>
      </c>
      <c r="P32" s="201">
        <f t="shared" si="4"/>
        <v>16281</v>
      </c>
      <c r="Q32" s="182">
        <v>0</v>
      </c>
      <c r="R32" s="182">
        <v>16281</v>
      </c>
      <c r="S32" s="202">
        <f t="shared" si="5"/>
        <v>352.9</v>
      </c>
      <c r="T32" s="203">
        <f t="shared" si="6"/>
        <v>0.55852924428536566</v>
      </c>
    </row>
    <row r="33" spans="1:20" s="27" customFormat="1" ht="16.7" customHeight="1">
      <c r="A33" s="199" t="s">
        <v>133</v>
      </c>
      <c r="B33" s="171" t="s">
        <v>40</v>
      </c>
      <c r="C33" s="171"/>
      <c r="D33" s="182">
        <v>46709</v>
      </c>
      <c r="E33" s="183">
        <v>616.14</v>
      </c>
      <c r="F33" s="200">
        <f t="shared" si="2"/>
        <v>13977</v>
      </c>
      <c r="G33" s="182">
        <v>0</v>
      </c>
      <c r="H33" s="182">
        <v>0</v>
      </c>
      <c r="I33" s="182">
        <v>13977</v>
      </c>
      <c r="J33" s="172" t="s">
        <v>133</v>
      </c>
      <c r="K33" s="201">
        <f t="shared" si="3"/>
        <v>0</v>
      </c>
      <c r="L33" s="182">
        <v>0</v>
      </c>
      <c r="M33" s="182">
        <v>0</v>
      </c>
      <c r="N33" s="182">
        <v>0</v>
      </c>
      <c r="O33" s="183">
        <v>2.7399999999999998</v>
      </c>
      <c r="P33" s="201">
        <f t="shared" si="4"/>
        <v>32732</v>
      </c>
      <c r="Q33" s="182">
        <v>0</v>
      </c>
      <c r="R33" s="182">
        <v>32732</v>
      </c>
      <c r="S33" s="202">
        <f t="shared" si="5"/>
        <v>613.4</v>
      </c>
      <c r="T33" s="203">
        <f t="shared" si="6"/>
        <v>0.29923569333533151</v>
      </c>
    </row>
    <row r="34" spans="1:20" s="27" customFormat="1" ht="16.7" customHeight="1">
      <c r="A34" s="199" t="s">
        <v>134</v>
      </c>
      <c r="B34" s="171" t="s">
        <v>274</v>
      </c>
      <c r="C34" s="171"/>
      <c r="D34" s="182">
        <v>121945</v>
      </c>
      <c r="E34" s="183">
        <v>450.86</v>
      </c>
      <c r="F34" s="200">
        <f t="shared" si="2"/>
        <v>82322</v>
      </c>
      <c r="G34" s="182">
        <v>0</v>
      </c>
      <c r="H34" s="182">
        <v>0</v>
      </c>
      <c r="I34" s="182">
        <v>82322</v>
      </c>
      <c r="J34" s="172" t="s">
        <v>134</v>
      </c>
      <c r="K34" s="201">
        <f t="shared" si="3"/>
        <v>0</v>
      </c>
      <c r="L34" s="182">
        <v>0</v>
      </c>
      <c r="M34" s="182">
        <v>0</v>
      </c>
      <c r="N34" s="182">
        <v>0</v>
      </c>
      <c r="O34" s="183">
        <v>53.249999999999993</v>
      </c>
      <c r="P34" s="201">
        <f t="shared" si="4"/>
        <v>39623</v>
      </c>
      <c r="Q34" s="182">
        <v>17018</v>
      </c>
      <c r="R34" s="182">
        <v>22605</v>
      </c>
      <c r="S34" s="202">
        <f t="shared" si="5"/>
        <v>397.61</v>
      </c>
      <c r="T34" s="203">
        <f t="shared" si="6"/>
        <v>0.67507482881626968</v>
      </c>
    </row>
    <row r="35" spans="1:20" s="27" customFormat="1" ht="16.7" customHeight="1">
      <c r="A35" s="199" t="s">
        <v>135</v>
      </c>
      <c r="B35" s="171" t="s">
        <v>274</v>
      </c>
      <c r="C35" s="171"/>
      <c r="D35" s="182">
        <v>46980</v>
      </c>
      <c r="E35" s="183">
        <v>660.09</v>
      </c>
      <c r="F35" s="200">
        <f t="shared" si="2"/>
        <v>15154</v>
      </c>
      <c r="G35" s="182">
        <v>0</v>
      </c>
      <c r="H35" s="182">
        <v>1920</v>
      </c>
      <c r="I35" s="182">
        <v>13234</v>
      </c>
      <c r="J35" s="172" t="s">
        <v>135</v>
      </c>
      <c r="K35" s="201">
        <f t="shared" si="3"/>
        <v>0</v>
      </c>
      <c r="L35" s="182">
        <v>0</v>
      </c>
      <c r="M35" s="182">
        <v>0</v>
      </c>
      <c r="N35" s="182">
        <v>0</v>
      </c>
      <c r="O35" s="183">
        <v>58.7</v>
      </c>
      <c r="P35" s="201">
        <f t="shared" si="4"/>
        <v>31826</v>
      </c>
      <c r="Q35" s="182">
        <v>5594</v>
      </c>
      <c r="R35" s="182">
        <v>26232</v>
      </c>
      <c r="S35" s="202">
        <f t="shared" si="5"/>
        <v>601.39</v>
      </c>
      <c r="T35" s="203">
        <f t="shared" si="6"/>
        <v>0.32256279267773519</v>
      </c>
    </row>
    <row r="36" spans="1:20" s="27" customFormat="1" ht="16.7" customHeight="1">
      <c r="A36" s="199" t="s">
        <v>136</v>
      </c>
      <c r="B36" s="171" t="s">
        <v>40</v>
      </c>
      <c r="C36" s="171"/>
      <c r="D36" s="182">
        <v>34440</v>
      </c>
      <c r="E36" s="183">
        <v>1201.0000000000002</v>
      </c>
      <c r="F36" s="200">
        <f t="shared" si="2"/>
        <v>18280</v>
      </c>
      <c r="G36" s="182">
        <v>0</v>
      </c>
      <c r="H36" s="182">
        <v>0</v>
      </c>
      <c r="I36" s="182">
        <v>18280</v>
      </c>
      <c r="J36" s="172" t="s">
        <v>136</v>
      </c>
      <c r="K36" s="201">
        <f t="shared" si="3"/>
        <v>0</v>
      </c>
      <c r="L36" s="182">
        <v>0</v>
      </c>
      <c r="M36" s="182">
        <v>0</v>
      </c>
      <c r="N36" s="182">
        <v>0</v>
      </c>
      <c r="O36" s="184">
        <v>6.7510000000000003</v>
      </c>
      <c r="P36" s="201">
        <f t="shared" si="4"/>
        <v>16160</v>
      </c>
      <c r="Q36" s="182">
        <v>0</v>
      </c>
      <c r="R36" s="182">
        <v>16160</v>
      </c>
      <c r="S36" s="202">
        <f t="shared" si="5"/>
        <v>1194.2490000000003</v>
      </c>
      <c r="T36" s="203">
        <f t="shared" si="6"/>
        <v>0.53077816492450636</v>
      </c>
    </row>
    <row r="37" spans="1:20" s="27" customFormat="1" ht="16.7" customHeight="1">
      <c r="A37" s="199" t="s">
        <v>137</v>
      </c>
      <c r="B37" s="171" t="s">
        <v>275</v>
      </c>
      <c r="C37" s="171"/>
      <c r="D37" s="182">
        <v>52864</v>
      </c>
      <c r="E37" s="183">
        <v>989.04</v>
      </c>
      <c r="F37" s="200">
        <f t="shared" si="2"/>
        <v>13398</v>
      </c>
      <c r="G37" s="182">
        <v>50</v>
      </c>
      <c r="H37" s="182">
        <v>1060</v>
      </c>
      <c r="I37" s="182">
        <v>12288</v>
      </c>
      <c r="J37" s="172" t="s">
        <v>137</v>
      </c>
      <c r="K37" s="201">
        <f t="shared" si="3"/>
        <v>0</v>
      </c>
      <c r="L37" s="182">
        <v>0</v>
      </c>
      <c r="M37" s="182">
        <v>0</v>
      </c>
      <c r="N37" s="182">
        <v>0</v>
      </c>
      <c r="O37" s="183">
        <v>8.23</v>
      </c>
      <c r="P37" s="201">
        <f t="shared" si="4"/>
        <v>39466</v>
      </c>
      <c r="Q37" s="182">
        <v>15007</v>
      </c>
      <c r="R37" s="182">
        <v>24459</v>
      </c>
      <c r="S37" s="202">
        <f t="shared" si="5"/>
        <v>980.81</v>
      </c>
      <c r="T37" s="203">
        <f t="shared" si="6"/>
        <v>0.2534427966101695</v>
      </c>
    </row>
    <row r="38" spans="1:20" s="27" customFormat="1" ht="16.7" customHeight="1" thickBot="1">
      <c r="A38" s="204" t="s">
        <v>138</v>
      </c>
      <c r="B38" s="173" t="s">
        <v>275</v>
      </c>
      <c r="C38" s="173"/>
      <c r="D38" s="205">
        <v>10845</v>
      </c>
      <c r="E38" s="206">
        <v>72.900000000000006</v>
      </c>
      <c r="F38" s="174">
        <f t="shared" si="2"/>
        <v>143</v>
      </c>
      <c r="G38" s="205">
        <v>0</v>
      </c>
      <c r="H38" s="205">
        <v>0</v>
      </c>
      <c r="I38" s="205">
        <v>143</v>
      </c>
      <c r="J38" s="175" t="s">
        <v>138</v>
      </c>
      <c r="K38" s="176">
        <f t="shared" si="3"/>
        <v>0</v>
      </c>
      <c r="L38" s="205">
        <v>0</v>
      </c>
      <c r="M38" s="205">
        <v>0</v>
      </c>
      <c r="N38" s="205">
        <v>0</v>
      </c>
      <c r="O38" s="205">
        <v>0.4</v>
      </c>
      <c r="P38" s="176">
        <f t="shared" si="4"/>
        <v>10702</v>
      </c>
      <c r="Q38" s="205">
        <v>7736</v>
      </c>
      <c r="R38" s="205">
        <v>2966</v>
      </c>
      <c r="S38" s="177">
        <f t="shared" si="5"/>
        <v>72.5</v>
      </c>
      <c r="T38" s="207">
        <f t="shared" si="6"/>
        <v>1.3185799907791609E-2</v>
      </c>
    </row>
    <row r="39" spans="1:20" s="101" customFormat="1" ht="11.1" customHeight="1">
      <c r="A39" s="144" t="s">
        <v>324</v>
      </c>
      <c r="B39" s="178"/>
      <c r="C39" s="178"/>
      <c r="D39" s="178"/>
      <c r="E39" s="178"/>
      <c r="F39" s="178"/>
      <c r="G39" s="178"/>
      <c r="H39" s="178"/>
      <c r="I39" s="179" t="s">
        <v>325</v>
      </c>
      <c r="J39" s="144" t="s">
        <v>326</v>
      </c>
      <c r="K39" s="179"/>
      <c r="L39" s="178"/>
      <c r="M39" s="178"/>
      <c r="N39" s="178"/>
      <c r="O39" s="178"/>
      <c r="P39" s="178"/>
      <c r="Q39" s="178"/>
      <c r="R39" s="144"/>
      <c r="S39" s="179"/>
      <c r="T39" s="179" t="s">
        <v>325</v>
      </c>
    </row>
    <row r="40" spans="1:20" s="115" customFormat="1" ht="11.1" customHeight="1">
      <c r="A40" s="143" t="s">
        <v>327</v>
      </c>
      <c r="B40" s="180"/>
      <c r="C40" s="180"/>
      <c r="D40" s="181"/>
      <c r="E40" s="181"/>
      <c r="F40" s="181"/>
      <c r="G40" s="181"/>
      <c r="H40" s="181"/>
      <c r="I40" s="181"/>
      <c r="J40" s="143" t="s">
        <v>327</v>
      </c>
      <c r="K40" s="181"/>
      <c r="L40" s="181"/>
      <c r="M40" s="181"/>
      <c r="N40" s="181"/>
      <c r="O40" s="181"/>
      <c r="P40" s="181"/>
      <c r="Q40" s="181"/>
      <c r="R40" s="181"/>
      <c r="S40" s="181"/>
      <c r="T40" s="145"/>
    </row>
    <row r="41" spans="1:20" s="27" customFormat="1" ht="11.1" customHeight="1">
      <c r="A41" s="11"/>
      <c r="B41" s="11"/>
      <c r="C41" s="11"/>
      <c r="D41" s="135"/>
      <c r="E41" s="135"/>
      <c r="F41" s="135"/>
      <c r="G41" s="135"/>
      <c r="H41" s="135"/>
      <c r="I41" s="135"/>
    </row>
    <row r="42" spans="1:20" s="27" customFormat="1" ht="14.45" customHeight="1">
      <c r="A42" s="11"/>
      <c r="B42" s="11"/>
      <c r="C42" s="11"/>
      <c r="D42" s="135"/>
      <c r="E42" s="135"/>
      <c r="F42" s="135"/>
      <c r="G42" s="135"/>
      <c r="H42" s="135"/>
      <c r="I42" s="135"/>
    </row>
    <row r="43" spans="1:20" s="27" customFormat="1" ht="14.25" customHeight="1">
      <c r="A43" s="11"/>
      <c r="B43" s="11"/>
      <c r="C43" s="11"/>
      <c r="D43" s="135"/>
      <c r="E43" s="135"/>
      <c r="F43" s="135"/>
      <c r="G43" s="135"/>
      <c r="H43" s="135"/>
      <c r="I43" s="135"/>
    </row>
    <row r="44" spans="1:20" s="27" customFormat="1" ht="14.45" customHeight="1">
      <c r="A44" s="11"/>
      <c r="B44" s="11"/>
      <c r="C44" s="11"/>
      <c r="D44" s="135"/>
      <c r="E44" s="135"/>
      <c r="F44" s="135"/>
      <c r="G44" s="135"/>
      <c r="H44" s="135"/>
      <c r="I44" s="135"/>
    </row>
    <row r="45" spans="1:20" s="27" customFormat="1" ht="14.45" customHeight="1">
      <c r="A45" s="11"/>
      <c r="B45" s="11"/>
      <c r="C45" s="11"/>
      <c r="D45" s="135"/>
      <c r="E45" s="135"/>
      <c r="F45" s="135"/>
      <c r="G45" s="135"/>
      <c r="H45" s="135"/>
      <c r="I45" s="135"/>
      <c r="K45" s="135"/>
      <c r="L45" s="135"/>
      <c r="M45" s="135"/>
      <c r="N45" s="135"/>
      <c r="O45" s="135"/>
      <c r="P45" s="135"/>
      <c r="Q45" s="135"/>
      <c r="R45" s="135"/>
      <c r="S45" s="135"/>
    </row>
    <row r="46" spans="1:20" s="27" customFormat="1" ht="14.45" customHeight="1">
      <c r="A46" s="11"/>
      <c r="B46" s="11"/>
      <c r="C46" s="11"/>
      <c r="D46" s="135"/>
      <c r="E46" s="135"/>
      <c r="F46" s="135"/>
      <c r="G46" s="135"/>
      <c r="H46" s="135"/>
      <c r="I46" s="135"/>
      <c r="K46" s="135"/>
      <c r="L46" s="135"/>
      <c r="M46" s="135"/>
      <c r="N46" s="135"/>
      <c r="O46" s="135"/>
      <c r="P46" s="135"/>
      <c r="Q46" s="135"/>
      <c r="R46" s="135"/>
      <c r="S46" s="135"/>
    </row>
    <row r="47" spans="1:20" s="14" customFormat="1" ht="5.25" customHeight="1">
      <c r="A47" s="11"/>
      <c r="B47" s="11"/>
      <c r="C47" s="11"/>
      <c r="D47" s="135"/>
      <c r="E47" s="135"/>
      <c r="F47" s="135"/>
      <c r="G47" s="135"/>
      <c r="H47" s="135"/>
      <c r="I47" s="135"/>
      <c r="K47" s="135"/>
      <c r="L47" s="135"/>
      <c r="M47" s="135"/>
      <c r="N47" s="135"/>
      <c r="O47" s="135"/>
      <c r="P47" s="135"/>
      <c r="Q47" s="135"/>
      <c r="R47" s="135"/>
      <c r="S47" s="135"/>
    </row>
    <row r="48" spans="1:20" s="14" customFormat="1" ht="15.75" customHeight="1">
      <c r="A48" s="11"/>
      <c r="B48" s="11"/>
      <c r="C48" s="11"/>
      <c r="D48" s="135"/>
      <c r="E48" s="135"/>
      <c r="F48" s="135"/>
      <c r="G48" s="135"/>
      <c r="H48" s="135"/>
      <c r="I48" s="135"/>
      <c r="K48" s="135"/>
      <c r="L48" s="135"/>
      <c r="M48" s="135"/>
      <c r="N48" s="135"/>
      <c r="O48" s="135"/>
      <c r="P48" s="135"/>
      <c r="Q48" s="135"/>
      <c r="R48" s="135"/>
      <c r="S48" s="135"/>
    </row>
    <row r="49" spans="1:19" s="14" customFormat="1" ht="11.25">
      <c r="A49" s="11"/>
      <c r="B49" s="11"/>
      <c r="C49" s="11"/>
      <c r="D49" s="135"/>
      <c r="E49" s="135"/>
      <c r="F49" s="135"/>
      <c r="G49" s="135"/>
      <c r="H49" s="135"/>
      <c r="I49" s="135"/>
      <c r="K49" s="135"/>
      <c r="L49" s="135"/>
      <c r="M49" s="135"/>
      <c r="N49" s="135"/>
      <c r="O49" s="135"/>
      <c r="P49" s="135"/>
      <c r="Q49" s="135"/>
      <c r="R49" s="135"/>
      <c r="S49" s="135"/>
    </row>
    <row r="50" spans="1:19" s="14" customFormat="1" ht="11.25">
      <c r="A50" s="11"/>
      <c r="B50" s="11"/>
      <c r="C50" s="11"/>
      <c r="D50" s="135"/>
      <c r="E50" s="135"/>
      <c r="F50" s="135"/>
      <c r="G50" s="135"/>
      <c r="H50" s="135"/>
      <c r="I50" s="135"/>
      <c r="K50" s="135"/>
      <c r="L50" s="135"/>
      <c r="M50" s="135"/>
      <c r="N50" s="135"/>
      <c r="O50" s="135"/>
      <c r="P50" s="135"/>
      <c r="Q50" s="135"/>
      <c r="R50" s="135"/>
      <c r="S50" s="135"/>
    </row>
    <row r="51" spans="1:19" s="14" customFormat="1" ht="11.25">
      <c r="A51" s="11"/>
      <c r="B51" s="11"/>
      <c r="C51" s="11"/>
      <c r="D51" s="135"/>
      <c r="E51" s="135"/>
      <c r="F51" s="135"/>
      <c r="G51" s="135"/>
      <c r="H51" s="135"/>
      <c r="I51" s="135"/>
      <c r="K51" s="135"/>
      <c r="L51" s="135"/>
      <c r="M51" s="135"/>
      <c r="N51" s="135"/>
      <c r="O51" s="135"/>
      <c r="P51" s="135"/>
      <c r="Q51" s="135"/>
      <c r="R51" s="135"/>
      <c r="S51" s="135"/>
    </row>
    <row r="52" spans="1:19" s="14" customFormat="1" ht="11.25">
      <c r="A52" s="11"/>
      <c r="B52" s="11"/>
      <c r="C52" s="11"/>
      <c r="D52" s="135"/>
      <c r="E52" s="135"/>
      <c r="F52" s="135"/>
      <c r="G52" s="135"/>
      <c r="H52" s="135"/>
      <c r="I52" s="135"/>
      <c r="K52" s="135"/>
      <c r="L52" s="135"/>
      <c r="M52" s="135"/>
      <c r="N52" s="135"/>
      <c r="O52" s="135"/>
      <c r="P52" s="135"/>
      <c r="Q52" s="135"/>
      <c r="R52" s="135"/>
      <c r="S52" s="135"/>
    </row>
    <row r="53" spans="1:19" s="14" customFormat="1" ht="11.25">
      <c r="A53" s="11"/>
      <c r="B53" s="11"/>
      <c r="C53" s="11"/>
      <c r="D53" s="135"/>
      <c r="E53" s="135"/>
      <c r="F53" s="135"/>
      <c r="G53" s="135"/>
      <c r="H53" s="135"/>
      <c r="I53" s="135"/>
      <c r="K53" s="135"/>
      <c r="L53" s="135"/>
      <c r="M53" s="135"/>
      <c r="N53" s="135"/>
      <c r="O53" s="135"/>
      <c r="P53" s="135"/>
      <c r="Q53" s="135"/>
      <c r="R53" s="135"/>
      <c r="S53" s="135"/>
    </row>
    <row r="54" spans="1:19" s="14" customFormat="1" ht="11.25">
      <c r="A54" s="11"/>
      <c r="B54" s="11"/>
      <c r="C54" s="11"/>
      <c r="D54" s="135"/>
      <c r="E54" s="135"/>
      <c r="F54" s="135"/>
      <c r="G54" s="135"/>
      <c r="H54" s="135"/>
      <c r="I54" s="135"/>
      <c r="K54" s="135"/>
      <c r="L54" s="135"/>
      <c r="M54" s="135"/>
      <c r="N54" s="135"/>
      <c r="O54" s="135"/>
      <c r="P54" s="135"/>
      <c r="Q54" s="135"/>
      <c r="R54" s="135"/>
      <c r="S54" s="135"/>
    </row>
    <row r="55" spans="1:19" s="14" customFormat="1" ht="11.25">
      <c r="A55" s="11"/>
      <c r="B55" s="11"/>
      <c r="C55" s="11"/>
      <c r="D55" s="135"/>
      <c r="E55" s="135"/>
      <c r="F55" s="135"/>
      <c r="G55" s="135"/>
      <c r="H55" s="135"/>
      <c r="I55" s="135"/>
      <c r="K55" s="135"/>
      <c r="L55" s="135"/>
      <c r="M55" s="135"/>
      <c r="N55" s="135"/>
      <c r="O55" s="135"/>
      <c r="P55" s="135"/>
      <c r="Q55" s="135"/>
      <c r="R55" s="135"/>
      <c r="S55" s="135"/>
    </row>
    <row r="56" spans="1:19" s="14" customFormat="1" ht="11.25">
      <c r="A56" s="11"/>
      <c r="B56" s="11"/>
      <c r="C56" s="11"/>
      <c r="D56" s="135"/>
      <c r="E56" s="135"/>
      <c r="F56" s="135"/>
      <c r="G56" s="135"/>
      <c r="H56" s="135"/>
      <c r="I56" s="135"/>
      <c r="K56" s="135"/>
      <c r="L56" s="135"/>
      <c r="M56" s="135"/>
      <c r="N56" s="135"/>
      <c r="O56" s="135"/>
      <c r="P56" s="135"/>
      <c r="Q56" s="135"/>
      <c r="R56" s="135"/>
      <c r="S56" s="135"/>
    </row>
    <row r="57" spans="1:19" s="14" customFormat="1" ht="11.25">
      <c r="A57" s="11"/>
      <c r="B57" s="11"/>
      <c r="C57" s="11"/>
      <c r="D57" s="135"/>
      <c r="E57" s="135"/>
      <c r="F57" s="135"/>
      <c r="G57" s="135"/>
      <c r="H57" s="135"/>
      <c r="I57" s="135"/>
      <c r="K57" s="135"/>
      <c r="L57" s="135"/>
      <c r="M57" s="135"/>
      <c r="N57" s="135"/>
      <c r="O57" s="135"/>
      <c r="P57" s="135"/>
      <c r="Q57" s="135"/>
      <c r="R57" s="135"/>
      <c r="S57" s="135"/>
    </row>
    <row r="58" spans="1:19" s="14" customFormat="1" ht="11.25">
      <c r="A58" s="11"/>
      <c r="B58" s="11"/>
      <c r="C58" s="11"/>
      <c r="D58" s="135"/>
      <c r="E58" s="135"/>
      <c r="F58" s="135"/>
      <c r="G58" s="135"/>
      <c r="H58" s="135"/>
      <c r="I58" s="135"/>
      <c r="K58" s="135"/>
      <c r="L58" s="135"/>
      <c r="M58" s="135"/>
      <c r="N58" s="135"/>
      <c r="O58" s="135"/>
      <c r="P58" s="135"/>
      <c r="Q58" s="135"/>
      <c r="R58" s="135"/>
      <c r="S58" s="135"/>
    </row>
    <row r="59" spans="1:19" s="14" customFormat="1" ht="11.25">
      <c r="A59" s="11"/>
      <c r="B59" s="11"/>
      <c r="C59" s="11"/>
      <c r="D59" s="135"/>
      <c r="E59" s="135"/>
      <c r="F59" s="135"/>
      <c r="G59" s="135"/>
      <c r="H59" s="135"/>
      <c r="I59" s="135"/>
      <c r="K59" s="135"/>
      <c r="L59" s="135"/>
      <c r="M59" s="135"/>
      <c r="N59" s="135"/>
      <c r="O59" s="135"/>
      <c r="P59" s="135"/>
      <c r="Q59" s="135"/>
      <c r="R59" s="135"/>
      <c r="S59" s="135"/>
    </row>
    <row r="60" spans="1:19" s="14" customFormat="1" ht="11.25">
      <c r="A60" s="11"/>
      <c r="B60" s="11"/>
      <c r="C60" s="11"/>
      <c r="D60" s="135"/>
      <c r="E60" s="135"/>
      <c r="F60" s="135"/>
      <c r="G60" s="135"/>
      <c r="H60" s="135"/>
      <c r="I60" s="135"/>
      <c r="K60" s="135"/>
      <c r="L60" s="135"/>
      <c r="M60" s="135"/>
      <c r="N60" s="135"/>
      <c r="O60" s="135"/>
      <c r="P60" s="135"/>
      <c r="Q60" s="135"/>
      <c r="R60" s="135"/>
      <c r="S60" s="135"/>
    </row>
    <row r="61" spans="1:19" s="14" customFormat="1" ht="11.25">
      <c r="A61" s="11"/>
      <c r="B61" s="11"/>
      <c r="C61" s="11"/>
      <c r="D61" s="135"/>
      <c r="E61" s="135"/>
      <c r="F61" s="135"/>
      <c r="G61" s="135"/>
      <c r="H61" s="135"/>
      <c r="I61" s="135"/>
      <c r="K61" s="135"/>
      <c r="L61" s="135"/>
      <c r="M61" s="135"/>
      <c r="N61" s="135"/>
      <c r="O61" s="135"/>
      <c r="P61" s="135"/>
      <c r="Q61" s="135"/>
      <c r="R61" s="135"/>
      <c r="S61" s="135"/>
    </row>
    <row r="62" spans="1:19" s="14" customFormat="1" ht="11.25">
      <c r="A62" s="11"/>
      <c r="B62" s="11"/>
      <c r="C62" s="11"/>
      <c r="D62" s="135"/>
      <c r="E62" s="135"/>
      <c r="F62" s="135"/>
      <c r="G62" s="135"/>
      <c r="H62" s="135"/>
      <c r="I62" s="135"/>
      <c r="K62" s="135"/>
      <c r="L62" s="135"/>
      <c r="M62" s="135"/>
      <c r="N62" s="135"/>
      <c r="O62" s="135"/>
      <c r="P62" s="135"/>
      <c r="Q62" s="135"/>
      <c r="R62" s="135"/>
      <c r="S62" s="135"/>
    </row>
    <row r="63" spans="1:19" s="14" customFormat="1" ht="11.25">
      <c r="A63" s="11"/>
      <c r="B63" s="11"/>
      <c r="C63" s="11"/>
      <c r="D63" s="135"/>
      <c r="E63" s="135"/>
      <c r="F63" s="135"/>
      <c r="G63" s="135"/>
      <c r="H63" s="135"/>
      <c r="I63" s="135"/>
      <c r="K63" s="135"/>
      <c r="L63" s="135"/>
      <c r="M63" s="135"/>
      <c r="N63" s="135"/>
      <c r="O63" s="135"/>
      <c r="P63" s="135"/>
      <c r="Q63" s="135"/>
      <c r="R63" s="135"/>
      <c r="S63" s="135"/>
    </row>
    <row r="64" spans="1:19" s="14" customFormat="1" ht="11.25">
      <c r="A64" s="11"/>
      <c r="B64" s="11"/>
      <c r="C64" s="11"/>
      <c r="D64" s="135"/>
      <c r="E64" s="135"/>
      <c r="F64" s="135"/>
      <c r="G64" s="135"/>
      <c r="H64" s="135"/>
      <c r="I64" s="135"/>
      <c r="K64" s="135"/>
      <c r="L64" s="135"/>
      <c r="M64" s="135"/>
      <c r="N64" s="135"/>
      <c r="O64" s="135"/>
      <c r="P64" s="135"/>
      <c r="Q64" s="135"/>
      <c r="R64" s="135"/>
      <c r="S64" s="135"/>
    </row>
    <row r="65" spans="1:19" s="14" customFormat="1" ht="11.25">
      <c r="A65" s="11"/>
      <c r="B65" s="11"/>
      <c r="C65" s="11"/>
      <c r="D65" s="135"/>
      <c r="E65" s="135"/>
      <c r="F65" s="135"/>
      <c r="G65" s="135"/>
      <c r="H65" s="135"/>
      <c r="I65" s="135"/>
      <c r="K65" s="135"/>
      <c r="L65" s="135"/>
      <c r="M65" s="135"/>
      <c r="N65" s="135"/>
      <c r="O65" s="135"/>
      <c r="P65" s="135"/>
      <c r="Q65" s="135"/>
      <c r="R65" s="135"/>
      <c r="S65" s="135"/>
    </row>
    <row r="66" spans="1:19" s="14" customFormat="1" ht="11.25">
      <c r="A66" s="11"/>
      <c r="B66" s="11"/>
      <c r="C66" s="11"/>
      <c r="D66" s="135"/>
      <c r="E66" s="135"/>
      <c r="F66" s="135"/>
      <c r="G66" s="135"/>
      <c r="H66" s="135"/>
      <c r="I66" s="135"/>
      <c r="K66" s="135"/>
      <c r="L66" s="135"/>
      <c r="M66" s="135"/>
      <c r="N66" s="135"/>
      <c r="O66" s="135"/>
      <c r="P66" s="135"/>
      <c r="Q66" s="135"/>
      <c r="R66" s="135"/>
      <c r="S66" s="135"/>
    </row>
    <row r="67" spans="1:19" s="14" customFormat="1" ht="11.25">
      <c r="A67" s="11"/>
      <c r="B67" s="11"/>
      <c r="C67" s="11"/>
      <c r="D67" s="135"/>
      <c r="E67" s="135"/>
      <c r="F67" s="135"/>
      <c r="G67" s="135"/>
      <c r="H67" s="135"/>
      <c r="I67" s="135"/>
      <c r="K67" s="135"/>
      <c r="L67" s="135"/>
      <c r="M67" s="135"/>
      <c r="N67" s="135"/>
      <c r="O67" s="135"/>
      <c r="P67" s="135"/>
      <c r="Q67" s="135"/>
      <c r="R67" s="135"/>
      <c r="S67" s="135"/>
    </row>
    <row r="68" spans="1:19" s="14" customFormat="1" ht="11.25">
      <c r="A68" s="11"/>
      <c r="B68" s="11"/>
      <c r="C68" s="11"/>
      <c r="D68" s="135"/>
      <c r="E68" s="135"/>
      <c r="F68" s="135"/>
      <c r="G68" s="135"/>
      <c r="H68" s="135"/>
      <c r="I68" s="135"/>
      <c r="K68" s="135"/>
      <c r="L68" s="135"/>
      <c r="M68" s="135"/>
      <c r="N68" s="135"/>
      <c r="O68" s="135"/>
      <c r="P68" s="135"/>
      <c r="Q68" s="135"/>
      <c r="R68" s="135"/>
      <c r="S68" s="135"/>
    </row>
    <row r="69" spans="1:19" s="14" customFormat="1" ht="11.25">
      <c r="A69" s="11"/>
      <c r="B69" s="11"/>
      <c r="C69" s="11"/>
      <c r="D69" s="135"/>
      <c r="E69" s="135"/>
      <c r="F69" s="135"/>
      <c r="G69" s="135"/>
      <c r="H69" s="135"/>
      <c r="I69" s="135"/>
      <c r="K69" s="135"/>
      <c r="L69" s="135"/>
      <c r="M69" s="135"/>
      <c r="N69" s="135"/>
      <c r="O69" s="135"/>
      <c r="P69" s="135"/>
      <c r="Q69" s="135"/>
      <c r="R69" s="135"/>
      <c r="S69" s="135"/>
    </row>
    <row r="70" spans="1:19" s="14" customFormat="1" ht="11.25">
      <c r="A70" s="11"/>
      <c r="B70" s="11"/>
      <c r="C70" s="11"/>
      <c r="D70" s="135"/>
      <c r="E70" s="135"/>
      <c r="F70" s="135"/>
      <c r="G70" s="135"/>
      <c r="H70" s="135"/>
      <c r="I70" s="135"/>
      <c r="K70" s="135"/>
      <c r="L70" s="135"/>
      <c r="M70" s="135"/>
      <c r="N70" s="135"/>
      <c r="O70" s="135"/>
      <c r="P70" s="135"/>
      <c r="Q70" s="135"/>
      <c r="R70" s="135"/>
      <c r="S70" s="135"/>
    </row>
    <row r="71" spans="1:19" s="14" customFormat="1" ht="11.25">
      <c r="A71" s="11"/>
      <c r="B71" s="11"/>
      <c r="C71" s="11"/>
      <c r="D71" s="135"/>
      <c r="E71" s="135"/>
      <c r="F71" s="135"/>
      <c r="G71" s="135"/>
      <c r="H71" s="135"/>
      <c r="I71" s="135"/>
      <c r="K71" s="135"/>
      <c r="L71" s="135"/>
      <c r="M71" s="135"/>
      <c r="N71" s="135"/>
      <c r="O71" s="135"/>
      <c r="P71" s="135"/>
      <c r="Q71" s="135"/>
      <c r="R71" s="135"/>
      <c r="S71" s="135"/>
    </row>
    <row r="72" spans="1:19" s="14" customFormat="1" ht="11.25">
      <c r="A72" s="11"/>
      <c r="B72" s="11"/>
      <c r="C72" s="11"/>
      <c r="D72" s="135"/>
      <c r="E72" s="135"/>
      <c r="F72" s="135"/>
      <c r="G72" s="135"/>
      <c r="H72" s="135"/>
      <c r="I72" s="135"/>
      <c r="K72" s="135"/>
      <c r="L72" s="135"/>
      <c r="M72" s="135"/>
      <c r="N72" s="135"/>
      <c r="O72" s="135"/>
      <c r="P72" s="135"/>
      <c r="Q72" s="135"/>
      <c r="R72" s="135"/>
      <c r="S72" s="135"/>
    </row>
    <row r="73" spans="1:19" s="14" customFormat="1" ht="11.25">
      <c r="A73" s="11"/>
      <c r="B73" s="11"/>
      <c r="C73" s="11"/>
      <c r="D73" s="135"/>
      <c r="E73" s="135"/>
      <c r="F73" s="135"/>
      <c r="G73" s="135"/>
      <c r="H73" s="135"/>
      <c r="I73" s="135"/>
      <c r="K73" s="135"/>
      <c r="L73" s="135"/>
      <c r="M73" s="135"/>
      <c r="N73" s="135"/>
      <c r="O73" s="135"/>
      <c r="P73" s="135"/>
      <c r="Q73" s="135"/>
      <c r="R73" s="135"/>
      <c r="S73" s="135"/>
    </row>
    <row r="74" spans="1:19" s="14" customFormat="1" ht="11.25">
      <c r="A74" s="11"/>
      <c r="B74" s="11"/>
      <c r="C74" s="11"/>
      <c r="D74" s="135"/>
      <c r="E74" s="135"/>
      <c r="F74" s="135"/>
      <c r="G74" s="135"/>
      <c r="H74" s="135"/>
      <c r="I74" s="135"/>
      <c r="K74" s="135"/>
      <c r="L74" s="135"/>
      <c r="M74" s="135"/>
      <c r="N74" s="135"/>
      <c r="O74" s="135"/>
      <c r="P74" s="135"/>
      <c r="Q74" s="135"/>
      <c r="R74" s="135"/>
      <c r="S74" s="135"/>
    </row>
    <row r="75" spans="1:19" s="14" customFormat="1" ht="11.25">
      <c r="A75" s="11"/>
      <c r="B75" s="11"/>
      <c r="C75" s="11"/>
      <c r="D75" s="135"/>
      <c r="E75" s="135"/>
      <c r="F75" s="135"/>
      <c r="G75" s="135"/>
      <c r="H75" s="135"/>
      <c r="I75" s="135"/>
      <c r="K75" s="135"/>
      <c r="L75" s="135"/>
      <c r="M75" s="135"/>
      <c r="N75" s="135"/>
      <c r="O75" s="135"/>
      <c r="P75" s="135"/>
      <c r="Q75" s="135"/>
      <c r="R75" s="135"/>
      <c r="S75" s="135"/>
    </row>
    <row r="76" spans="1:19" s="14" customFormat="1" ht="11.25">
      <c r="A76" s="11"/>
      <c r="B76" s="11"/>
      <c r="C76" s="11"/>
      <c r="D76" s="135"/>
      <c r="E76" s="135"/>
      <c r="F76" s="135"/>
      <c r="G76" s="135"/>
      <c r="H76" s="135"/>
      <c r="I76" s="135"/>
      <c r="K76" s="135"/>
      <c r="L76" s="135"/>
      <c r="M76" s="135"/>
      <c r="N76" s="135"/>
      <c r="O76" s="135"/>
      <c r="P76" s="135"/>
      <c r="Q76" s="135"/>
      <c r="R76" s="135"/>
      <c r="S76" s="135"/>
    </row>
    <row r="77" spans="1:19" s="14" customFormat="1" ht="11.25">
      <c r="A77" s="11"/>
      <c r="B77" s="11"/>
      <c r="C77" s="11"/>
      <c r="D77" s="135"/>
      <c r="E77" s="135"/>
      <c r="F77" s="135"/>
      <c r="G77" s="135"/>
      <c r="H77" s="135"/>
      <c r="I77" s="135"/>
      <c r="K77" s="135"/>
      <c r="L77" s="135"/>
      <c r="M77" s="135"/>
      <c r="N77" s="135"/>
      <c r="O77" s="135"/>
      <c r="P77" s="135"/>
      <c r="Q77" s="135"/>
      <c r="R77" s="135"/>
      <c r="S77" s="135"/>
    </row>
    <row r="78" spans="1:19" s="14" customFormat="1" ht="11.25">
      <c r="A78" s="11"/>
      <c r="B78" s="11"/>
      <c r="C78" s="11"/>
      <c r="D78" s="135"/>
      <c r="E78" s="135"/>
      <c r="F78" s="135"/>
      <c r="G78" s="135"/>
      <c r="H78" s="135"/>
      <c r="I78" s="135"/>
      <c r="K78" s="135"/>
      <c r="L78" s="135"/>
      <c r="M78" s="135"/>
      <c r="N78" s="135"/>
      <c r="O78" s="135"/>
      <c r="P78" s="135"/>
      <c r="Q78" s="135"/>
      <c r="R78" s="135"/>
      <c r="S78" s="135"/>
    </row>
    <row r="79" spans="1:19" s="14" customFormat="1" ht="11.25">
      <c r="A79" s="11"/>
      <c r="B79" s="11"/>
      <c r="C79" s="11"/>
      <c r="D79" s="135"/>
      <c r="E79" s="135"/>
      <c r="F79" s="135"/>
      <c r="G79" s="135"/>
      <c r="H79" s="135"/>
      <c r="I79" s="135"/>
      <c r="K79" s="135"/>
      <c r="L79" s="135"/>
      <c r="M79" s="135"/>
      <c r="N79" s="135"/>
      <c r="O79" s="135"/>
      <c r="P79" s="135"/>
      <c r="Q79" s="135"/>
      <c r="R79" s="135"/>
      <c r="S79" s="135"/>
    </row>
    <row r="80" spans="1:19" s="14" customFormat="1" ht="11.25">
      <c r="A80" s="11"/>
      <c r="B80" s="11"/>
      <c r="C80" s="11"/>
      <c r="D80" s="135"/>
      <c r="E80" s="135"/>
      <c r="F80" s="135"/>
      <c r="G80" s="135"/>
      <c r="H80" s="135"/>
      <c r="I80" s="135"/>
      <c r="K80" s="135"/>
      <c r="L80" s="135"/>
      <c r="M80" s="135"/>
      <c r="N80" s="135"/>
      <c r="O80" s="135"/>
      <c r="P80" s="135"/>
      <c r="Q80" s="135"/>
      <c r="R80" s="135"/>
      <c r="S80" s="135"/>
    </row>
    <row r="81" spans="1:19" s="14" customFormat="1" ht="11.25">
      <c r="A81" s="11"/>
      <c r="B81" s="11"/>
      <c r="C81" s="11"/>
      <c r="D81" s="135"/>
      <c r="E81" s="135"/>
      <c r="F81" s="135"/>
      <c r="G81" s="135"/>
      <c r="H81" s="135"/>
      <c r="I81" s="135"/>
      <c r="K81" s="135"/>
      <c r="L81" s="135"/>
      <c r="M81" s="135"/>
      <c r="N81" s="135"/>
      <c r="O81" s="135"/>
      <c r="P81" s="135"/>
      <c r="Q81" s="135"/>
      <c r="R81" s="135"/>
      <c r="S81" s="135"/>
    </row>
    <row r="82" spans="1:19" s="14" customFormat="1" ht="11.25">
      <c r="A82" s="11"/>
      <c r="B82" s="11"/>
      <c r="C82" s="11"/>
      <c r="D82" s="135"/>
      <c r="E82" s="135"/>
      <c r="F82" s="135"/>
      <c r="G82" s="135"/>
      <c r="H82" s="135"/>
      <c r="I82" s="135"/>
      <c r="K82" s="135"/>
      <c r="L82" s="135"/>
      <c r="M82" s="135"/>
      <c r="N82" s="135"/>
      <c r="O82" s="135"/>
      <c r="P82" s="135"/>
      <c r="Q82" s="135"/>
      <c r="R82" s="135"/>
      <c r="S82" s="135"/>
    </row>
    <row r="83" spans="1:19" s="14" customFormat="1" ht="11.25">
      <c r="A83" s="11"/>
      <c r="B83" s="11"/>
      <c r="C83" s="11"/>
      <c r="D83" s="135"/>
      <c r="E83" s="135"/>
      <c r="F83" s="135"/>
      <c r="G83" s="135"/>
      <c r="H83" s="135"/>
      <c r="I83" s="135"/>
      <c r="K83" s="135"/>
      <c r="L83" s="135"/>
      <c r="M83" s="135"/>
      <c r="N83" s="135"/>
      <c r="O83" s="135"/>
      <c r="P83" s="135"/>
      <c r="Q83" s="135"/>
      <c r="R83" s="135"/>
      <c r="S83" s="135"/>
    </row>
    <row r="84" spans="1:19" s="14" customFormat="1" ht="11.25">
      <c r="A84" s="11"/>
      <c r="B84" s="11"/>
      <c r="C84" s="11"/>
      <c r="D84" s="135"/>
      <c r="E84" s="135"/>
      <c r="F84" s="135"/>
      <c r="G84" s="135"/>
      <c r="H84" s="135"/>
      <c r="I84" s="135"/>
      <c r="K84" s="135"/>
      <c r="L84" s="135"/>
      <c r="M84" s="135"/>
      <c r="N84" s="135"/>
      <c r="O84" s="135"/>
      <c r="P84" s="135"/>
      <c r="Q84" s="135"/>
      <c r="R84" s="135"/>
      <c r="S84" s="135"/>
    </row>
    <row r="85" spans="1:19" s="14" customFormat="1" ht="11.25">
      <c r="A85" s="11"/>
      <c r="B85" s="11"/>
      <c r="C85" s="11"/>
      <c r="D85" s="135"/>
      <c r="E85" s="135"/>
      <c r="F85" s="135"/>
      <c r="G85" s="135"/>
      <c r="H85" s="135"/>
      <c r="I85" s="135"/>
      <c r="K85" s="135"/>
      <c r="L85" s="135"/>
      <c r="M85" s="135"/>
      <c r="N85" s="135"/>
      <c r="O85" s="135"/>
      <c r="P85" s="135"/>
      <c r="Q85" s="135"/>
      <c r="R85" s="135"/>
      <c r="S85" s="135"/>
    </row>
    <row r="86" spans="1:19" s="14" customFormat="1" ht="11.25">
      <c r="A86" s="11"/>
      <c r="B86" s="11"/>
      <c r="C86" s="11"/>
      <c r="D86" s="135"/>
      <c r="E86" s="135"/>
      <c r="F86" s="135"/>
      <c r="G86" s="135"/>
      <c r="H86" s="135"/>
      <c r="I86" s="135"/>
      <c r="K86" s="135"/>
      <c r="L86" s="135"/>
      <c r="M86" s="135"/>
      <c r="N86" s="135"/>
      <c r="O86" s="135"/>
      <c r="P86" s="135"/>
      <c r="Q86" s="135"/>
      <c r="R86" s="135"/>
      <c r="S86" s="135"/>
    </row>
    <row r="87" spans="1:19" s="14" customFormat="1" ht="11.25">
      <c r="A87" s="11"/>
      <c r="B87" s="11"/>
      <c r="C87" s="11"/>
      <c r="D87" s="135"/>
      <c r="E87" s="135"/>
      <c r="F87" s="135"/>
      <c r="G87" s="135"/>
      <c r="H87" s="135"/>
      <c r="I87" s="135"/>
      <c r="K87" s="135"/>
      <c r="L87" s="135"/>
      <c r="M87" s="135"/>
      <c r="N87" s="135"/>
      <c r="O87" s="135"/>
      <c r="P87" s="135"/>
      <c r="Q87" s="135"/>
      <c r="R87" s="135"/>
      <c r="S87" s="135"/>
    </row>
    <row r="88" spans="1:19" s="14" customFormat="1" ht="11.25">
      <c r="A88" s="11"/>
      <c r="B88" s="11"/>
      <c r="C88" s="11"/>
      <c r="D88" s="135"/>
      <c r="E88" s="135"/>
      <c r="F88" s="135"/>
      <c r="G88" s="135"/>
      <c r="H88" s="135"/>
      <c r="I88" s="135"/>
      <c r="K88" s="135"/>
      <c r="L88" s="135"/>
      <c r="M88" s="135"/>
      <c r="N88" s="135"/>
      <c r="O88" s="135"/>
      <c r="P88" s="135"/>
      <c r="Q88" s="135"/>
      <c r="R88" s="135"/>
      <c r="S88" s="135"/>
    </row>
    <row r="89" spans="1:19" s="14" customFormat="1" ht="11.25">
      <c r="A89" s="11"/>
      <c r="B89" s="11"/>
      <c r="C89" s="11"/>
      <c r="D89" s="135"/>
      <c r="E89" s="135"/>
      <c r="F89" s="135"/>
      <c r="G89" s="135"/>
      <c r="H89" s="135"/>
      <c r="I89" s="135"/>
      <c r="K89" s="135"/>
      <c r="L89" s="135"/>
      <c r="M89" s="135"/>
      <c r="N89" s="135"/>
      <c r="O89" s="135"/>
      <c r="P89" s="135"/>
      <c r="Q89" s="135"/>
      <c r="R89" s="135"/>
      <c r="S89" s="135"/>
    </row>
    <row r="90" spans="1:19" s="14" customFormat="1" ht="11.25">
      <c r="A90" s="11"/>
      <c r="B90" s="11"/>
      <c r="C90" s="11"/>
      <c r="D90" s="135"/>
      <c r="E90" s="135"/>
      <c r="F90" s="135"/>
      <c r="G90" s="135"/>
      <c r="H90" s="135"/>
      <c r="I90" s="135"/>
      <c r="K90" s="135"/>
      <c r="L90" s="135"/>
      <c r="M90" s="135"/>
      <c r="N90" s="135"/>
      <c r="O90" s="135"/>
      <c r="P90" s="135"/>
      <c r="Q90" s="135"/>
      <c r="R90" s="135"/>
      <c r="S90" s="135"/>
    </row>
    <row r="91" spans="1:19" s="14" customFormat="1" ht="11.25">
      <c r="A91" s="11"/>
      <c r="B91" s="11"/>
      <c r="C91" s="11"/>
      <c r="D91" s="135"/>
      <c r="E91" s="135"/>
      <c r="F91" s="135"/>
      <c r="G91" s="135"/>
      <c r="H91" s="135"/>
      <c r="I91" s="135"/>
      <c r="K91" s="135"/>
      <c r="L91" s="135"/>
      <c r="M91" s="135"/>
      <c r="N91" s="135"/>
      <c r="O91" s="135"/>
      <c r="P91" s="135"/>
      <c r="Q91" s="135"/>
      <c r="R91" s="135"/>
      <c r="S91" s="135"/>
    </row>
    <row r="92" spans="1:19" s="14" customFormat="1" ht="11.25">
      <c r="A92" s="11"/>
      <c r="B92" s="11"/>
      <c r="C92" s="11"/>
      <c r="D92" s="135"/>
      <c r="E92" s="135"/>
      <c r="F92" s="135"/>
      <c r="G92" s="135"/>
      <c r="H92" s="135"/>
      <c r="I92" s="135"/>
      <c r="K92" s="135"/>
      <c r="L92" s="135"/>
      <c r="M92" s="135"/>
      <c r="N92" s="135"/>
      <c r="O92" s="135"/>
      <c r="P92" s="135"/>
      <c r="Q92" s="135"/>
      <c r="R92" s="135"/>
      <c r="S92" s="135"/>
    </row>
    <row r="93" spans="1:19" s="14" customFormat="1" ht="11.25">
      <c r="A93" s="11"/>
      <c r="B93" s="11"/>
      <c r="C93" s="11"/>
      <c r="D93" s="135"/>
      <c r="E93" s="135"/>
      <c r="F93" s="135"/>
      <c r="G93" s="135"/>
      <c r="H93" s="135"/>
      <c r="I93" s="135"/>
      <c r="K93" s="135"/>
      <c r="L93" s="135"/>
      <c r="M93" s="135"/>
      <c r="N93" s="135"/>
      <c r="O93" s="135"/>
      <c r="P93" s="135"/>
      <c r="Q93" s="135"/>
      <c r="R93" s="135"/>
      <c r="S93" s="135"/>
    </row>
    <row r="94" spans="1:19" s="14" customFormat="1" ht="11.25">
      <c r="A94" s="11"/>
      <c r="B94" s="11"/>
      <c r="C94" s="11"/>
      <c r="D94" s="135"/>
      <c r="E94" s="135"/>
      <c r="F94" s="135"/>
      <c r="G94" s="135"/>
      <c r="H94" s="135"/>
      <c r="I94" s="135"/>
      <c r="K94" s="135"/>
      <c r="L94" s="135"/>
      <c r="M94" s="135"/>
      <c r="N94" s="135"/>
      <c r="O94" s="135"/>
      <c r="P94" s="135"/>
      <c r="Q94" s="135"/>
      <c r="R94" s="135"/>
      <c r="S94" s="135"/>
    </row>
    <row r="95" spans="1:19" s="14" customFormat="1" ht="11.25">
      <c r="A95" s="11"/>
      <c r="B95" s="11"/>
      <c r="C95" s="11"/>
      <c r="D95" s="135"/>
      <c r="E95" s="135"/>
      <c r="F95" s="135"/>
      <c r="G95" s="135"/>
      <c r="H95" s="135"/>
      <c r="I95" s="135"/>
      <c r="K95" s="135"/>
      <c r="L95" s="135"/>
      <c r="M95" s="135"/>
      <c r="N95" s="135"/>
      <c r="O95" s="135"/>
      <c r="P95" s="135"/>
      <c r="Q95" s="135"/>
      <c r="R95" s="135"/>
      <c r="S95" s="135"/>
    </row>
    <row r="96" spans="1:19" s="14" customFormat="1" ht="11.25">
      <c r="A96" s="11"/>
      <c r="B96" s="11"/>
      <c r="C96" s="11"/>
      <c r="D96" s="135"/>
      <c r="E96" s="135"/>
      <c r="F96" s="135"/>
      <c r="G96" s="135"/>
      <c r="H96" s="135"/>
      <c r="I96" s="135"/>
      <c r="K96" s="135"/>
      <c r="L96" s="135"/>
      <c r="M96" s="135"/>
      <c r="N96" s="135"/>
      <c r="O96" s="135"/>
      <c r="P96" s="135"/>
      <c r="Q96" s="135"/>
      <c r="R96" s="135"/>
      <c r="S96" s="135"/>
    </row>
    <row r="97" spans="1:19" s="14" customFormat="1" ht="11.25">
      <c r="A97" s="11"/>
      <c r="B97" s="11"/>
      <c r="C97" s="11"/>
      <c r="D97" s="135"/>
      <c r="E97" s="135"/>
      <c r="F97" s="135"/>
      <c r="G97" s="135"/>
      <c r="H97" s="135"/>
      <c r="I97" s="135"/>
      <c r="K97" s="135"/>
      <c r="L97" s="135"/>
      <c r="M97" s="135"/>
      <c r="N97" s="135"/>
      <c r="O97" s="135"/>
      <c r="P97" s="135"/>
      <c r="Q97" s="135"/>
      <c r="R97" s="135"/>
      <c r="S97" s="135"/>
    </row>
    <row r="98" spans="1:19" s="14" customFormat="1" ht="11.25">
      <c r="A98" s="11"/>
      <c r="B98" s="11"/>
      <c r="C98" s="11"/>
      <c r="D98" s="135"/>
      <c r="E98" s="135"/>
      <c r="F98" s="135"/>
      <c r="G98" s="135"/>
      <c r="H98" s="135"/>
      <c r="I98" s="135"/>
      <c r="K98" s="135"/>
      <c r="L98" s="135"/>
      <c r="M98" s="135"/>
      <c r="N98" s="135"/>
      <c r="O98" s="135"/>
      <c r="P98" s="135"/>
      <c r="Q98" s="135"/>
      <c r="R98" s="135"/>
      <c r="S98" s="135"/>
    </row>
    <row r="99" spans="1:19" s="14" customFormat="1" ht="11.25">
      <c r="A99" s="11"/>
      <c r="B99" s="11"/>
      <c r="C99" s="11"/>
      <c r="D99" s="135"/>
      <c r="E99" s="135"/>
      <c r="F99" s="135"/>
      <c r="G99" s="135"/>
      <c r="H99" s="135"/>
      <c r="I99" s="135"/>
      <c r="K99" s="135"/>
      <c r="L99" s="135"/>
      <c r="M99" s="135"/>
      <c r="N99" s="135"/>
      <c r="O99" s="135"/>
      <c r="P99" s="135"/>
      <c r="Q99" s="135"/>
      <c r="R99" s="135"/>
      <c r="S99" s="135"/>
    </row>
    <row r="100" spans="1:19" s="14" customFormat="1" ht="11.25">
      <c r="A100" s="11"/>
      <c r="B100" s="11"/>
      <c r="C100" s="11"/>
      <c r="D100" s="135"/>
      <c r="E100" s="135"/>
      <c r="F100" s="135"/>
      <c r="G100" s="135"/>
      <c r="H100" s="135"/>
      <c r="I100" s="135"/>
      <c r="K100" s="135"/>
      <c r="L100" s="135"/>
      <c r="M100" s="135"/>
      <c r="N100" s="135"/>
      <c r="O100" s="135"/>
      <c r="P100" s="135"/>
      <c r="Q100" s="135"/>
      <c r="R100" s="135"/>
      <c r="S100" s="135"/>
    </row>
    <row r="101" spans="1:19" s="14" customFormat="1" ht="11.25">
      <c r="A101" s="11"/>
      <c r="B101" s="11"/>
      <c r="C101" s="11"/>
      <c r="D101" s="135"/>
      <c r="E101" s="135"/>
      <c r="F101" s="135"/>
      <c r="G101" s="135"/>
      <c r="H101" s="135"/>
      <c r="I101" s="135"/>
      <c r="K101" s="135"/>
      <c r="L101" s="135"/>
      <c r="M101" s="135"/>
      <c r="N101" s="135"/>
      <c r="O101" s="135"/>
      <c r="P101" s="135"/>
      <c r="Q101" s="135"/>
      <c r="R101" s="135"/>
      <c r="S101" s="135"/>
    </row>
    <row r="102" spans="1:19" s="14" customFormat="1" ht="11.25">
      <c r="A102" s="11"/>
      <c r="B102" s="11"/>
      <c r="C102" s="11"/>
      <c r="D102" s="135"/>
      <c r="E102" s="135"/>
      <c r="F102" s="135"/>
      <c r="G102" s="135"/>
      <c r="H102" s="135"/>
      <c r="I102" s="135"/>
      <c r="K102" s="135"/>
      <c r="L102" s="135"/>
      <c r="M102" s="135"/>
      <c r="N102" s="135"/>
      <c r="O102" s="135"/>
      <c r="P102" s="135"/>
      <c r="Q102" s="135"/>
      <c r="R102" s="135"/>
      <c r="S102" s="135"/>
    </row>
    <row r="103" spans="1:19" s="14" customFormat="1" ht="11.25">
      <c r="A103" s="11"/>
      <c r="B103" s="11"/>
      <c r="C103" s="11"/>
      <c r="D103" s="135"/>
      <c r="E103" s="135"/>
      <c r="F103" s="135"/>
      <c r="G103" s="135"/>
      <c r="H103" s="135"/>
      <c r="I103" s="135"/>
      <c r="K103" s="135"/>
      <c r="L103" s="135"/>
      <c r="M103" s="135"/>
      <c r="N103" s="135"/>
      <c r="O103" s="135"/>
      <c r="P103" s="135"/>
      <c r="Q103" s="135"/>
      <c r="R103" s="135"/>
      <c r="S103" s="135"/>
    </row>
    <row r="104" spans="1:19" s="14" customFormat="1" ht="11.25">
      <c r="A104" s="11"/>
      <c r="B104" s="11"/>
      <c r="C104" s="11"/>
      <c r="D104" s="135"/>
      <c r="E104" s="135"/>
      <c r="F104" s="135"/>
      <c r="G104" s="135"/>
      <c r="H104" s="135"/>
      <c r="I104" s="135"/>
      <c r="K104" s="135"/>
      <c r="L104" s="135"/>
      <c r="M104" s="135"/>
      <c r="N104" s="135"/>
      <c r="O104" s="135"/>
      <c r="P104" s="135"/>
      <c r="Q104" s="135"/>
      <c r="R104" s="135"/>
      <c r="S104" s="135"/>
    </row>
  </sheetData>
  <sheetProtection selectLockedCells="1"/>
  <mergeCells count="22">
    <mergeCell ref="B6:B9"/>
    <mergeCell ref="A6:A9"/>
    <mergeCell ref="E6:E9"/>
    <mergeCell ref="F8:I8"/>
    <mergeCell ref="F6:I7"/>
    <mergeCell ref="D6:D9"/>
    <mergeCell ref="H5:I5"/>
    <mergeCell ref="C6:C9"/>
    <mergeCell ref="A3:I3"/>
    <mergeCell ref="J3:T3"/>
    <mergeCell ref="J4:T4"/>
    <mergeCell ref="J5:L5"/>
    <mergeCell ref="M5:N5"/>
    <mergeCell ref="A4:I4"/>
    <mergeCell ref="J6:J9"/>
    <mergeCell ref="K6:O7"/>
    <mergeCell ref="P6:S7"/>
    <mergeCell ref="T6:T9"/>
    <mergeCell ref="K8:N8"/>
    <mergeCell ref="O8:O9"/>
    <mergeCell ref="P8:R8"/>
    <mergeCell ref="S8:S9"/>
  </mergeCells>
  <phoneticPr fontId="4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79" pageOrder="overThenDown" orientation="portrait" r:id="rId1"/>
  <headerFooter alignWithMargins="0"/>
  <colBreaks count="1" manualBreakCount="1">
    <brk id="9" max="39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V40"/>
  <sheetViews>
    <sheetView view="pageBreakPreview" topLeftCell="G1" zoomScaleNormal="100" zoomScaleSheetLayoutView="100" workbookViewId="0">
      <selection activeCell="M28" sqref="M28"/>
    </sheetView>
  </sheetViews>
  <sheetFormatPr defaultColWidth="9" defaultRowHeight="14.25"/>
  <cols>
    <col min="4" max="5" width="9.125" bestFit="1" customWidth="1"/>
    <col min="7" max="9" width="9.125" bestFit="1" customWidth="1"/>
    <col min="11" max="11" width="11.375" bestFit="1" customWidth="1"/>
    <col min="12" max="12" width="9.125" bestFit="1" customWidth="1"/>
    <col min="13" max="13" width="11.375" bestFit="1" customWidth="1"/>
    <col min="14" max="14" width="9.25" bestFit="1" customWidth="1"/>
    <col min="15" max="15" width="10.375" bestFit="1" customWidth="1"/>
    <col min="16" max="16" width="11.375" bestFit="1" customWidth="1"/>
    <col min="17" max="17" width="10.375" bestFit="1" customWidth="1"/>
    <col min="18" max="18" width="11.375" bestFit="1" customWidth="1"/>
  </cols>
  <sheetData>
    <row r="1" spans="1:22" s="5" customFormat="1" ht="14.1" customHeight="1">
      <c r="A1" s="82"/>
      <c r="B1" s="82"/>
      <c r="C1" s="82"/>
      <c r="D1" s="127"/>
      <c r="E1" s="127"/>
      <c r="F1" s="127"/>
      <c r="G1" s="127"/>
      <c r="H1" s="127"/>
      <c r="I1" s="83" t="s">
        <v>298</v>
      </c>
      <c r="J1" s="82" t="s">
        <v>299</v>
      </c>
      <c r="K1" s="127"/>
      <c r="L1" s="82"/>
      <c r="M1" s="82"/>
      <c r="N1" s="127"/>
      <c r="O1" s="127"/>
      <c r="P1" s="127"/>
      <c r="Q1" s="127"/>
      <c r="R1" s="127"/>
      <c r="S1" s="127"/>
    </row>
    <row r="2" spans="1:22" s="5" customFormat="1" ht="14.1" customHeight="1">
      <c r="A2" s="82"/>
      <c r="B2" s="82"/>
      <c r="C2" s="82"/>
      <c r="D2" s="127"/>
      <c r="E2" s="127"/>
      <c r="F2" s="127"/>
      <c r="G2" s="127"/>
      <c r="H2" s="127"/>
      <c r="I2" s="83"/>
      <c r="J2" s="82"/>
      <c r="K2" s="127"/>
      <c r="L2" s="82"/>
      <c r="M2" s="82"/>
      <c r="N2" s="127"/>
      <c r="O2" s="127"/>
      <c r="P2" s="127"/>
      <c r="Q2" s="127"/>
      <c r="R2" s="127"/>
      <c r="S2" s="127"/>
    </row>
    <row r="3" spans="1:22" s="15" customFormat="1" ht="20.100000000000001" customHeight="1">
      <c r="A3" s="589" t="s">
        <v>162</v>
      </c>
      <c r="B3" s="589"/>
      <c r="C3" s="589"/>
      <c r="D3" s="589"/>
      <c r="E3" s="589"/>
      <c r="F3" s="589"/>
      <c r="G3" s="589"/>
      <c r="H3" s="589"/>
      <c r="I3" s="589"/>
      <c r="J3" s="589" t="s">
        <v>163</v>
      </c>
      <c r="K3" s="589"/>
      <c r="L3" s="589"/>
      <c r="M3" s="589"/>
      <c r="N3" s="589"/>
      <c r="O3" s="589"/>
      <c r="P3" s="589"/>
      <c r="Q3" s="589"/>
      <c r="R3" s="589"/>
      <c r="S3" s="589"/>
      <c r="T3" s="589"/>
      <c r="V3" s="226"/>
    </row>
    <row r="4" spans="1:22" s="16" customFormat="1" ht="24" customHeight="1">
      <c r="A4" s="794" t="s">
        <v>164</v>
      </c>
      <c r="B4" s="794"/>
      <c r="C4" s="794"/>
      <c r="D4" s="794"/>
      <c r="E4" s="794"/>
      <c r="F4" s="794"/>
      <c r="G4" s="794"/>
      <c r="H4" s="794"/>
      <c r="I4" s="794"/>
      <c r="J4" s="794" t="s">
        <v>165</v>
      </c>
      <c r="K4" s="794"/>
      <c r="L4" s="794"/>
      <c r="M4" s="794"/>
      <c r="N4" s="794"/>
      <c r="O4" s="794"/>
      <c r="P4" s="794"/>
      <c r="Q4" s="794"/>
      <c r="R4" s="794"/>
      <c r="S4" s="794"/>
      <c r="T4" s="794"/>
    </row>
    <row r="5" spans="1:22" s="17" customFormat="1" ht="18" customHeight="1" thickBot="1">
      <c r="A5" s="147" t="s">
        <v>300</v>
      </c>
      <c r="H5" s="790" t="s">
        <v>301</v>
      </c>
      <c r="I5" s="790"/>
      <c r="J5" s="795" t="s">
        <v>300</v>
      </c>
      <c r="K5" s="795"/>
      <c r="L5" s="795"/>
      <c r="M5" s="790" t="s">
        <v>113</v>
      </c>
      <c r="N5" s="790"/>
      <c r="P5" s="147"/>
      <c r="T5" s="113" t="s">
        <v>301</v>
      </c>
    </row>
    <row r="6" spans="1:22" s="14" customFormat="1" ht="15.95" customHeight="1">
      <c r="A6" s="828" t="s">
        <v>220</v>
      </c>
      <c r="B6" s="819" t="s">
        <v>304</v>
      </c>
      <c r="C6" s="791" t="s">
        <v>305</v>
      </c>
      <c r="D6" s="825" t="s">
        <v>306</v>
      </c>
      <c r="E6" s="825" t="s">
        <v>307</v>
      </c>
      <c r="F6" s="804" t="s">
        <v>308</v>
      </c>
      <c r="G6" s="805"/>
      <c r="H6" s="805"/>
      <c r="I6" s="805"/>
      <c r="J6" s="796" t="s">
        <v>220</v>
      </c>
      <c r="K6" s="799" t="s">
        <v>309</v>
      </c>
      <c r="L6" s="800"/>
      <c r="M6" s="800"/>
      <c r="N6" s="800"/>
      <c r="O6" s="801"/>
      <c r="P6" s="804" t="s">
        <v>310</v>
      </c>
      <c r="Q6" s="805"/>
      <c r="R6" s="805"/>
      <c r="S6" s="806"/>
      <c r="T6" s="804" t="s">
        <v>311</v>
      </c>
    </row>
    <row r="7" spans="1:22" s="14" customFormat="1" ht="15.95" customHeight="1">
      <c r="A7" s="829"/>
      <c r="B7" s="820"/>
      <c r="C7" s="792"/>
      <c r="D7" s="826"/>
      <c r="E7" s="826"/>
      <c r="F7" s="807"/>
      <c r="G7" s="808"/>
      <c r="H7" s="808"/>
      <c r="I7" s="808"/>
      <c r="J7" s="797"/>
      <c r="K7" s="802"/>
      <c r="L7" s="802"/>
      <c r="M7" s="802"/>
      <c r="N7" s="802"/>
      <c r="O7" s="803"/>
      <c r="P7" s="807"/>
      <c r="Q7" s="808"/>
      <c r="R7" s="808"/>
      <c r="S7" s="809"/>
      <c r="T7" s="831"/>
    </row>
    <row r="8" spans="1:22" s="14" customFormat="1" ht="30" customHeight="1">
      <c r="A8" s="829"/>
      <c r="B8" s="820"/>
      <c r="C8" s="792"/>
      <c r="D8" s="826"/>
      <c r="E8" s="826"/>
      <c r="F8" s="818" t="s">
        <v>312</v>
      </c>
      <c r="G8" s="814"/>
      <c r="H8" s="814"/>
      <c r="I8" s="814"/>
      <c r="J8" s="797"/>
      <c r="K8" s="813" t="s">
        <v>313</v>
      </c>
      <c r="L8" s="814"/>
      <c r="M8" s="814"/>
      <c r="N8" s="815"/>
      <c r="O8" s="816" t="s">
        <v>314</v>
      </c>
      <c r="P8" s="818" t="s">
        <v>315</v>
      </c>
      <c r="Q8" s="814"/>
      <c r="R8" s="815"/>
      <c r="S8" s="816" t="s">
        <v>314</v>
      </c>
      <c r="T8" s="831"/>
    </row>
    <row r="9" spans="1:22" s="14" customFormat="1" ht="36" customHeight="1">
      <c r="A9" s="830"/>
      <c r="B9" s="821"/>
      <c r="C9" s="793"/>
      <c r="D9" s="827"/>
      <c r="E9" s="827"/>
      <c r="F9" s="157"/>
      <c r="G9" s="158" t="s">
        <v>316</v>
      </c>
      <c r="H9" s="158" t="s">
        <v>317</v>
      </c>
      <c r="I9" s="159" t="s">
        <v>318</v>
      </c>
      <c r="J9" s="798"/>
      <c r="K9" s="160"/>
      <c r="L9" s="158" t="s">
        <v>319</v>
      </c>
      <c r="M9" s="158" t="s">
        <v>320</v>
      </c>
      <c r="N9" s="158" t="s">
        <v>321</v>
      </c>
      <c r="O9" s="817"/>
      <c r="P9" s="160"/>
      <c r="Q9" s="158" t="s">
        <v>322</v>
      </c>
      <c r="R9" s="158" t="s">
        <v>323</v>
      </c>
      <c r="S9" s="817"/>
      <c r="T9" s="832"/>
    </row>
    <row r="10" spans="1:22" s="21" customFormat="1" ht="17.100000000000001" customHeight="1">
      <c r="A10" s="128" t="s">
        <v>12</v>
      </c>
      <c r="B10" s="164" t="s">
        <v>40</v>
      </c>
      <c r="C10" s="164" t="s">
        <v>40</v>
      </c>
      <c r="D10" s="161">
        <v>2715085</v>
      </c>
      <c r="E10" s="162">
        <v>18992.719000000005</v>
      </c>
      <c r="F10" s="161">
        <v>1702775</v>
      </c>
      <c r="G10" s="161">
        <v>0</v>
      </c>
      <c r="H10" s="161">
        <v>394256</v>
      </c>
      <c r="I10" s="161">
        <v>1308519</v>
      </c>
      <c r="J10" s="146" t="s">
        <v>12</v>
      </c>
      <c r="K10" s="129">
        <v>164452</v>
      </c>
      <c r="L10" s="129">
        <v>0</v>
      </c>
      <c r="M10" s="129">
        <v>164452</v>
      </c>
      <c r="N10" s="129">
        <v>0</v>
      </c>
      <c r="O10" s="163">
        <v>804.22100000000023</v>
      </c>
      <c r="P10" s="165">
        <v>847858</v>
      </c>
      <c r="Q10" s="129">
        <v>146004</v>
      </c>
      <c r="R10" s="129">
        <v>701854</v>
      </c>
      <c r="S10" s="163">
        <v>18188.518</v>
      </c>
      <c r="T10" s="163">
        <v>68.8</v>
      </c>
    </row>
    <row r="11" spans="1:22" s="21" customFormat="1" ht="17.100000000000001" customHeight="1">
      <c r="A11" s="128" t="s">
        <v>13</v>
      </c>
      <c r="B11" s="164" t="s">
        <v>40</v>
      </c>
      <c r="C11" s="164" t="s">
        <v>40</v>
      </c>
      <c r="D11" s="161">
        <v>2709661</v>
      </c>
      <c r="E11" s="162">
        <v>19025.759999999998</v>
      </c>
      <c r="F11" s="161">
        <v>1713775</v>
      </c>
      <c r="G11" s="161">
        <v>0</v>
      </c>
      <c r="H11" s="161">
        <v>244133</v>
      </c>
      <c r="I11" s="161">
        <v>1469642</v>
      </c>
      <c r="J11" s="146" t="s">
        <v>13</v>
      </c>
      <c r="K11" s="129">
        <v>165092</v>
      </c>
      <c r="L11" s="129">
        <v>0</v>
      </c>
      <c r="M11" s="129">
        <v>165092</v>
      </c>
      <c r="N11" s="129">
        <v>0</v>
      </c>
      <c r="O11" s="163">
        <v>611.71</v>
      </c>
      <c r="P11" s="129">
        <v>728918</v>
      </c>
      <c r="Q11" s="129">
        <v>130846</v>
      </c>
      <c r="R11" s="129">
        <v>598072</v>
      </c>
      <c r="S11" s="163">
        <v>18412.09</v>
      </c>
      <c r="T11" s="163">
        <v>69.3</v>
      </c>
    </row>
    <row r="12" spans="1:22" s="21" customFormat="1" ht="17.100000000000001" customHeight="1">
      <c r="A12" s="128" t="s">
        <v>14</v>
      </c>
      <c r="B12" s="164" t="s">
        <v>40</v>
      </c>
      <c r="C12" s="164" t="s">
        <v>40</v>
      </c>
      <c r="D12" s="161">
        <v>2705226</v>
      </c>
      <c r="E12" s="162">
        <v>19029.150000000001</v>
      </c>
      <c r="F12" s="161">
        <v>1782639</v>
      </c>
      <c r="G12" s="161">
        <v>0</v>
      </c>
      <c r="H12" s="161">
        <v>217009</v>
      </c>
      <c r="I12" s="161">
        <v>1565630</v>
      </c>
      <c r="J12" s="128" t="s">
        <v>14</v>
      </c>
      <c r="K12" s="129">
        <v>163767</v>
      </c>
      <c r="L12" s="129">
        <v>0</v>
      </c>
      <c r="M12" s="129">
        <v>163478</v>
      </c>
      <c r="N12" s="129">
        <v>289</v>
      </c>
      <c r="O12" s="163">
        <v>686.74610000000007</v>
      </c>
      <c r="P12" s="129">
        <v>758820</v>
      </c>
      <c r="Q12" s="129">
        <v>92953</v>
      </c>
      <c r="R12" s="129">
        <v>665867</v>
      </c>
      <c r="S12" s="163">
        <v>18342.403900000001</v>
      </c>
      <c r="T12" s="163">
        <v>71.900000000000006</v>
      </c>
    </row>
    <row r="13" spans="1:22" s="21" customFormat="1" ht="17.100000000000001" customHeight="1">
      <c r="A13" s="128" t="s">
        <v>25</v>
      </c>
      <c r="B13" s="164" t="s">
        <v>40</v>
      </c>
      <c r="C13" s="164" t="s">
        <v>40</v>
      </c>
      <c r="D13" s="161">
        <v>2726815</v>
      </c>
      <c r="E13" s="162">
        <v>19025.199999999997</v>
      </c>
      <c r="F13" s="161">
        <v>1801456</v>
      </c>
      <c r="G13" s="161">
        <v>30</v>
      </c>
      <c r="H13" s="161">
        <v>216067</v>
      </c>
      <c r="I13" s="161">
        <v>1585359</v>
      </c>
      <c r="J13" s="128" t="s">
        <v>25</v>
      </c>
      <c r="K13" s="129">
        <v>169265</v>
      </c>
      <c r="L13" s="129">
        <v>0</v>
      </c>
      <c r="M13" s="129">
        <v>168165</v>
      </c>
      <c r="N13" s="129">
        <v>1100</v>
      </c>
      <c r="O13" s="163">
        <v>684.20000000000016</v>
      </c>
      <c r="P13" s="129">
        <v>756094</v>
      </c>
      <c r="Q13" s="129">
        <v>100859</v>
      </c>
      <c r="R13" s="129">
        <v>655235</v>
      </c>
      <c r="S13" s="163">
        <v>18340.999999999996</v>
      </c>
      <c r="T13" s="163">
        <v>0.72271899633821879</v>
      </c>
    </row>
    <row r="14" spans="1:22" s="21" customFormat="1" ht="17.100000000000001" customHeight="1">
      <c r="A14" s="130" t="s">
        <v>149</v>
      </c>
      <c r="B14" s="164" t="s">
        <v>40</v>
      </c>
      <c r="C14" s="164" t="s">
        <v>40</v>
      </c>
      <c r="D14" s="166">
        <f t="shared" ref="D14:I14" si="0">SUM(D16:D38)</f>
        <v>2739179</v>
      </c>
      <c r="E14" s="167">
        <f t="shared" si="0"/>
        <v>19017.865000000002</v>
      </c>
      <c r="F14" s="166">
        <f t="shared" si="0"/>
        <v>1863757</v>
      </c>
      <c r="G14" s="166">
        <f t="shared" si="0"/>
        <v>50</v>
      </c>
      <c r="H14" s="166">
        <f t="shared" si="0"/>
        <v>215935</v>
      </c>
      <c r="I14" s="166">
        <f t="shared" si="0"/>
        <v>1647772</v>
      </c>
      <c r="J14" s="130" t="s">
        <v>149</v>
      </c>
      <c r="K14" s="131">
        <f>SUM(K16:K38)</f>
        <v>175128</v>
      </c>
      <c r="L14" s="131">
        <f>SUM(L16:L38)</f>
        <v>33</v>
      </c>
      <c r="M14" s="131">
        <f t="shared" ref="M14:S14" si="1">SUM(M16:M38)</f>
        <v>174086</v>
      </c>
      <c r="N14" s="131">
        <f t="shared" si="1"/>
        <v>1009</v>
      </c>
      <c r="O14" s="168">
        <f t="shared" si="1"/>
        <v>756.19609999999989</v>
      </c>
      <c r="P14" s="131">
        <f t="shared" si="1"/>
        <v>504383</v>
      </c>
      <c r="Q14" s="131">
        <f t="shared" si="1"/>
        <v>60252</v>
      </c>
      <c r="R14" s="131">
        <f t="shared" si="1"/>
        <v>444131</v>
      </c>
      <c r="S14" s="169">
        <f t="shared" si="1"/>
        <v>18261.668900000001</v>
      </c>
      <c r="T14" s="227">
        <f>(F14+K14)/D14</f>
        <v>0.7443416439743441</v>
      </c>
    </row>
    <row r="15" spans="1:22" s="14" customFormat="1" ht="9.1999999999999993" customHeight="1">
      <c r="A15" s="146"/>
      <c r="B15" s="170"/>
      <c r="C15" s="170"/>
      <c r="D15" s="132"/>
      <c r="E15" s="228"/>
      <c r="F15" s="132"/>
      <c r="G15" s="132"/>
      <c r="H15" s="132"/>
      <c r="I15" s="132"/>
      <c r="J15" s="146"/>
      <c r="K15" s="229"/>
      <c r="L15" s="229"/>
      <c r="M15" s="229"/>
      <c r="N15" s="229"/>
      <c r="O15" s="230"/>
      <c r="P15" s="229"/>
      <c r="Q15" s="229"/>
      <c r="R15" s="229"/>
      <c r="S15" s="230"/>
      <c r="T15" s="163"/>
    </row>
    <row r="16" spans="1:22" s="27" customFormat="1" ht="16.7" customHeight="1">
      <c r="A16" s="133" t="s">
        <v>116</v>
      </c>
      <c r="B16" s="171" t="s">
        <v>40</v>
      </c>
      <c r="C16" s="171" t="s">
        <v>217</v>
      </c>
      <c r="D16" s="182">
        <v>521716</v>
      </c>
      <c r="E16" s="183">
        <v>1127.8499999999999</v>
      </c>
      <c r="F16" s="231">
        <f t="shared" ref="F16:F38" si="2">SUM(G16:I16)</f>
        <v>413641</v>
      </c>
      <c r="G16" s="182">
        <v>0</v>
      </c>
      <c r="H16" s="182">
        <v>0</v>
      </c>
      <c r="I16" s="182">
        <v>413641</v>
      </c>
      <c r="J16" s="172" t="s">
        <v>116</v>
      </c>
      <c r="K16" s="232">
        <f t="shared" ref="K16:K38" si="3">SUM(L16:N16)</f>
        <v>0</v>
      </c>
      <c r="L16" s="182">
        <v>0</v>
      </c>
      <c r="M16" s="182">
        <v>0</v>
      </c>
      <c r="N16" s="182">
        <v>0</v>
      </c>
      <c r="O16" s="183">
        <v>143.4</v>
      </c>
      <c r="P16" s="232">
        <f t="shared" ref="P16:P38" si="4">SUM(Q16:R16)</f>
        <v>99841</v>
      </c>
      <c r="Q16" s="233">
        <v>0</v>
      </c>
      <c r="R16" s="233">
        <v>99841</v>
      </c>
      <c r="S16" s="234">
        <f>E16-O16</f>
        <v>984.44999999999993</v>
      </c>
      <c r="T16" s="235">
        <f t="shared" ref="T16:T38" si="5">(F16+K16)/D16</f>
        <v>0.79284706621993573</v>
      </c>
    </row>
    <row r="17" spans="1:20" s="27" customFormat="1" ht="16.7" customHeight="1">
      <c r="A17" s="133" t="s">
        <v>117</v>
      </c>
      <c r="B17" s="171" t="s">
        <v>40</v>
      </c>
      <c r="C17" s="171" t="s">
        <v>217</v>
      </c>
      <c r="D17" s="182">
        <v>271869</v>
      </c>
      <c r="E17" s="183">
        <v>1324.3099999999997</v>
      </c>
      <c r="F17" s="231">
        <f t="shared" si="2"/>
        <v>232308</v>
      </c>
      <c r="G17" s="182">
        <v>0</v>
      </c>
      <c r="H17" s="182">
        <v>0</v>
      </c>
      <c r="I17" s="182">
        <v>232308</v>
      </c>
      <c r="J17" s="172" t="s">
        <v>117</v>
      </c>
      <c r="K17" s="232">
        <f t="shared" si="3"/>
        <v>0</v>
      </c>
      <c r="L17" s="182">
        <v>0</v>
      </c>
      <c r="M17" s="182">
        <v>0</v>
      </c>
      <c r="N17" s="182">
        <v>0</v>
      </c>
      <c r="O17" s="183">
        <v>122.88799999999999</v>
      </c>
      <c r="P17" s="232">
        <f t="shared" si="4"/>
        <v>28066</v>
      </c>
      <c r="Q17" s="233">
        <v>0</v>
      </c>
      <c r="R17" s="233">
        <v>28066</v>
      </c>
      <c r="S17" s="234">
        <f t="shared" ref="S17:S38" si="6">E17-O17</f>
        <v>1201.4219999999998</v>
      </c>
      <c r="T17" s="235">
        <f t="shared" si="5"/>
        <v>0.85448506449797512</v>
      </c>
    </row>
    <row r="18" spans="1:20" s="27" customFormat="1" ht="16.7" customHeight="1">
      <c r="A18" s="133" t="s">
        <v>118</v>
      </c>
      <c r="B18" s="171" t="s">
        <v>274</v>
      </c>
      <c r="C18" s="171" t="s">
        <v>217</v>
      </c>
      <c r="D18" s="182">
        <v>137920</v>
      </c>
      <c r="E18" s="183">
        <v>1008.9700000000001</v>
      </c>
      <c r="F18" s="231">
        <f t="shared" si="2"/>
        <v>96729</v>
      </c>
      <c r="G18" s="182">
        <v>0</v>
      </c>
      <c r="H18" s="182">
        <v>0</v>
      </c>
      <c r="I18" s="182">
        <v>96729</v>
      </c>
      <c r="J18" s="172" t="s">
        <v>118</v>
      </c>
      <c r="K18" s="232">
        <f t="shared" si="3"/>
        <v>0</v>
      </c>
      <c r="L18" s="182">
        <v>0</v>
      </c>
      <c r="M18" s="182">
        <v>0</v>
      </c>
      <c r="N18" s="182">
        <v>0</v>
      </c>
      <c r="O18" s="183">
        <v>16.820000000000004</v>
      </c>
      <c r="P18" s="232">
        <f t="shared" si="4"/>
        <v>41191</v>
      </c>
      <c r="Q18" s="233">
        <v>450</v>
      </c>
      <c r="R18" s="233">
        <v>40741</v>
      </c>
      <c r="S18" s="234">
        <f t="shared" si="6"/>
        <v>992.15000000000009</v>
      </c>
      <c r="T18" s="235">
        <f t="shared" si="5"/>
        <v>0.70134135730858471</v>
      </c>
    </row>
    <row r="19" spans="1:20" s="27" customFormat="1" ht="16.7" customHeight="1">
      <c r="A19" s="133" t="s">
        <v>119</v>
      </c>
      <c r="B19" s="171" t="s">
        <v>274</v>
      </c>
      <c r="C19" s="171" t="s">
        <v>217</v>
      </c>
      <c r="D19" s="182">
        <v>169490</v>
      </c>
      <c r="E19" s="183">
        <v>1520.8750000000002</v>
      </c>
      <c r="F19" s="231">
        <f t="shared" si="2"/>
        <v>128116</v>
      </c>
      <c r="G19" s="182">
        <v>0</v>
      </c>
      <c r="H19" s="182">
        <v>118387</v>
      </c>
      <c r="I19" s="182">
        <v>9729</v>
      </c>
      <c r="J19" s="172" t="s">
        <v>119</v>
      </c>
      <c r="K19" s="232">
        <f t="shared" si="3"/>
        <v>290</v>
      </c>
      <c r="L19" s="182">
        <v>0</v>
      </c>
      <c r="M19" s="182">
        <v>0</v>
      </c>
      <c r="N19" s="182">
        <v>290</v>
      </c>
      <c r="O19" s="183">
        <v>23.489000000000001</v>
      </c>
      <c r="P19" s="232">
        <f t="shared" si="4"/>
        <v>41084</v>
      </c>
      <c r="Q19" s="233">
        <v>0</v>
      </c>
      <c r="R19" s="233">
        <v>41084</v>
      </c>
      <c r="S19" s="234">
        <f t="shared" si="6"/>
        <v>1497.3860000000002</v>
      </c>
      <c r="T19" s="235">
        <f t="shared" si="5"/>
        <v>0.75760221841996578</v>
      </c>
    </row>
    <row r="20" spans="1:20" s="27" customFormat="1" ht="16.7" customHeight="1">
      <c r="A20" s="133" t="s">
        <v>120</v>
      </c>
      <c r="B20" s="171" t="s">
        <v>274</v>
      </c>
      <c r="C20" s="171" t="s">
        <v>217</v>
      </c>
      <c r="D20" s="182">
        <v>418744</v>
      </c>
      <c r="E20" s="183">
        <v>616.25000000000011</v>
      </c>
      <c r="F20" s="231">
        <f t="shared" si="2"/>
        <v>405124</v>
      </c>
      <c r="G20" s="182">
        <v>0</v>
      </c>
      <c r="H20" s="182">
        <v>296</v>
      </c>
      <c r="I20" s="182">
        <v>404828</v>
      </c>
      <c r="J20" s="172" t="s">
        <v>120</v>
      </c>
      <c r="K20" s="232">
        <f t="shared" si="3"/>
        <v>0</v>
      </c>
      <c r="L20" s="182">
        <v>0</v>
      </c>
      <c r="M20" s="182">
        <v>0</v>
      </c>
      <c r="N20" s="182">
        <v>0</v>
      </c>
      <c r="O20" s="183">
        <v>51.128</v>
      </c>
      <c r="P20" s="232">
        <f t="shared" si="4"/>
        <v>13620</v>
      </c>
      <c r="Q20" s="233">
        <v>1935</v>
      </c>
      <c r="R20" s="233">
        <v>11685</v>
      </c>
      <c r="S20" s="234">
        <f t="shared" si="6"/>
        <v>565.12200000000007</v>
      </c>
      <c r="T20" s="235">
        <f t="shared" si="5"/>
        <v>0.96747416082379689</v>
      </c>
    </row>
    <row r="21" spans="1:20" s="27" customFormat="1" ht="16.7" customHeight="1">
      <c r="A21" s="133" t="s">
        <v>121</v>
      </c>
      <c r="B21" s="171" t="s">
        <v>274</v>
      </c>
      <c r="C21" s="171" t="s">
        <v>217</v>
      </c>
      <c r="D21" s="182">
        <v>115016</v>
      </c>
      <c r="E21" s="183">
        <v>668.72</v>
      </c>
      <c r="F21" s="231">
        <f t="shared" si="2"/>
        <v>91053</v>
      </c>
      <c r="G21" s="182">
        <v>0</v>
      </c>
      <c r="H21" s="182">
        <v>2057</v>
      </c>
      <c r="I21" s="182">
        <v>88996</v>
      </c>
      <c r="J21" s="172" t="s">
        <v>121</v>
      </c>
      <c r="K21" s="232">
        <f t="shared" si="3"/>
        <v>0</v>
      </c>
      <c r="L21" s="182">
        <v>0</v>
      </c>
      <c r="M21" s="182">
        <v>0</v>
      </c>
      <c r="N21" s="182">
        <v>0</v>
      </c>
      <c r="O21" s="183">
        <v>21.790000000000003</v>
      </c>
      <c r="P21" s="232">
        <f t="shared" si="4"/>
        <v>4550</v>
      </c>
      <c r="Q21" s="233">
        <v>0</v>
      </c>
      <c r="R21" s="233">
        <v>4550</v>
      </c>
      <c r="S21" s="234">
        <f t="shared" si="6"/>
        <v>646.93000000000006</v>
      </c>
      <c r="T21" s="235">
        <f t="shared" si="5"/>
        <v>0.79165507407665026</v>
      </c>
    </row>
    <row r="22" spans="1:20" s="27" customFormat="1" ht="16.7" customHeight="1">
      <c r="A22" s="133" t="s">
        <v>122</v>
      </c>
      <c r="B22" s="171" t="s">
        <v>40</v>
      </c>
      <c r="C22" s="171" t="s">
        <v>217</v>
      </c>
      <c r="D22" s="182">
        <v>106386</v>
      </c>
      <c r="E22" s="183">
        <v>920.42000000000019</v>
      </c>
      <c r="F22" s="231">
        <f t="shared" si="2"/>
        <v>65724</v>
      </c>
      <c r="G22" s="182">
        <v>0</v>
      </c>
      <c r="H22" s="182">
        <v>65724</v>
      </c>
      <c r="I22" s="182">
        <v>0</v>
      </c>
      <c r="J22" s="172" t="s">
        <v>122</v>
      </c>
      <c r="K22" s="232">
        <f t="shared" si="3"/>
        <v>0</v>
      </c>
      <c r="L22" s="183">
        <v>0</v>
      </c>
      <c r="M22" s="183">
        <v>0</v>
      </c>
      <c r="N22" s="183">
        <v>0</v>
      </c>
      <c r="O22" s="183">
        <v>131.62</v>
      </c>
      <c r="P22" s="232">
        <f t="shared" si="4"/>
        <v>18624</v>
      </c>
      <c r="Q22" s="233">
        <v>0</v>
      </c>
      <c r="R22" s="233">
        <v>18624</v>
      </c>
      <c r="S22" s="234">
        <f t="shared" si="6"/>
        <v>788.80000000000018</v>
      </c>
      <c r="T22" s="235">
        <f t="shared" si="5"/>
        <v>0.61778805481924315</v>
      </c>
    </row>
    <row r="23" spans="1:20" s="27" customFormat="1" ht="16.7" customHeight="1">
      <c r="A23" s="133" t="s">
        <v>123</v>
      </c>
      <c r="B23" s="171" t="s">
        <v>40</v>
      </c>
      <c r="C23" s="171" t="s">
        <v>217</v>
      </c>
      <c r="D23" s="182">
        <v>105501</v>
      </c>
      <c r="E23" s="183">
        <v>1254.8400000000001</v>
      </c>
      <c r="F23" s="231">
        <f t="shared" si="2"/>
        <v>69825</v>
      </c>
      <c r="G23" s="182">
        <v>0</v>
      </c>
      <c r="H23" s="182">
        <v>460</v>
      </c>
      <c r="I23" s="182">
        <v>69365</v>
      </c>
      <c r="J23" s="172" t="s">
        <v>123</v>
      </c>
      <c r="K23" s="232">
        <f t="shared" si="3"/>
        <v>0</v>
      </c>
      <c r="L23" s="182">
        <v>0</v>
      </c>
      <c r="M23" s="182">
        <v>0</v>
      </c>
      <c r="N23" s="182">
        <v>0</v>
      </c>
      <c r="O23" s="183">
        <v>21.0441</v>
      </c>
      <c r="P23" s="232">
        <f t="shared" si="4"/>
        <v>22947</v>
      </c>
      <c r="Q23" s="233">
        <v>3206</v>
      </c>
      <c r="R23" s="233">
        <v>19741</v>
      </c>
      <c r="S23" s="234">
        <f t="shared" si="6"/>
        <v>1233.7959000000001</v>
      </c>
      <c r="T23" s="235">
        <f t="shared" si="5"/>
        <v>0.66184206784769817</v>
      </c>
    </row>
    <row r="24" spans="1:20" s="27" customFormat="1" ht="16.7" customHeight="1">
      <c r="A24" s="133" t="s">
        <v>124</v>
      </c>
      <c r="B24" s="171" t="s">
        <v>40</v>
      </c>
      <c r="C24" s="171" t="s">
        <v>217</v>
      </c>
      <c r="D24" s="182">
        <v>77304</v>
      </c>
      <c r="E24" s="183">
        <v>911.7349999999999</v>
      </c>
      <c r="F24" s="231">
        <f t="shared" si="2"/>
        <v>59680</v>
      </c>
      <c r="G24" s="182">
        <v>0</v>
      </c>
      <c r="H24" s="182">
        <v>0</v>
      </c>
      <c r="I24" s="182">
        <v>59680</v>
      </c>
      <c r="J24" s="172" t="s">
        <v>124</v>
      </c>
      <c r="K24" s="232">
        <f t="shared" si="3"/>
        <v>0</v>
      </c>
      <c r="L24" s="182">
        <v>0</v>
      </c>
      <c r="M24" s="182">
        <v>0</v>
      </c>
      <c r="N24" s="182">
        <v>0</v>
      </c>
      <c r="O24" s="183">
        <v>1.9349999999999998</v>
      </c>
      <c r="P24" s="232">
        <f t="shared" si="4"/>
        <v>6127</v>
      </c>
      <c r="Q24" s="233">
        <v>0</v>
      </c>
      <c r="R24" s="233">
        <v>6127</v>
      </c>
      <c r="S24" s="234">
        <f t="shared" si="6"/>
        <v>909.8</v>
      </c>
      <c r="T24" s="235">
        <f t="shared" si="5"/>
        <v>0.77201697195487939</v>
      </c>
    </row>
    <row r="25" spans="1:20" s="27" customFormat="1" ht="16.7" customHeight="1">
      <c r="A25" s="133" t="s">
        <v>125</v>
      </c>
      <c r="B25" s="171" t="s">
        <v>40</v>
      </c>
      <c r="C25" s="171" t="s">
        <v>217</v>
      </c>
      <c r="D25" s="182">
        <v>250352</v>
      </c>
      <c r="E25" s="183">
        <v>411.80999999999989</v>
      </c>
      <c r="F25" s="231">
        <f t="shared" si="2"/>
        <v>48339</v>
      </c>
      <c r="G25" s="182">
        <v>0</v>
      </c>
      <c r="H25" s="182">
        <v>2341</v>
      </c>
      <c r="I25" s="182">
        <v>45998</v>
      </c>
      <c r="J25" s="172" t="s">
        <v>125</v>
      </c>
      <c r="K25" s="232">
        <f t="shared" si="3"/>
        <v>173653</v>
      </c>
      <c r="L25" s="182">
        <v>0</v>
      </c>
      <c r="M25" s="182">
        <v>173653</v>
      </c>
      <c r="N25" s="182">
        <v>0</v>
      </c>
      <c r="O25" s="183">
        <v>44.279999999999994</v>
      </c>
      <c r="P25" s="232">
        <f t="shared" si="4"/>
        <v>9714</v>
      </c>
      <c r="Q25" s="233">
        <v>0</v>
      </c>
      <c r="R25" s="233">
        <v>9714</v>
      </c>
      <c r="S25" s="234">
        <f t="shared" si="6"/>
        <v>367.52999999999992</v>
      </c>
      <c r="T25" s="235">
        <f t="shared" si="5"/>
        <v>0.88671949894548474</v>
      </c>
    </row>
    <row r="26" spans="1:20" s="27" customFormat="1" ht="16.7" customHeight="1">
      <c r="A26" s="133" t="s">
        <v>126</v>
      </c>
      <c r="B26" s="171" t="s">
        <v>274</v>
      </c>
      <c r="C26" s="171" t="s">
        <v>217</v>
      </c>
      <c r="D26" s="182">
        <v>24699</v>
      </c>
      <c r="E26" s="183">
        <v>614.29500000000007</v>
      </c>
      <c r="F26" s="231">
        <f t="shared" si="2"/>
        <v>2246</v>
      </c>
      <c r="G26" s="182">
        <v>0</v>
      </c>
      <c r="H26" s="182">
        <v>0</v>
      </c>
      <c r="I26" s="182">
        <v>2246</v>
      </c>
      <c r="J26" s="172" t="s">
        <v>126</v>
      </c>
      <c r="K26" s="232">
        <f t="shared" si="3"/>
        <v>0</v>
      </c>
      <c r="L26" s="182">
        <v>0</v>
      </c>
      <c r="M26" s="182">
        <v>0</v>
      </c>
      <c r="N26" s="182">
        <v>0</v>
      </c>
      <c r="O26" s="183">
        <v>1.72</v>
      </c>
      <c r="P26" s="232">
        <f t="shared" si="4"/>
        <v>15598</v>
      </c>
      <c r="Q26" s="233">
        <v>3447</v>
      </c>
      <c r="R26" s="233">
        <v>12151</v>
      </c>
      <c r="S26" s="234">
        <f t="shared" si="6"/>
        <v>612.57500000000005</v>
      </c>
      <c r="T26" s="235">
        <f t="shared" si="5"/>
        <v>9.0934855662172562E-2</v>
      </c>
    </row>
    <row r="27" spans="1:20" s="27" customFormat="1" ht="16.7" customHeight="1">
      <c r="A27" s="133" t="s">
        <v>127</v>
      </c>
      <c r="B27" s="171" t="s">
        <v>40</v>
      </c>
      <c r="C27" s="171" t="s">
        <v>217</v>
      </c>
      <c r="D27" s="182">
        <v>58222</v>
      </c>
      <c r="E27" s="183">
        <v>1175.7199999999998</v>
      </c>
      <c r="F27" s="231">
        <f t="shared" si="2"/>
        <v>21685</v>
      </c>
      <c r="G27" s="182">
        <v>0</v>
      </c>
      <c r="H27" s="182">
        <v>182</v>
      </c>
      <c r="I27" s="182">
        <v>21503</v>
      </c>
      <c r="J27" s="172" t="s">
        <v>127</v>
      </c>
      <c r="K27" s="232">
        <f t="shared" si="3"/>
        <v>0</v>
      </c>
      <c r="L27" s="182">
        <v>0</v>
      </c>
      <c r="M27" s="182">
        <v>0</v>
      </c>
      <c r="N27" s="182">
        <v>0</v>
      </c>
      <c r="O27" s="183">
        <v>5.09</v>
      </c>
      <c r="P27" s="232">
        <f t="shared" si="4"/>
        <v>7058</v>
      </c>
      <c r="Q27" s="233">
        <v>0</v>
      </c>
      <c r="R27" s="233">
        <v>7058</v>
      </c>
      <c r="S27" s="234">
        <f t="shared" si="6"/>
        <v>1170.6299999999999</v>
      </c>
      <c r="T27" s="235">
        <f t="shared" si="5"/>
        <v>0.37245371165538799</v>
      </c>
    </row>
    <row r="28" spans="1:20" s="27" customFormat="1" ht="16.7" customHeight="1">
      <c r="A28" s="133" t="s">
        <v>128</v>
      </c>
      <c r="B28" s="171" t="s">
        <v>274</v>
      </c>
      <c r="C28" s="171" t="s">
        <v>217</v>
      </c>
      <c r="D28" s="182">
        <v>26745</v>
      </c>
      <c r="E28" s="183">
        <v>842.7</v>
      </c>
      <c r="F28" s="231">
        <f t="shared" si="2"/>
        <v>4613</v>
      </c>
      <c r="G28" s="182">
        <v>0</v>
      </c>
      <c r="H28" s="182">
        <v>4613</v>
      </c>
      <c r="I28" s="182">
        <v>0</v>
      </c>
      <c r="J28" s="172" t="s">
        <v>128</v>
      </c>
      <c r="K28" s="232">
        <f t="shared" si="3"/>
        <v>0</v>
      </c>
      <c r="L28" s="182">
        <v>0</v>
      </c>
      <c r="M28" s="182">
        <v>0</v>
      </c>
      <c r="N28" s="182">
        <v>0</v>
      </c>
      <c r="O28" s="183">
        <v>0.79999999999999993</v>
      </c>
      <c r="P28" s="232">
        <f t="shared" si="4"/>
        <v>17172</v>
      </c>
      <c r="Q28" s="233">
        <v>12152</v>
      </c>
      <c r="R28" s="233">
        <v>5020</v>
      </c>
      <c r="S28" s="234">
        <f t="shared" si="6"/>
        <v>841.90000000000009</v>
      </c>
      <c r="T28" s="235">
        <f t="shared" si="5"/>
        <v>0.17248083753972704</v>
      </c>
    </row>
    <row r="29" spans="1:20" s="27" customFormat="1" ht="16.7" customHeight="1">
      <c r="A29" s="133" t="s">
        <v>129</v>
      </c>
      <c r="B29" s="171" t="s">
        <v>40</v>
      </c>
      <c r="C29" s="171" t="s">
        <v>217</v>
      </c>
      <c r="D29" s="182">
        <v>18379</v>
      </c>
      <c r="E29" s="183">
        <v>815.78</v>
      </c>
      <c r="F29" s="231">
        <f t="shared" si="2"/>
        <v>9129</v>
      </c>
      <c r="G29" s="182">
        <v>0</v>
      </c>
      <c r="H29" s="182">
        <v>0</v>
      </c>
      <c r="I29" s="182">
        <v>9129</v>
      </c>
      <c r="J29" s="172" t="s">
        <v>129</v>
      </c>
      <c r="K29" s="232">
        <f t="shared" si="3"/>
        <v>0</v>
      </c>
      <c r="L29" s="182">
        <v>0</v>
      </c>
      <c r="M29" s="182">
        <v>0</v>
      </c>
      <c r="N29" s="182">
        <v>0</v>
      </c>
      <c r="O29" s="183">
        <v>2.3609999999999998</v>
      </c>
      <c r="P29" s="232">
        <f t="shared" si="4"/>
        <v>6923</v>
      </c>
      <c r="Q29" s="233">
        <v>360</v>
      </c>
      <c r="R29" s="233">
        <v>6563</v>
      </c>
      <c r="S29" s="234">
        <f t="shared" si="6"/>
        <v>813.41899999999998</v>
      </c>
      <c r="T29" s="235">
        <f t="shared" si="5"/>
        <v>0.49670819957560258</v>
      </c>
    </row>
    <row r="30" spans="1:20" s="27" customFormat="1" ht="16.7" customHeight="1">
      <c r="A30" s="133" t="s">
        <v>130</v>
      </c>
      <c r="B30" s="171" t="s">
        <v>40</v>
      </c>
      <c r="C30" s="171" t="s">
        <v>217</v>
      </c>
      <c r="D30" s="182">
        <v>41259</v>
      </c>
      <c r="E30" s="183">
        <v>741</v>
      </c>
      <c r="F30" s="231">
        <f t="shared" si="2"/>
        <v>29740</v>
      </c>
      <c r="G30" s="182">
        <v>0</v>
      </c>
      <c r="H30" s="182">
        <v>0</v>
      </c>
      <c r="I30" s="182">
        <v>29740</v>
      </c>
      <c r="J30" s="172" t="s">
        <v>130</v>
      </c>
      <c r="K30" s="232">
        <f t="shared" si="3"/>
        <v>0</v>
      </c>
      <c r="L30" s="182">
        <v>0</v>
      </c>
      <c r="M30" s="182">
        <v>0</v>
      </c>
      <c r="N30" s="182">
        <v>0</v>
      </c>
      <c r="O30" s="183">
        <v>7.0000000000000009</v>
      </c>
      <c r="P30" s="232">
        <f t="shared" si="4"/>
        <v>11519</v>
      </c>
      <c r="Q30" s="233">
        <v>0</v>
      </c>
      <c r="R30" s="233">
        <v>11519</v>
      </c>
      <c r="S30" s="234">
        <f t="shared" si="6"/>
        <v>734</v>
      </c>
      <c r="T30" s="235">
        <f t="shared" si="5"/>
        <v>0.72081242880341256</v>
      </c>
    </row>
    <row r="31" spans="1:20" s="27" customFormat="1" ht="16.7" customHeight="1">
      <c r="A31" s="133" t="s">
        <v>131</v>
      </c>
      <c r="B31" s="171" t="s">
        <v>40</v>
      </c>
      <c r="C31" s="171" t="s">
        <v>217</v>
      </c>
      <c r="D31" s="182">
        <v>44915</v>
      </c>
      <c r="E31" s="183">
        <v>696.81999999999994</v>
      </c>
      <c r="F31" s="231">
        <f t="shared" si="2"/>
        <v>23118</v>
      </c>
      <c r="G31" s="182">
        <v>0</v>
      </c>
      <c r="H31" s="182">
        <v>18727</v>
      </c>
      <c r="I31" s="182">
        <v>4391</v>
      </c>
      <c r="J31" s="172" t="s">
        <v>131</v>
      </c>
      <c r="K31" s="232">
        <f t="shared" si="3"/>
        <v>0</v>
      </c>
      <c r="L31" s="182">
        <v>0</v>
      </c>
      <c r="M31" s="182">
        <v>0</v>
      </c>
      <c r="N31" s="182">
        <v>0</v>
      </c>
      <c r="O31" s="183">
        <v>8</v>
      </c>
      <c r="P31" s="232">
        <f t="shared" si="4"/>
        <v>21797</v>
      </c>
      <c r="Q31" s="233">
        <v>0</v>
      </c>
      <c r="R31" s="233">
        <v>21797</v>
      </c>
      <c r="S31" s="234">
        <f t="shared" si="6"/>
        <v>688.81999999999994</v>
      </c>
      <c r="T31" s="235">
        <f t="shared" si="5"/>
        <v>0.51470555493710346</v>
      </c>
    </row>
    <row r="32" spans="1:20" s="27" customFormat="1" ht="16.7" customHeight="1">
      <c r="A32" s="133" t="s">
        <v>132</v>
      </c>
      <c r="B32" s="171" t="s">
        <v>274</v>
      </c>
      <c r="C32" s="171" t="s">
        <v>217</v>
      </c>
      <c r="D32" s="182">
        <v>36879</v>
      </c>
      <c r="E32" s="183">
        <v>375.73999999999995</v>
      </c>
      <c r="F32" s="231">
        <f t="shared" si="2"/>
        <v>19413</v>
      </c>
      <c r="G32" s="182">
        <v>0</v>
      </c>
      <c r="H32" s="182">
        <v>168</v>
      </c>
      <c r="I32" s="182">
        <v>19245</v>
      </c>
      <c r="J32" s="172" t="s">
        <v>132</v>
      </c>
      <c r="K32" s="232">
        <f t="shared" si="3"/>
        <v>1185</v>
      </c>
      <c r="L32" s="182">
        <v>33</v>
      </c>
      <c r="M32" s="182">
        <v>433</v>
      </c>
      <c r="N32" s="182">
        <v>719</v>
      </c>
      <c r="O32" s="183">
        <v>22.76</v>
      </c>
      <c r="P32" s="232">
        <f t="shared" si="4"/>
        <v>6247</v>
      </c>
      <c r="Q32" s="233">
        <v>0</v>
      </c>
      <c r="R32" s="233">
        <v>6247</v>
      </c>
      <c r="S32" s="234">
        <f t="shared" si="6"/>
        <v>352.97999999999996</v>
      </c>
      <c r="T32" s="235">
        <f t="shared" si="5"/>
        <v>0.55852924428536566</v>
      </c>
    </row>
    <row r="33" spans="1:20" s="27" customFormat="1" ht="16.7" customHeight="1">
      <c r="A33" s="133" t="s">
        <v>133</v>
      </c>
      <c r="B33" s="171" t="s">
        <v>40</v>
      </c>
      <c r="C33" s="171" t="s">
        <v>217</v>
      </c>
      <c r="D33" s="182">
        <v>46709</v>
      </c>
      <c r="E33" s="183">
        <v>616.14</v>
      </c>
      <c r="F33" s="231">
        <f t="shared" si="2"/>
        <v>13977</v>
      </c>
      <c r="G33" s="182">
        <v>0</v>
      </c>
      <c r="H33" s="182">
        <v>0</v>
      </c>
      <c r="I33" s="182">
        <v>13977</v>
      </c>
      <c r="J33" s="172" t="s">
        <v>133</v>
      </c>
      <c r="K33" s="232">
        <f t="shared" si="3"/>
        <v>0</v>
      </c>
      <c r="L33" s="182">
        <v>0</v>
      </c>
      <c r="M33" s="182">
        <v>0</v>
      </c>
      <c r="N33" s="182">
        <v>0</v>
      </c>
      <c r="O33" s="183">
        <v>2.7399999999999998</v>
      </c>
      <c r="P33" s="232">
        <f t="shared" si="4"/>
        <v>32732</v>
      </c>
      <c r="Q33" s="233">
        <v>0</v>
      </c>
      <c r="R33" s="233">
        <v>32732</v>
      </c>
      <c r="S33" s="234">
        <f t="shared" si="6"/>
        <v>613.4</v>
      </c>
      <c r="T33" s="235">
        <f t="shared" si="5"/>
        <v>0.29923569333533151</v>
      </c>
    </row>
    <row r="34" spans="1:20" s="27" customFormat="1" ht="16.7" customHeight="1">
      <c r="A34" s="133" t="s">
        <v>134</v>
      </c>
      <c r="B34" s="171" t="s">
        <v>274</v>
      </c>
      <c r="C34" s="171" t="s">
        <v>217</v>
      </c>
      <c r="D34" s="182">
        <v>121945</v>
      </c>
      <c r="E34" s="183">
        <v>450.86</v>
      </c>
      <c r="F34" s="231">
        <f t="shared" si="2"/>
        <v>82322</v>
      </c>
      <c r="G34" s="182">
        <v>0</v>
      </c>
      <c r="H34" s="182">
        <v>0</v>
      </c>
      <c r="I34" s="182">
        <v>82322</v>
      </c>
      <c r="J34" s="172" t="s">
        <v>134</v>
      </c>
      <c r="K34" s="232">
        <f t="shared" si="3"/>
        <v>0</v>
      </c>
      <c r="L34" s="182">
        <v>0</v>
      </c>
      <c r="M34" s="182">
        <v>0</v>
      </c>
      <c r="N34" s="182">
        <v>0</v>
      </c>
      <c r="O34" s="183">
        <v>53.249999999999993</v>
      </c>
      <c r="P34" s="232">
        <f t="shared" si="4"/>
        <v>24574</v>
      </c>
      <c r="Q34" s="233">
        <v>13241</v>
      </c>
      <c r="R34" s="233">
        <v>11333</v>
      </c>
      <c r="S34" s="234">
        <f t="shared" si="6"/>
        <v>397.61</v>
      </c>
      <c r="T34" s="235">
        <f t="shared" si="5"/>
        <v>0.67507482881626968</v>
      </c>
    </row>
    <row r="35" spans="1:20" s="27" customFormat="1" ht="16.7" customHeight="1">
      <c r="A35" s="133" t="s">
        <v>135</v>
      </c>
      <c r="B35" s="171" t="s">
        <v>274</v>
      </c>
      <c r="C35" s="171" t="s">
        <v>217</v>
      </c>
      <c r="D35" s="182">
        <v>46980</v>
      </c>
      <c r="E35" s="183">
        <v>660.09</v>
      </c>
      <c r="F35" s="231">
        <f t="shared" si="2"/>
        <v>15154</v>
      </c>
      <c r="G35" s="182">
        <v>0</v>
      </c>
      <c r="H35" s="182">
        <v>1920</v>
      </c>
      <c r="I35" s="182">
        <v>13234</v>
      </c>
      <c r="J35" s="172" t="s">
        <v>135</v>
      </c>
      <c r="K35" s="232">
        <f t="shared" si="3"/>
        <v>0</v>
      </c>
      <c r="L35" s="182">
        <v>0</v>
      </c>
      <c r="M35" s="182">
        <v>0</v>
      </c>
      <c r="N35" s="182">
        <v>0</v>
      </c>
      <c r="O35" s="183">
        <v>58.7</v>
      </c>
      <c r="P35" s="232">
        <f t="shared" si="4"/>
        <v>8882</v>
      </c>
      <c r="Q35" s="233">
        <v>2718</v>
      </c>
      <c r="R35" s="233">
        <v>6164</v>
      </c>
      <c r="S35" s="234">
        <f t="shared" si="6"/>
        <v>601.39</v>
      </c>
      <c r="T35" s="235">
        <f t="shared" si="5"/>
        <v>0.32256279267773519</v>
      </c>
    </row>
    <row r="36" spans="1:20" s="27" customFormat="1" ht="16.7" customHeight="1">
      <c r="A36" s="133" t="s">
        <v>136</v>
      </c>
      <c r="B36" s="171" t="s">
        <v>40</v>
      </c>
      <c r="C36" s="171" t="s">
        <v>217</v>
      </c>
      <c r="D36" s="182">
        <v>34440</v>
      </c>
      <c r="E36" s="183">
        <v>1201.0000000000002</v>
      </c>
      <c r="F36" s="231">
        <f t="shared" si="2"/>
        <v>18280</v>
      </c>
      <c r="G36" s="182">
        <v>0</v>
      </c>
      <c r="H36" s="182">
        <v>0</v>
      </c>
      <c r="I36" s="182">
        <v>18280</v>
      </c>
      <c r="J36" s="172" t="s">
        <v>136</v>
      </c>
      <c r="K36" s="232">
        <f t="shared" si="3"/>
        <v>0</v>
      </c>
      <c r="L36" s="182">
        <v>0</v>
      </c>
      <c r="M36" s="182">
        <v>0</v>
      </c>
      <c r="N36" s="182">
        <v>0</v>
      </c>
      <c r="O36" s="184">
        <v>6.7510000000000003</v>
      </c>
      <c r="P36" s="232">
        <f t="shared" si="4"/>
        <v>16160</v>
      </c>
      <c r="Q36" s="233">
        <v>0</v>
      </c>
      <c r="R36" s="233">
        <v>16160</v>
      </c>
      <c r="S36" s="234">
        <f t="shared" si="6"/>
        <v>1194.2490000000003</v>
      </c>
      <c r="T36" s="235">
        <f t="shared" si="5"/>
        <v>0.53077816492450636</v>
      </c>
    </row>
    <row r="37" spans="1:20" s="27" customFormat="1" ht="16.7" customHeight="1">
      <c r="A37" s="133" t="s">
        <v>137</v>
      </c>
      <c r="B37" s="171" t="s">
        <v>275</v>
      </c>
      <c r="C37" s="171" t="s">
        <v>217</v>
      </c>
      <c r="D37" s="182">
        <v>52864</v>
      </c>
      <c r="E37" s="183">
        <v>989.04</v>
      </c>
      <c r="F37" s="231">
        <f t="shared" si="2"/>
        <v>13398</v>
      </c>
      <c r="G37" s="182">
        <v>50</v>
      </c>
      <c r="H37" s="182">
        <v>1060</v>
      </c>
      <c r="I37" s="182">
        <v>12288</v>
      </c>
      <c r="J37" s="172" t="s">
        <v>137</v>
      </c>
      <c r="K37" s="232">
        <f t="shared" si="3"/>
        <v>0</v>
      </c>
      <c r="L37" s="182">
        <v>0</v>
      </c>
      <c r="M37" s="182">
        <v>0</v>
      </c>
      <c r="N37" s="182">
        <v>0</v>
      </c>
      <c r="O37" s="183">
        <v>8.23</v>
      </c>
      <c r="P37" s="232">
        <f t="shared" si="4"/>
        <v>39466</v>
      </c>
      <c r="Q37" s="233">
        <v>15007</v>
      </c>
      <c r="R37" s="233">
        <v>24459</v>
      </c>
      <c r="S37" s="234">
        <f t="shared" si="6"/>
        <v>980.81</v>
      </c>
      <c r="T37" s="235">
        <f t="shared" si="5"/>
        <v>0.2534427966101695</v>
      </c>
    </row>
    <row r="38" spans="1:20" s="27" customFormat="1" ht="16.5" customHeight="1" thickBot="1">
      <c r="A38" s="134" t="s">
        <v>138</v>
      </c>
      <c r="B38" s="173" t="s">
        <v>275</v>
      </c>
      <c r="C38" s="173" t="s">
        <v>217</v>
      </c>
      <c r="D38" s="205">
        <v>10845</v>
      </c>
      <c r="E38" s="206">
        <v>72.900000000000006</v>
      </c>
      <c r="F38" s="174">
        <f t="shared" si="2"/>
        <v>143</v>
      </c>
      <c r="G38" s="205">
        <v>0</v>
      </c>
      <c r="H38" s="205">
        <v>0</v>
      </c>
      <c r="I38" s="205">
        <v>143</v>
      </c>
      <c r="J38" s="238" t="s">
        <v>138</v>
      </c>
      <c r="K38" s="176">
        <f t="shared" si="3"/>
        <v>0</v>
      </c>
      <c r="L38" s="205">
        <v>0</v>
      </c>
      <c r="M38" s="205">
        <v>0</v>
      </c>
      <c r="N38" s="205">
        <v>0</v>
      </c>
      <c r="O38" s="205">
        <v>0.4</v>
      </c>
      <c r="P38" s="176">
        <f t="shared" si="4"/>
        <v>10491</v>
      </c>
      <c r="Q38" s="236">
        <v>7736</v>
      </c>
      <c r="R38" s="236">
        <v>2755</v>
      </c>
      <c r="S38" s="177">
        <f t="shared" si="6"/>
        <v>72.5</v>
      </c>
      <c r="T38" s="237">
        <f t="shared" si="5"/>
        <v>1.3185799907791609E-2</v>
      </c>
    </row>
    <row r="39" spans="1:20" s="101" customFormat="1" ht="11.1" customHeight="1">
      <c r="A39" s="144" t="s">
        <v>324</v>
      </c>
      <c r="B39" s="178"/>
      <c r="C39" s="178"/>
      <c r="D39" s="178"/>
      <c r="E39" s="178"/>
      <c r="F39" s="178"/>
      <c r="G39" s="178"/>
      <c r="H39" s="178"/>
      <c r="I39" s="179" t="s">
        <v>115</v>
      </c>
      <c r="J39" s="144" t="s">
        <v>326</v>
      </c>
      <c r="K39" s="179"/>
      <c r="L39" s="178"/>
      <c r="M39" s="178"/>
      <c r="N39" s="178"/>
      <c r="O39" s="178"/>
      <c r="P39" s="178"/>
      <c r="Q39" s="178"/>
      <c r="R39" s="144"/>
      <c r="S39" s="179"/>
      <c r="T39" s="179" t="s">
        <v>115</v>
      </c>
    </row>
    <row r="40" spans="1:20" s="115" customFormat="1" ht="11.1" customHeight="1">
      <c r="A40" s="143" t="s">
        <v>327</v>
      </c>
      <c r="B40" s="180"/>
      <c r="C40" s="180"/>
      <c r="D40" s="181"/>
      <c r="E40" s="181"/>
      <c r="F40" s="181"/>
      <c r="G40" s="181"/>
      <c r="H40" s="181"/>
      <c r="I40" s="181"/>
      <c r="J40" s="143" t="s">
        <v>327</v>
      </c>
      <c r="K40" s="181"/>
      <c r="L40" s="181"/>
      <c r="M40" s="181"/>
      <c r="N40" s="181"/>
      <c r="O40" s="181"/>
      <c r="P40" s="181"/>
      <c r="Q40" s="181"/>
      <c r="R40" s="181"/>
      <c r="S40" s="181"/>
      <c r="T40" s="145"/>
    </row>
  </sheetData>
  <mergeCells count="22">
    <mergeCell ref="K6:O7"/>
    <mergeCell ref="P6:S7"/>
    <mergeCell ref="T6:T9"/>
    <mergeCell ref="F8:I8"/>
    <mergeCell ref="K8:N8"/>
    <mergeCell ref="O8:O9"/>
    <mergeCell ref="P8:R8"/>
    <mergeCell ref="S8:S9"/>
    <mergeCell ref="F6:I7"/>
    <mergeCell ref="J6:J9"/>
    <mergeCell ref="A6:A9"/>
    <mergeCell ref="B6:B9"/>
    <mergeCell ref="C6:C9"/>
    <mergeCell ref="D6:D9"/>
    <mergeCell ref="E6:E9"/>
    <mergeCell ref="A3:I3"/>
    <mergeCell ref="J3:T3"/>
    <mergeCell ref="A4:I4"/>
    <mergeCell ref="J4:T4"/>
    <mergeCell ref="H5:I5"/>
    <mergeCell ref="J5:L5"/>
    <mergeCell ref="M5:N5"/>
  </mergeCells>
  <phoneticPr fontId="22" type="noConversion"/>
  <conditionalFormatting sqref="D15:D37">
    <cfRule type="expression" dxfId="44" priority="2" stopIfTrue="1">
      <formula>(SUMPRODUCT(D15:D15)-ROUNDDOWN(D15,1))&gt;0</formula>
    </cfRule>
  </conditionalFormatting>
  <conditionalFormatting sqref="D16:D38">
    <cfRule type="expression" dxfId="43" priority="1" stopIfTrue="1">
      <formula>(SUMPRODUCT(D16:D16)-ROUNDDOWN(D16,1))&gt;0</formula>
    </cfRule>
  </conditionalFormatting>
  <pageMargins left="0.7" right="0.7" top="0.75" bottom="0.75" header="0.3" footer="0.3"/>
  <pageSetup paperSize="9" orientation="portrait" r:id="rId1"/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3"/>
  <sheetViews>
    <sheetView view="pageBreakPreview" zoomScaleNormal="100" zoomScaleSheetLayoutView="100" workbookViewId="0">
      <selection activeCell="A39" sqref="A39"/>
    </sheetView>
  </sheetViews>
  <sheetFormatPr defaultRowHeight="14.25"/>
  <cols>
    <col min="1" max="1" width="13.875" style="29" customWidth="1"/>
    <col min="2" max="2" width="9.625" style="520" customWidth="1"/>
    <col min="3" max="3" width="9.125" style="520" customWidth="1"/>
    <col min="4" max="4" width="9.75" style="520" customWidth="1"/>
    <col min="5" max="5" width="8.875" style="520" customWidth="1"/>
    <col min="6" max="6" width="8.25" style="520" customWidth="1"/>
    <col min="7" max="7" width="7.625" style="520" customWidth="1"/>
    <col min="8" max="8" width="8.625" style="520" customWidth="1"/>
    <col min="9" max="9" width="6.625" style="281" customWidth="1"/>
    <col min="10" max="16384" width="9" style="281"/>
  </cols>
  <sheetData>
    <row r="1" spans="1:10" s="548" customFormat="1" ht="14.1" customHeight="1">
      <c r="A1" s="82"/>
      <c r="B1" s="551"/>
      <c r="C1" s="551"/>
      <c r="D1" s="551"/>
      <c r="E1" s="551"/>
      <c r="F1" s="551"/>
      <c r="G1" s="551"/>
      <c r="H1" s="414"/>
      <c r="I1" s="414" t="s">
        <v>652</v>
      </c>
    </row>
    <row r="2" spans="1:10" ht="14.1" customHeight="1">
      <c r="A2" s="82"/>
      <c r="H2" s="414"/>
    </row>
    <row r="3" spans="1:10" s="475" customFormat="1" ht="20.100000000000001" customHeight="1">
      <c r="A3" s="589" t="s">
        <v>162</v>
      </c>
      <c r="B3" s="589"/>
      <c r="C3" s="589"/>
      <c r="D3" s="589"/>
      <c r="E3" s="589"/>
      <c r="F3" s="589"/>
      <c r="G3" s="589"/>
      <c r="H3" s="589"/>
      <c r="I3" s="589"/>
      <c r="J3" s="472"/>
    </row>
    <row r="4" spans="1:10" s="466" customFormat="1" ht="24" customHeight="1">
      <c r="A4" s="794" t="s">
        <v>346</v>
      </c>
      <c r="B4" s="794"/>
      <c r="C4" s="794"/>
      <c r="D4" s="794"/>
      <c r="E4" s="794"/>
      <c r="F4" s="794"/>
      <c r="G4" s="794"/>
      <c r="H4" s="794"/>
      <c r="I4" s="794"/>
    </row>
    <row r="5" spans="1:10" s="413" customFormat="1" ht="18" customHeight="1" thickBot="1">
      <c r="A5" s="473" t="s">
        <v>300</v>
      </c>
      <c r="E5" s="473"/>
      <c r="F5" s="473"/>
      <c r="G5" s="364"/>
      <c r="H5" s="364"/>
      <c r="I5" s="113" t="s">
        <v>301</v>
      </c>
    </row>
    <row r="6" spans="1:10" s="421" customFormat="1" ht="30" customHeight="1">
      <c r="A6" s="828" t="s">
        <v>220</v>
      </c>
      <c r="B6" s="833" t="s">
        <v>306</v>
      </c>
      <c r="C6" s="825" t="s">
        <v>523</v>
      </c>
      <c r="D6" s="825" t="s">
        <v>524</v>
      </c>
      <c r="E6" s="836" t="s">
        <v>312</v>
      </c>
      <c r="F6" s="837"/>
      <c r="G6" s="837"/>
      <c r="H6" s="837"/>
      <c r="I6" s="804" t="s">
        <v>611</v>
      </c>
    </row>
    <row r="7" spans="1:10" s="421" customFormat="1" ht="36" customHeight="1">
      <c r="A7" s="830"/>
      <c r="B7" s="834"/>
      <c r="C7" s="827"/>
      <c r="D7" s="827"/>
      <c r="E7" s="157"/>
      <c r="F7" s="158" t="s">
        <v>621</v>
      </c>
      <c r="G7" s="158" t="s">
        <v>620</v>
      </c>
      <c r="H7" s="159" t="s">
        <v>525</v>
      </c>
      <c r="I7" s="835"/>
    </row>
    <row r="8" spans="1:10" s="21" customFormat="1" ht="18" customHeight="1">
      <c r="A8" s="128" t="s">
        <v>25</v>
      </c>
      <c r="B8" s="559">
        <v>2726815</v>
      </c>
      <c r="C8" s="559" t="s">
        <v>527</v>
      </c>
      <c r="D8" s="559" t="s">
        <v>527</v>
      </c>
      <c r="E8" s="559">
        <v>1801456</v>
      </c>
      <c r="F8" s="559">
        <v>30</v>
      </c>
      <c r="G8" s="559">
        <v>216067</v>
      </c>
      <c r="H8" s="559">
        <v>1585359</v>
      </c>
      <c r="I8" s="521">
        <v>72.27</v>
      </c>
    </row>
    <row r="9" spans="1:10" s="21" customFormat="1" ht="18" customHeight="1">
      <c r="A9" s="128" t="s">
        <v>149</v>
      </c>
      <c r="B9" s="559">
        <v>2739179</v>
      </c>
      <c r="C9" s="559" t="s">
        <v>527</v>
      </c>
      <c r="D9" s="559" t="s">
        <v>527</v>
      </c>
      <c r="E9" s="559">
        <v>1863757</v>
      </c>
      <c r="F9" s="559">
        <v>50</v>
      </c>
      <c r="G9" s="559">
        <v>215935</v>
      </c>
      <c r="H9" s="559">
        <v>1647772</v>
      </c>
      <c r="I9" s="521">
        <v>74.430000000000007</v>
      </c>
    </row>
    <row r="10" spans="1:10" s="21" customFormat="1" ht="18" customHeight="1">
      <c r="A10" s="128" t="s">
        <v>348</v>
      </c>
      <c r="B10" s="559">
        <v>2738420</v>
      </c>
      <c r="C10" s="559" t="s">
        <v>527</v>
      </c>
      <c r="D10" s="559" t="s">
        <v>527</v>
      </c>
      <c r="E10" s="559">
        <v>1901381</v>
      </c>
      <c r="F10" s="559">
        <v>0</v>
      </c>
      <c r="G10" s="559">
        <v>160007</v>
      </c>
      <c r="H10" s="559">
        <v>1741374</v>
      </c>
      <c r="I10" s="521">
        <v>75.934480466838536</v>
      </c>
    </row>
    <row r="11" spans="1:10" s="21" customFormat="1" ht="18" customHeight="1">
      <c r="A11" s="128" t="s">
        <v>494</v>
      </c>
      <c r="B11" s="559">
        <v>2742939</v>
      </c>
      <c r="C11" s="559" t="s">
        <v>527</v>
      </c>
      <c r="D11" s="559" t="s">
        <v>527</v>
      </c>
      <c r="E11" s="559">
        <v>1934719</v>
      </c>
      <c r="F11" s="559">
        <v>0</v>
      </c>
      <c r="G11" s="559">
        <v>162264</v>
      </c>
      <c r="H11" s="559">
        <v>1772455</v>
      </c>
      <c r="I11" s="521">
        <v>77.111412247957389</v>
      </c>
    </row>
    <row r="12" spans="1:10" s="21" customFormat="1" ht="18" customHeight="1">
      <c r="A12" s="130" t="s">
        <v>517</v>
      </c>
      <c r="B12" s="560">
        <f t="shared" ref="B12:H12" si="0">SUM(B14:B36)</f>
        <v>2748599</v>
      </c>
      <c r="C12" s="560">
        <f t="shared" ref="C12:D12" si="1">SUM(C14:C36)</f>
        <v>164712</v>
      </c>
      <c r="D12" s="560">
        <f t="shared" si="1"/>
        <v>2583887</v>
      </c>
      <c r="E12" s="560">
        <f t="shared" si="0"/>
        <v>2164221</v>
      </c>
      <c r="F12" s="560">
        <f t="shared" si="0"/>
        <v>36</v>
      </c>
      <c r="G12" s="560">
        <f t="shared" si="0"/>
        <v>26552</v>
      </c>
      <c r="H12" s="560">
        <f t="shared" si="0"/>
        <v>2137633</v>
      </c>
      <c r="I12" s="522">
        <f>E12/B12*100</f>
        <v>78.739059426274977</v>
      </c>
    </row>
    <row r="13" spans="1:10" s="421" customFormat="1" ht="9.1999999999999993" customHeight="1">
      <c r="A13" s="474"/>
      <c r="B13" s="561"/>
      <c r="C13" s="561"/>
      <c r="D13" s="561"/>
      <c r="E13" s="561"/>
      <c r="F13" s="561"/>
      <c r="G13" s="561"/>
      <c r="H13" s="561"/>
      <c r="I13" s="523"/>
    </row>
    <row r="14" spans="1:10" s="420" customFormat="1" ht="17.100000000000001" customHeight="1">
      <c r="A14" s="275" t="s">
        <v>116</v>
      </c>
      <c r="B14" s="562">
        <v>524276</v>
      </c>
      <c r="C14" s="562">
        <v>7781</v>
      </c>
      <c r="D14" s="562">
        <v>516495</v>
      </c>
      <c r="E14" s="561">
        <f>SUM(F14:H14)</f>
        <v>419769</v>
      </c>
      <c r="F14" s="562">
        <v>0</v>
      </c>
      <c r="G14" s="562">
        <v>0</v>
      </c>
      <c r="H14" s="562">
        <v>419769</v>
      </c>
      <c r="I14" s="524">
        <f>E14/B14*100</f>
        <v>80.066415399522384</v>
      </c>
    </row>
    <row r="15" spans="1:10" s="420" customFormat="1" ht="17.100000000000001" customHeight="1">
      <c r="A15" s="275" t="s">
        <v>117</v>
      </c>
      <c r="B15" s="562">
        <v>269930</v>
      </c>
      <c r="C15" s="562">
        <v>6383</v>
      </c>
      <c r="D15" s="562">
        <v>263547</v>
      </c>
      <c r="E15" s="561">
        <f t="shared" ref="E15:E36" si="2">SUM(F15:H15)</f>
        <v>243466</v>
      </c>
      <c r="F15" s="562">
        <v>0</v>
      </c>
      <c r="G15" s="562">
        <v>0</v>
      </c>
      <c r="H15" s="562">
        <v>243466</v>
      </c>
      <c r="I15" s="524">
        <f t="shared" ref="I15:I36" si="3">E15/B15*100</f>
        <v>90.195976734708992</v>
      </c>
    </row>
    <row r="16" spans="1:10" s="420" customFormat="1" ht="17.100000000000001" customHeight="1">
      <c r="A16" s="275" t="s">
        <v>118</v>
      </c>
      <c r="B16" s="562">
        <v>137158</v>
      </c>
      <c r="C16" s="562">
        <v>0</v>
      </c>
      <c r="D16" s="562">
        <v>137158</v>
      </c>
      <c r="E16" s="561">
        <f t="shared" si="2"/>
        <v>99522</v>
      </c>
      <c r="F16" s="562">
        <v>0</v>
      </c>
      <c r="G16" s="562">
        <v>0</v>
      </c>
      <c r="H16" s="562">
        <v>99522</v>
      </c>
      <c r="I16" s="524">
        <f t="shared" si="3"/>
        <v>72.560113154172555</v>
      </c>
    </row>
    <row r="17" spans="1:9" s="420" customFormat="1" ht="17.100000000000001" customHeight="1">
      <c r="A17" s="275" t="s">
        <v>119</v>
      </c>
      <c r="B17" s="562">
        <v>170094</v>
      </c>
      <c r="C17" s="562">
        <v>0</v>
      </c>
      <c r="D17" s="562">
        <v>170094</v>
      </c>
      <c r="E17" s="561">
        <f t="shared" si="2"/>
        <v>132247</v>
      </c>
      <c r="F17" s="562">
        <v>0</v>
      </c>
      <c r="G17" s="562">
        <v>0</v>
      </c>
      <c r="H17" s="562">
        <v>132247</v>
      </c>
      <c r="I17" s="524">
        <f t="shared" si="3"/>
        <v>77.749362117417434</v>
      </c>
    </row>
    <row r="18" spans="1:9" s="420" customFormat="1" ht="17.100000000000001" customHeight="1">
      <c r="A18" s="275" t="s">
        <v>120</v>
      </c>
      <c r="B18" s="562">
        <v>426532</v>
      </c>
      <c r="C18" s="562">
        <v>0</v>
      </c>
      <c r="D18" s="562">
        <v>426532</v>
      </c>
      <c r="E18" s="561">
        <f t="shared" si="2"/>
        <v>417888</v>
      </c>
      <c r="F18" s="562">
        <v>0</v>
      </c>
      <c r="G18" s="562">
        <v>0</v>
      </c>
      <c r="H18" s="562">
        <v>417888</v>
      </c>
      <c r="I18" s="524">
        <f t="shared" si="3"/>
        <v>97.973422861590691</v>
      </c>
    </row>
    <row r="19" spans="1:9" s="420" customFormat="1" ht="17.100000000000001" customHeight="1">
      <c r="A19" s="275" t="s">
        <v>121</v>
      </c>
      <c r="B19" s="562">
        <v>111628</v>
      </c>
      <c r="C19" s="562">
        <v>11942</v>
      </c>
      <c r="D19" s="562">
        <v>99686</v>
      </c>
      <c r="E19" s="561">
        <f t="shared" si="2"/>
        <v>95940</v>
      </c>
      <c r="F19" s="562">
        <v>0</v>
      </c>
      <c r="G19" s="562">
        <v>7771</v>
      </c>
      <c r="H19" s="562">
        <v>88169</v>
      </c>
      <c r="I19" s="524">
        <f t="shared" si="3"/>
        <v>85.946178378184683</v>
      </c>
    </row>
    <row r="20" spans="1:9" s="420" customFormat="1" ht="17.100000000000001" customHeight="1">
      <c r="A20" s="275" t="s">
        <v>122</v>
      </c>
      <c r="B20" s="562">
        <v>103464</v>
      </c>
      <c r="C20" s="562">
        <v>14066</v>
      </c>
      <c r="D20" s="562">
        <v>89398</v>
      </c>
      <c r="E20" s="561">
        <f t="shared" si="2"/>
        <v>72425</v>
      </c>
      <c r="F20" s="562">
        <v>0</v>
      </c>
      <c r="G20" s="562">
        <v>10018</v>
      </c>
      <c r="H20" s="562">
        <v>62407</v>
      </c>
      <c r="I20" s="524">
        <f t="shared" si="3"/>
        <v>70.000193303951136</v>
      </c>
    </row>
    <row r="21" spans="1:9" s="420" customFormat="1" ht="17.100000000000001" customHeight="1">
      <c r="A21" s="275" t="s">
        <v>123</v>
      </c>
      <c r="B21" s="562">
        <v>103798</v>
      </c>
      <c r="C21" s="562">
        <v>12390</v>
      </c>
      <c r="D21" s="562">
        <v>91408</v>
      </c>
      <c r="E21" s="561">
        <f t="shared" si="2"/>
        <v>69618</v>
      </c>
      <c r="F21" s="562">
        <v>0</v>
      </c>
      <c r="G21" s="562">
        <v>150</v>
      </c>
      <c r="H21" s="562">
        <v>69468</v>
      </c>
      <c r="I21" s="524">
        <f t="shared" si="3"/>
        <v>67.070656467369318</v>
      </c>
    </row>
    <row r="22" spans="1:9" s="420" customFormat="1" ht="17.100000000000001" customHeight="1">
      <c r="A22" s="275" t="s">
        <v>124</v>
      </c>
      <c r="B22" s="562">
        <v>76520</v>
      </c>
      <c r="C22" s="562">
        <v>7566</v>
      </c>
      <c r="D22" s="562">
        <v>68954</v>
      </c>
      <c r="E22" s="561">
        <f t="shared" si="2"/>
        <v>62387</v>
      </c>
      <c r="F22" s="562">
        <v>0</v>
      </c>
      <c r="G22" s="562">
        <v>0</v>
      </c>
      <c r="H22" s="562">
        <v>62387</v>
      </c>
      <c r="I22" s="524">
        <f t="shared" si="3"/>
        <v>81.530318870883434</v>
      </c>
    </row>
    <row r="23" spans="1:9" s="420" customFormat="1" ht="17.100000000000001" customHeight="1">
      <c r="A23" s="275" t="s">
        <v>125</v>
      </c>
      <c r="B23" s="562">
        <v>261191</v>
      </c>
      <c r="C23" s="562">
        <v>14477</v>
      </c>
      <c r="D23" s="562">
        <v>246714</v>
      </c>
      <c r="E23" s="561">
        <f t="shared" si="2"/>
        <v>236945</v>
      </c>
      <c r="F23" s="562">
        <v>0</v>
      </c>
      <c r="G23" s="562">
        <v>0</v>
      </c>
      <c r="H23" s="562">
        <v>236945</v>
      </c>
      <c r="I23" s="524">
        <f t="shared" si="3"/>
        <v>90.717138033086897</v>
      </c>
    </row>
    <row r="24" spans="1:9" s="420" customFormat="1" ht="17.100000000000001" customHeight="1">
      <c r="A24" s="275" t="s">
        <v>126</v>
      </c>
      <c r="B24" s="562">
        <v>24731</v>
      </c>
      <c r="C24" s="562">
        <v>7688</v>
      </c>
      <c r="D24" s="562">
        <v>17043</v>
      </c>
      <c r="E24" s="561">
        <f t="shared" si="2"/>
        <v>10274</v>
      </c>
      <c r="F24" s="562">
        <v>0</v>
      </c>
      <c r="G24" s="562">
        <v>4224</v>
      </c>
      <c r="H24" s="562">
        <v>6050</v>
      </c>
      <c r="I24" s="524">
        <f t="shared" si="3"/>
        <v>41.543002709150464</v>
      </c>
    </row>
    <row r="25" spans="1:9" s="420" customFormat="1" ht="17.100000000000001" customHeight="1">
      <c r="A25" s="275" t="s">
        <v>127</v>
      </c>
      <c r="B25" s="562">
        <v>55888</v>
      </c>
      <c r="C25" s="562">
        <v>25447</v>
      </c>
      <c r="D25" s="562">
        <v>30441</v>
      </c>
      <c r="E25" s="561">
        <f t="shared" si="2"/>
        <v>24646</v>
      </c>
      <c r="F25" s="562">
        <v>0</v>
      </c>
      <c r="G25" s="562">
        <v>126</v>
      </c>
      <c r="H25" s="562">
        <v>24520</v>
      </c>
      <c r="I25" s="524">
        <f t="shared" si="3"/>
        <v>44.098912109934155</v>
      </c>
    </row>
    <row r="26" spans="1:9" s="420" customFormat="1" ht="17.100000000000001" customHeight="1">
      <c r="A26" s="275" t="s">
        <v>128</v>
      </c>
      <c r="B26" s="562">
        <v>26732</v>
      </c>
      <c r="C26" s="562">
        <v>15362</v>
      </c>
      <c r="D26" s="562">
        <v>11370</v>
      </c>
      <c r="E26" s="561">
        <f t="shared" si="2"/>
        <v>11370</v>
      </c>
      <c r="F26" s="562">
        <v>0</v>
      </c>
      <c r="G26" s="562">
        <v>548</v>
      </c>
      <c r="H26" s="562">
        <v>10822</v>
      </c>
      <c r="I26" s="524">
        <f t="shared" si="3"/>
        <v>42.533293431093824</v>
      </c>
    </row>
    <row r="27" spans="1:9" s="420" customFormat="1" ht="17.100000000000001" customHeight="1">
      <c r="A27" s="275" t="s">
        <v>129</v>
      </c>
      <c r="B27" s="562">
        <v>18408</v>
      </c>
      <c r="C27" s="562">
        <v>2712</v>
      </c>
      <c r="D27" s="562">
        <v>15696</v>
      </c>
      <c r="E27" s="561">
        <f t="shared" si="2"/>
        <v>8218</v>
      </c>
      <c r="F27" s="562">
        <v>0</v>
      </c>
      <c r="G27" s="562">
        <v>0</v>
      </c>
      <c r="H27" s="562">
        <v>8218</v>
      </c>
      <c r="I27" s="524">
        <f t="shared" si="3"/>
        <v>44.643633202955236</v>
      </c>
    </row>
    <row r="28" spans="1:9" s="420" customFormat="1" ht="17.100000000000001" customHeight="1">
      <c r="A28" s="275" t="s">
        <v>130</v>
      </c>
      <c r="B28" s="562">
        <v>40318</v>
      </c>
      <c r="C28" s="562">
        <v>0</v>
      </c>
      <c r="D28" s="562">
        <v>40318</v>
      </c>
      <c r="E28" s="561">
        <f t="shared" si="2"/>
        <v>29852</v>
      </c>
      <c r="F28" s="562">
        <v>0</v>
      </c>
      <c r="G28" s="562">
        <v>0</v>
      </c>
      <c r="H28" s="562">
        <v>29852</v>
      </c>
      <c r="I28" s="524">
        <f t="shared" si="3"/>
        <v>74.04137109975693</v>
      </c>
    </row>
    <row r="29" spans="1:9" s="420" customFormat="1" ht="17.100000000000001" customHeight="1">
      <c r="A29" s="275" t="s">
        <v>131</v>
      </c>
      <c r="B29" s="562">
        <v>44897</v>
      </c>
      <c r="C29" s="562">
        <v>0</v>
      </c>
      <c r="D29" s="562">
        <v>44897</v>
      </c>
      <c r="E29" s="561">
        <f t="shared" si="2"/>
        <v>24049</v>
      </c>
      <c r="F29" s="562">
        <v>0</v>
      </c>
      <c r="G29" s="562">
        <v>0</v>
      </c>
      <c r="H29" s="562">
        <v>24049</v>
      </c>
      <c r="I29" s="524">
        <f t="shared" si="3"/>
        <v>53.564826157649733</v>
      </c>
    </row>
    <row r="30" spans="1:9" s="420" customFormat="1" ht="17.100000000000001" customHeight="1">
      <c r="A30" s="275" t="s">
        <v>132</v>
      </c>
      <c r="B30" s="562">
        <v>36853</v>
      </c>
      <c r="C30" s="562">
        <v>8124</v>
      </c>
      <c r="D30" s="562">
        <v>28729</v>
      </c>
      <c r="E30" s="561">
        <f t="shared" si="2"/>
        <v>22019</v>
      </c>
      <c r="F30" s="562">
        <v>36</v>
      </c>
      <c r="G30" s="562">
        <v>309</v>
      </c>
      <c r="H30" s="562">
        <v>21674</v>
      </c>
      <c r="I30" s="524">
        <f t="shared" si="3"/>
        <v>59.748188749898247</v>
      </c>
    </row>
    <row r="31" spans="1:9" s="420" customFormat="1" ht="17.100000000000001" customHeight="1">
      <c r="A31" s="275" t="s">
        <v>133</v>
      </c>
      <c r="B31" s="562">
        <v>46509</v>
      </c>
      <c r="C31" s="562">
        <v>0</v>
      </c>
      <c r="D31" s="562">
        <v>46509</v>
      </c>
      <c r="E31" s="561">
        <f t="shared" si="2"/>
        <v>16542</v>
      </c>
      <c r="F31" s="562">
        <v>0</v>
      </c>
      <c r="G31" s="562">
        <v>0</v>
      </c>
      <c r="H31" s="562">
        <v>16542</v>
      </c>
      <c r="I31" s="524">
        <f t="shared" si="3"/>
        <v>35.567309552989748</v>
      </c>
    </row>
    <row r="32" spans="1:9" s="420" customFormat="1" ht="17.100000000000001" customHeight="1">
      <c r="A32" s="275" t="s">
        <v>134</v>
      </c>
      <c r="B32" s="562">
        <v>126092</v>
      </c>
      <c r="C32" s="562">
        <v>12919</v>
      </c>
      <c r="D32" s="562">
        <v>113173</v>
      </c>
      <c r="E32" s="561">
        <f t="shared" si="2"/>
        <v>90543</v>
      </c>
      <c r="F32" s="562">
        <v>0</v>
      </c>
      <c r="G32" s="562">
        <v>0</v>
      </c>
      <c r="H32" s="562">
        <v>90543</v>
      </c>
      <c r="I32" s="524">
        <f t="shared" si="3"/>
        <v>71.807093233512049</v>
      </c>
    </row>
    <row r="33" spans="1:9" s="420" customFormat="1" ht="17.100000000000001" customHeight="1">
      <c r="A33" s="275" t="s">
        <v>135</v>
      </c>
      <c r="B33" s="562">
        <v>45559</v>
      </c>
      <c r="C33" s="562">
        <v>17840</v>
      </c>
      <c r="D33" s="562">
        <v>27719</v>
      </c>
      <c r="E33" s="561">
        <f t="shared" si="2"/>
        <v>18616</v>
      </c>
      <c r="F33" s="562">
        <v>0</v>
      </c>
      <c r="G33" s="562">
        <v>1571</v>
      </c>
      <c r="H33" s="562">
        <v>17045</v>
      </c>
      <c r="I33" s="524">
        <f t="shared" si="3"/>
        <v>40.861300730920348</v>
      </c>
    </row>
    <row r="34" spans="1:9" s="420" customFormat="1" ht="17.100000000000001" customHeight="1">
      <c r="A34" s="275" t="s">
        <v>136</v>
      </c>
      <c r="B34" s="562">
        <v>34308</v>
      </c>
      <c r="C34" s="562">
        <v>0</v>
      </c>
      <c r="D34" s="562">
        <v>34308</v>
      </c>
      <c r="E34" s="561">
        <f t="shared" si="2"/>
        <v>21210</v>
      </c>
      <c r="F34" s="562">
        <v>0</v>
      </c>
      <c r="G34" s="562">
        <v>0</v>
      </c>
      <c r="H34" s="562">
        <v>21210</v>
      </c>
      <c r="I34" s="524">
        <f t="shared" si="3"/>
        <v>61.82231549492829</v>
      </c>
    </row>
    <row r="35" spans="1:9" s="420" customFormat="1" ht="17.100000000000001" customHeight="1">
      <c r="A35" s="275" t="s">
        <v>137</v>
      </c>
      <c r="B35" s="562">
        <v>53318</v>
      </c>
      <c r="C35" s="562">
        <v>0</v>
      </c>
      <c r="D35" s="562">
        <v>53318</v>
      </c>
      <c r="E35" s="561">
        <f t="shared" si="2"/>
        <v>36542</v>
      </c>
      <c r="F35" s="562">
        <v>0</v>
      </c>
      <c r="G35" s="562">
        <v>1835</v>
      </c>
      <c r="H35" s="562">
        <v>34707</v>
      </c>
      <c r="I35" s="524">
        <f t="shared" si="3"/>
        <v>68.535954086799961</v>
      </c>
    </row>
    <row r="36" spans="1:9" s="420" customFormat="1" ht="17.100000000000001" customHeight="1" thickBot="1">
      <c r="A36" s="276" t="s">
        <v>138</v>
      </c>
      <c r="B36" s="563">
        <v>10395</v>
      </c>
      <c r="C36" s="564">
        <v>15</v>
      </c>
      <c r="D36" s="564">
        <v>10380</v>
      </c>
      <c r="E36" s="565">
        <f t="shared" si="2"/>
        <v>133</v>
      </c>
      <c r="F36" s="564">
        <v>0</v>
      </c>
      <c r="G36" s="564">
        <v>0</v>
      </c>
      <c r="H36" s="564">
        <v>133</v>
      </c>
      <c r="I36" s="525">
        <f t="shared" si="3"/>
        <v>1.2794612794612794</v>
      </c>
    </row>
    <row r="37" spans="1:9" s="101" customFormat="1" ht="12" customHeight="1">
      <c r="A37" s="101" t="s">
        <v>256</v>
      </c>
      <c r="B37" s="315"/>
      <c r="C37" s="315"/>
      <c r="D37" s="315"/>
      <c r="E37" s="315"/>
      <c r="F37" s="315"/>
      <c r="G37" s="315"/>
      <c r="H37" s="383" t="s">
        <v>245</v>
      </c>
      <c r="I37" s="383" t="s">
        <v>245</v>
      </c>
    </row>
    <row r="38" spans="1:9" s="115" customFormat="1" ht="12" customHeight="1">
      <c r="A38" s="316" t="s">
        <v>526</v>
      </c>
      <c r="B38" s="317"/>
      <c r="C38" s="317"/>
      <c r="D38" s="317"/>
      <c r="E38" s="317"/>
      <c r="F38" s="317"/>
      <c r="G38" s="317"/>
      <c r="H38" s="317"/>
    </row>
    <row r="39" spans="1:9" s="115" customFormat="1" ht="12" customHeight="1">
      <c r="A39" s="316" t="s">
        <v>667</v>
      </c>
      <c r="B39" s="317"/>
      <c r="C39" s="317"/>
      <c r="D39" s="317"/>
      <c r="E39" s="317"/>
      <c r="F39" s="317"/>
      <c r="G39" s="317"/>
      <c r="H39" s="317"/>
    </row>
    <row r="40" spans="1:9" s="420" customFormat="1" ht="11.1" customHeight="1">
      <c r="A40" s="411"/>
      <c r="B40" s="135"/>
      <c r="C40" s="135"/>
      <c r="D40" s="135"/>
      <c r="E40" s="135"/>
      <c r="F40" s="135"/>
      <c r="G40" s="135"/>
      <c r="H40" s="135"/>
    </row>
    <row r="41" spans="1:9" s="420" customFormat="1" ht="14.45" customHeight="1">
      <c r="A41" s="411"/>
      <c r="B41" s="135"/>
      <c r="C41" s="135"/>
      <c r="D41" s="135"/>
      <c r="E41" s="135"/>
      <c r="F41" s="135"/>
      <c r="G41" s="135"/>
      <c r="H41" s="135"/>
    </row>
    <row r="42" spans="1:9" s="420" customFormat="1" ht="14.25" customHeight="1">
      <c r="A42" s="411"/>
      <c r="B42" s="135"/>
      <c r="C42" s="135"/>
      <c r="D42" s="135"/>
      <c r="E42" s="135"/>
      <c r="F42" s="135"/>
      <c r="G42" s="135"/>
      <c r="H42" s="135"/>
    </row>
    <row r="43" spans="1:9" s="420" customFormat="1" ht="14.45" customHeight="1">
      <c r="A43" s="411"/>
      <c r="B43" s="135"/>
      <c r="C43" s="135"/>
      <c r="D43" s="135"/>
      <c r="E43" s="135"/>
      <c r="F43" s="135"/>
      <c r="G43" s="135"/>
      <c r="H43" s="135"/>
    </row>
    <row r="44" spans="1:9" s="420" customFormat="1" ht="14.45" customHeight="1">
      <c r="A44" s="411"/>
      <c r="B44" s="135"/>
      <c r="C44" s="135"/>
      <c r="D44" s="135"/>
      <c r="E44" s="135"/>
      <c r="F44" s="135"/>
      <c r="G44" s="135"/>
      <c r="H44" s="135"/>
    </row>
    <row r="45" spans="1:9" s="420" customFormat="1" ht="14.45" customHeight="1">
      <c r="A45" s="411"/>
      <c r="B45" s="135"/>
      <c r="C45" s="135"/>
      <c r="D45" s="135"/>
      <c r="E45" s="135"/>
      <c r="F45" s="135"/>
      <c r="G45" s="135"/>
      <c r="H45" s="135"/>
    </row>
    <row r="46" spans="1:9" s="421" customFormat="1" ht="5.25" customHeight="1">
      <c r="A46" s="411"/>
      <c r="B46" s="135"/>
      <c r="C46" s="135"/>
      <c r="D46" s="135"/>
      <c r="E46" s="135"/>
      <c r="F46" s="135"/>
      <c r="G46" s="135"/>
      <c r="H46" s="135"/>
    </row>
    <row r="47" spans="1:9" s="421" customFormat="1" ht="15.75" customHeight="1">
      <c r="A47" s="411"/>
      <c r="B47" s="135"/>
      <c r="C47" s="135"/>
      <c r="D47" s="135"/>
      <c r="E47" s="135"/>
      <c r="F47" s="135"/>
      <c r="G47" s="135"/>
      <c r="H47" s="135"/>
    </row>
    <row r="48" spans="1:9" s="421" customFormat="1" ht="11.25">
      <c r="A48" s="411"/>
      <c r="B48" s="135"/>
      <c r="C48" s="135"/>
      <c r="D48" s="135"/>
      <c r="E48" s="135"/>
      <c r="F48" s="135"/>
      <c r="G48" s="135"/>
      <c r="H48" s="135"/>
    </row>
    <row r="49" spans="1:8" s="421" customFormat="1" ht="11.25">
      <c r="A49" s="411"/>
      <c r="B49" s="135"/>
      <c r="C49" s="135"/>
      <c r="D49" s="135"/>
      <c r="E49" s="135"/>
      <c r="F49" s="135"/>
      <c r="G49" s="135"/>
      <c r="H49" s="135"/>
    </row>
    <row r="50" spans="1:8" s="421" customFormat="1" ht="11.25">
      <c r="A50" s="411"/>
      <c r="B50" s="135"/>
      <c r="C50" s="135"/>
      <c r="D50" s="135"/>
      <c r="E50" s="135"/>
      <c r="F50" s="135"/>
      <c r="G50" s="135"/>
      <c r="H50" s="135"/>
    </row>
    <row r="51" spans="1:8" s="421" customFormat="1" ht="11.25">
      <c r="A51" s="411"/>
      <c r="B51" s="135"/>
      <c r="C51" s="135"/>
      <c r="D51" s="135"/>
      <c r="E51" s="135"/>
      <c r="F51" s="135"/>
      <c r="G51" s="135"/>
      <c r="H51" s="135"/>
    </row>
    <row r="52" spans="1:8" s="421" customFormat="1" ht="11.25">
      <c r="A52" s="411"/>
      <c r="B52" s="135"/>
      <c r="C52" s="135"/>
      <c r="D52" s="135"/>
      <c r="E52" s="135"/>
      <c r="F52" s="135"/>
      <c r="G52" s="135"/>
      <c r="H52" s="135"/>
    </row>
    <row r="53" spans="1:8" s="421" customFormat="1" ht="11.25">
      <c r="A53" s="411"/>
      <c r="B53" s="135"/>
      <c r="C53" s="135"/>
      <c r="D53" s="135"/>
      <c r="E53" s="135"/>
      <c r="F53" s="135"/>
      <c r="G53" s="135"/>
      <c r="H53" s="135"/>
    </row>
    <row r="54" spans="1:8" s="421" customFormat="1" ht="11.25">
      <c r="A54" s="411"/>
      <c r="B54" s="135"/>
      <c r="C54" s="135"/>
      <c r="D54" s="135"/>
      <c r="E54" s="135"/>
      <c r="F54" s="135"/>
      <c r="G54" s="135"/>
      <c r="H54" s="135"/>
    </row>
    <row r="55" spans="1:8" s="421" customFormat="1" ht="11.25">
      <c r="A55" s="411"/>
      <c r="B55" s="135"/>
      <c r="C55" s="135"/>
      <c r="D55" s="135"/>
      <c r="E55" s="135"/>
      <c r="F55" s="135"/>
      <c r="G55" s="135"/>
      <c r="H55" s="135"/>
    </row>
    <row r="56" spans="1:8" s="421" customFormat="1" ht="11.25">
      <c r="A56" s="411"/>
      <c r="B56" s="135"/>
      <c r="C56" s="135"/>
      <c r="D56" s="135"/>
      <c r="E56" s="135"/>
      <c r="F56" s="135"/>
      <c r="G56" s="135"/>
      <c r="H56" s="135"/>
    </row>
    <row r="57" spans="1:8" s="421" customFormat="1" ht="11.25">
      <c r="A57" s="411"/>
      <c r="B57" s="135"/>
      <c r="C57" s="135"/>
      <c r="D57" s="135"/>
      <c r="E57" s="135"/>
      <c r="F57" s="135"/>
      <c r="G57" s="135"/>
      <c r="H57" s="135"/>
    </row>
    <row r="58" spans="1:8" s="421" customFormat="1" ht="11.25">
      <c r="A58" s="411"/>
      <c r="B58" s="135"/>
      <c r="C58" s="135"/>
      <c r="D58" s="135"/>
      <c r="E58" s="135"/>
      <c r="F58" s="135"/>
      <c r="G58" s="135"/>
      <c r="H58" s="135"/>
    </row>
    <row r="59" spans="1:8" s="421" customFormat="1" ht="11.25">
      <c r="A59" s="411"/>
      <c r="B59" s="135"/>
      <c r="C59" s="135"/>
      <c r="D59" s="135"/>
      <c r="E59" s="135"/>
      <c r="F59" s="135"/>
      <c r="G59" s="135"/>
      <c r="H59" s="135"/>
    </row>
    <row r="60" spans="1:8" s="421" customFormat="1" ht="11.25">
      <c r="A60" s="411"/>
      <c r="B60" s="135"/>
      <c r="C60" s="135"/>
      <c r="D60" s="135"/>
      <c r="E60" s="135"/>
      <c r="F60" s="135"/>
      <c r="G60" s="135"/>
      <c r="H60" s="135"/>
    </row>
    <row r="61" spans="1:8" s="421" customFormat="1" ht="11.25">
      <c r="A61" s="411"/>
      <c r="B61" s="135"/>
      <c r="C61" s="135"/>
      <c r="D61" s="135"/>
      <c r="E61" s="135"/>
      <c r="F61" s="135"/>
      <c r="G61" s="135"/>
      <c r="H61" s="135"/>
    </row>
    <row r="62" spans="1:8" s="421" customFormat="1" ht="11.25">
      <c r="A62" s="411"/>
      <c r="B62" s="135"/>
      <c r="C62" s="135"/>
      <c r="D62" s="135"/>
      <c r="E62" s="135"/>
      <c r="F62" s="135"/>
      <c r="G62" s="135"/>
      <c r="H62" s="135"/>
    </row>
    <row r="63" spans="1:8" s="421" customFormat="1" ht="11.25">
      <c r="A63" s="411"/>
      <c r="B63" s="135"/>
      <c r="C63" s="135"/>
      <c r="D63" s="135"/>
      <c r="E63" s="135"/>
      <c r="F63" s="135"/>
      <c r="G63" s="135"/>
      <c r="H63" s="135"/>
    </row>
    <row r="64" spans="1:8" s="421" customFormat="1" ht="11.25">
      <c r="A64" s="411"/>
      <c r="B64" s="135"/>
      <c r="C64" s="135"/>
      <c r="D64" s="135"/>
      <c r="E64" s="135"/>
      <c r="F64" s="135"/>
      <c r="G64" s="135"/>
      <c r="H64" s="135"/>
    </row>
    <row r="65" spans="1:8" s="421" customFormat="1" ht="11.25">
      <c r="A65" s="411"/>
      <c r="B65" s="135"/>
      <c r="C65" s="135"/>
      <c r="D65" s="135"/>
      <c r="E65" s="135"/>
      <c r="F65" s="135"/>
      <c r="G65" s="135"/>
      <c r="H65" s="135"/>
    </row>
    <row r="66" spans="1:8" s="421" customFormat="1" ht="11.25">
      <c r="A66" s="411"/>
      <c r="B66" s="135"/>
      <c r="C66" s="135"/>
      <c r="D66" s="135"/>
      <c r="E66" s="135"/>
      <c r="F66" s="135"/>
      <c r="G66" s="135"/>
      <c r="H66" s="135"/>
    </row>
    <row r="67" spans="1:8" s="421" customFormat="1" ht="11.25">
      <c r="A67" s="411"/>
      <c r="B67" s="135"/>
      <c r="C67" s="135"/>
      <c r="D67" s="135"/>
      <c r="E67" s="135"/>
      <c r="F67" s="135"/>
      <c r="G67" s="135"/>
      <c r="H67" s="135"/>
    </row>
    <row r="68" spans="1:8" s="421" customFormat="1" ht="11.25">
      <c r="A68" s="411"/>
      <c r="B68" s="135"/>
      <c r="C68" s="135"/>
      <c r="D68" s="135"/>
      <c r="E68" s="135"/>
      <c r="F68" s="135"/>
      <c r="G68" s="135"/>
      <c r="H68" s="135"/>
    </row>
    <row r="69" spans="1:8" s="421" customFormat="1" ht="11.25">
      <c r="A69" s="411"/>
      <c r="B69" s="135"/>
      <c r="C69" s="135"/>
      <c r="D69" s="135"/>
      <c r="E69" s="135"/>
      <c r="F69" s="135"/>
      <c r="G69" s="135"/>
      <c r="H69" s="135"/>
    </row>
    <row r="70" spans="1:8" s="421" customFormat="1" ht="11.25">
      <c r="A70" s="411"/>
      <c r="B70" s="135"/>
      <c r="C70" s="135"/>
      <c r="D70" s="135"/>
      <c r="E70" s="135"/>
      <c r="F70" s="135"/>
      <c r="G70" s="135"/>
      <c r="H70" s="135"/>
    </row>
    <row r="71" spans="1:8" s="421" customFormat="1" ht="11.25">
      <c r="A71" s="411"/>
      <c r="B71" s="135"/>
      <c r="C71" s="135"/>
      <c r="D71" s="135"/>
      <c r="E71" s="135"/>
      <c r="F71" s="135"/>
      <c r="G71" s="135"/>
      <c r="H71" s="135"/>
    </row>
    <row r="72" spans="1:8" s="421" customFormat="1" ht="11.25">
      <c r="A72" s="411"/>
      <c r="B72" s="135"/>
      <c r="C72" s="135"/>
      <c r="D72" s="135"/>
      <c r="E72" s="135"/>
      <c r="F72" s="135"/>
      <c r="G72" s="135"/>
      <c r="H72" s="135"/>
    </row>
    <row r="73" spans="1:8" s="421" customFormat="1" ht="11.25">
      <c r="A73" s="411"/>
      <c r="B73" s="135"/>
      <c r="C73" s="135"/>
      <c r="D73" s="135"/>
      <c r="E73" s="135"/>
      <c r="F73" s="135"/>
      <c r="G73" s="135"/>
      <c r="H73" s="135"/>
    </row>
    <row r="74" spans="1:8" s="421" customFormat="1" ht="11.25">
      <c r="A74" s="411"/>
      <c r="B74" s="135"/>
      <c r="C74" s="135"/>
      <c r="D74" s="135"/>
      <c r="E74" s="135"/>
      <c r="F74" s="135"/>
      <c r="G74" s="135"/>
      <c r="H74" s="135"/>
    </row>
    <row r="75" spans="1:8" s="421" customFormat="1" ht="11.25">
      <c r="A75" s="411"/>
      <c r="B75" s="135"/>
      <c r="C75" s="135"/>
      <c r="D75" s="135"/>
      <c r="E75" s="135"/>
      <c r="F75" s="135"/>
      <c r="G75" s="135"/>
      <c r="H75" s="135"/>
    </row>
    <row r="76" spans="1:8" s="421" customFormat="1" ht="11.25">
      <c r="A76" s="411"/>
      <c r="B76" s="135"/>
      <c r="C76" s="135"/>
      <c r="D76" s="135"/>
      <c r="E76" s="135"/>
      <c r="F76" s="135"/>
      <c r="G76" s="135"/>
      <c r="H76" s="135"/>
    </row>
    <row r="77" spans="1:8" s="421" customFormat="1" ht="11.25">
      <c r="A77" s="411"/>
      <c r="B77" s="135"/>
      <c r="C77" s="135"/>
      <c r="D77" s="135"/>
      <c r="E77" s="135"/>
      <c r="F77" s="135"/>
      <c r="G77" s="135"/>
      <c r="H77" s="135"/>
    </row>
    <row r="78" spans="1:8" s="421" customFormat="1" ht="11.25">
      <c r="A78" s="411"/>
      <c r="B78" s="135"/>
      <c r="C78" s="135"/>
      <c r="D78" s="135"/>
      <c r="E78" s="135"/>
      <c r="F78" s="135"/>
      <c r="G78" s="135"/>
      <c r="H78" s="135"/>
    </row>
    <row r="79" spans="1:8" s="421" customFormat="1" ht="11.25">
      <c r="A79" s="411"/>
      <c r="B79" s="135"/>
      <c r="C79" s="135"/>
      <c r="D79" s="135"/>
      <c r="E79" s="135"/>
      <c r="F79" s="135"/>
      <c r="G79" s="135"/>
      <c r="H79" s="135"/>
    </row>
    <row r="80" spans="1:8" s="421" customFormat="1" ht="11.25">
      <c r="A80" s="411"/>
      <c r="B80" s="135"/>
      <c r="C80" s="135"/>
      <c r="D80" s="135"/>
      <c r="E80" s="135"/>
      <c r="F80" s="135"/>
      <c r="G80" s="135"/>
      <c r="H80" s="135"/>
    </row>
    <row r="81" spans="1:8" s="421" customFormat="1" ht="11.25">
      <c r="A81" s="411"/>
      <c r="B81" s="135"/>
      <c r="C81" s="135"/>
      <c r="D81" s="135"/>
      <c r="E81" s="135"/>
      <c r="F81" s="135"/>
      <c r="G81" s="135"/>
      <c r="H81" s="135"/>
    </row>
    <row r="82" spans="1:8" s="421" customFormat="1" ht="11.25">
      <c r="A82" s="411"/>
      <c r="B82" s="135"/>
      <c r="C82" s="135"/>
      <c r="D82" s="135"/>
      <c r="E82" s="135"/>
      <c r="F82" s="135"/>
      <c r="G82" s="135"/>
      <c r="H82" s="135"/>
    </row>
    <row r="83" spans="1:8" s="421" customFormat="1" ht="11.25">
      <c r="A83" s="411"/>
      <c r="B83" s="135"/>
      <c r="C83" s="135"/>
      <c r="D83" s="135"/>
      <c r="E83" s="135"/>
      <c r="F83" s="135"/>
      <c r="G83" s="135"/>
      <c r="H83" s="135"/>
    </row>
    <row r="84" spans="1:8" s="421" customFormat="1" ht="11.25">
      <c r="A84" s="411"/>
      <c r="B84" s="135"/>
      <c r="C84" s="135"/>
      <c r="D84" s="135"/>
      <c r="E84" s="135"/>
      <c r="F84" s="135"/>
      <c r="G84" s="135"/>
      <c r="H84" s="135"/>
    </row>
    <row r="85" spans="1:8" s="421" customFormat="1" ht="11.25">
      <c r="A85" s="411"/>
      <c r="B85" s="135"/>
      <c r="C85" s="135"/>
      <c r="D85" s="135"/>
      <c r="E85" s="135"/>
      <c r="F85" s="135"/>
      <c r="G85" s="135"/>
      <c r="H85" s="135"/>
    </row>
    <row r="86" spans="1:8" s="421" customFormat="1" ht="11.25">
      <c r="A86" s="411"/>
      <c r="B86" s="135"/>
      <c r="C86" s="135"/>
      <c r="D86" s="135"/>
      <c r="E86" s="135"/>
      <c r="F86" s="135"/>
      <c r="G86" s="135"/>
      <c r="H86" s="135"/>
    </row>
    <row r="87" spans="1:8" s="421" customFormat="1" ht="11.25">
      <c r="A87" s="411"/>
      <c r="B87" s="135"/>
      <c r="C87" s="135"/>
      <c r="D87" s="135"/>
      <c r="E87" s="135"/>
      <c r="F87" s="135"/>
      <c r="G87" s="135"/>
      <c r="H87" s="135"/>
    </row>
    <row r="88" spans="1:8" s="421" customFormat="1" ht="11.25">
      <c r="A88" s="411"/>
      <c r="B88" s="135"/>
      <c r="C88" s="135"/>
      <c r="D88" s="135"/>
      <c r="E88" s="135"/>
      <c r="F88" s="135"/>
      <c r="G88" s="135"/>
      <c r="H88" s="135"/>
    </row>
    <row r="89" spans="1:8" s="421" customFormat="1" ht="11.25">
      <c r="A89" s="411"/>
      <c r="B89" s="135"/>
      <c r="C89" s="135"/>
      <c r="D89" s="135"/>
      <c r="E89" s="135"/>
      <c r="F89" s="135"/>
      <c r="G89" s="135"/>
      <c r="H89" s="135"/>
    </row>
    <row r="90" spans="1:8" s="421" customFormat="1" ht="11.25">
      <c r="A90" s="411"/>
      <c r="B90" s="135"/>
      <c r="C90" s="135"/>
      <c r="D90" s="135"/>
      <c r="E90" s="135"/>
      <c r="F90" s="135"/>
      <c r="G90" s="135"/>
      <c r="H90" s="135"/>
    </row>
    <row r="91" spans="1:8" s="421" customFormat="1" ht="11.25">
      <c r="A91" s="411"/>
      <c r="B91" s="135"/>
      <c r="C91" s="135"/>
      <c r="D91" s="135"/>
      <c r="E91" s="135"/>
      <c r="F91" s="135"/>
      <c r="G91" s="135"/>
      <c r="H91" s="135"/>
    </row>
    <row r="92" spans="1:8" s="421" customFormat="1" ht="11.25">
      <c r="A92" s="411"/>
      <c r="B92" s="135"/>
      <c r="C92" s="135"/>
      <c r="D92" s="135"/>
      <c r="E92" s="135"/>
      <c r="F92" s="135"/>
      <c r="G92" s="135"/>
      <c r="H92" s="135"/>
    </row>
    <row r="93" spans="1:8" s="421" customFormat="1" ht="11.25">
      <c r="A93" s="411"/>
      <c r="B93" s="135"/>
      <c r="C93" s="135"/>
      <c r="D93" s="135"/>
      <c r="E93" s="135"/>
      <c r="F93" s="135"/>
      <c r="G93" s="135"/>
      <c r="H93" s="135"/>
    </row>
    <row r="94" spans="1:8" s="421" customFormat="1" ht="11.25">
      <c r="A94" s="411"/>
      <c r="B94" s="135"/>
      <c r="C94" s="135"/>
      <c r="D94" s="135"/>
      <c r="E94" s="135"/>
      <c r="F94" s="135"/>
      <c r="G94" s="135"/>
      <c r="H94" s="135"/>
    </row>
    <row r="95" spans="1:8" s="421" customFormat="1" ht="11.25">
      <c r="A95" s="411"/>
      <c r="B95" s="135"/>
      <c r="C95" s="135"/>
      <c r="D95" s="135"/>
      <c r="E95" s="135"/>
      <c r="F95" s="135"/>
      <c r="G95" s="135"/>
      <c r="H95" s="135"/>
    </row>
    <row r="96" spans="1:8" s="421" customFormat="1" ht="11.25">
      <c r="A96" s="411"/>
      <c r="B96" s="135"/>
      <c r="C96" s="135"/>
      <c r="D96" s="135"/>
      <c r="E96" s="135"/>
      <c r="F96" s="135"/>
      <c r="G96" s="135"/>
      <c r="H96" s="135"/>
    </row>
    <row r="97" spans="1:8" s="421" customFormat="1" ht="11.25">
      <c r="A97" s="411"/>
      <c r="B97" s="135"/>
      <c r="C97" s="135"/>
      <c r="D97" s="135"/>
      <c r="E97" s="135"/>
      <c r="F97" s="135"/>
      <c r="G97" s="135"/>
      <c r="H97" s="135"/>
    </row>
    <row r="98" spans="1:8" s="421" customFormat="1" ht="11.25">
      <c r="A98" s="411"/>
      <c r="B98" s="135"/>
      <c r="C98" s="135"/>
      <c r="D98" s="135"/>
      <c r="E98" s="135"/>
      <c r="F98" s="135"/>
      <c r="G98" s="135"/>
      <c r="H98" s="135"/>
    </row>
    <row r="99" spans="1:8" s="421" customFormat="1" ht="11.25">
      <c r="A99" s="411"/>
      <c r="B99" s="135"/>
      <c r="C99" s="135"/>
      <c r="D99" s="135"/>
      <c r="E99" s="135"/>
      <c r="F99" s="135"/>
      <c r="G99" s="135"/>
      <c r="H99" s="135"/>
    </row>
    <row r="100" spans="1:8" s="421" customFormat="1" ht="11.25">
      <c r="A100" s="411"/>
      <c r="B100" s="135"/>
      <c r="C100" s="135"/>
      <c r="D100" s="135"/>
      <c r="E100" s="135"/>
      <c r="F100" s="135"/>
      <c r="G100" s="135"/>
      <c r="H100" s="135"/>
    </row>
    <row r="101" spans="1:8" s="421" customFormat="1" ht="11.25">
      <c r="A101" s="411"/>
      <c r="B101" s="135"/>
      <c r="C101" s="135"/>
      <c r="D101" s="135"/>
      <c r="E101" s="135"/>
      <c r="F101" s="135"/>
      <c r="G101" s="135"/>
      <c r="H101" s="135"/>
    </row>
    <row r="102" spans="1:8" s="421" customFormat="1" ht="11.25">
      <c r="A102" s="411"/>
      <c r="B102" s="135"/>
      <c r="C102" s="135"/>
      <c r="D102" s="135"/>
      <c r="E102" s="135"/>
      <c r="F102" s="135"/>
      <c r="G102" s="135"/>
      <c r="H102" s="135"/>
    </row>
    <row r="103" spans="1:8" s="421" customFormat="1" ht="11.25">
      <c r="A103" s="411"/>
      <c r="B103" s="135"/>
      <c r="C103" s="135"/>
      <c r="D103" s="135"/>
      <c r="E103" s="135"/>
      <c r="F103" s="135"/>
      <c r="G103" s="135"/>
      <c r="H103" s="135"/>
    </row>
  </sheetData>
  <sheetProtection selectLockedCells="1"/>
  <mergeCells count="8">
    <mergeCell ref="A3:I3"/>
    <mergeCell ref="A4:I4"/>
    <mergeCell ref="A6:A7"/>
    <mergeCell ref="B6:B7"/>
    <mergeCell ref="C6:C7"/>
    <mergeCell ref="D6:D7"/>
    <mergeCell ref="I6:I7"/>
    <mergeCell ref="E6:H6"/>
  </mergeCells>
  <phoneticPr fontId="2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"/>
  <sheetViews>
    <sheetView view="pageBreakPreview" zoomScaleNormal="100" zoomScaleSheetLayoutView="100" workbookViewId="0">
      <selection activeCell="D23" sqref="D23"/>
    </sheetView>
  </sheetViews>
  <sheetFormatPr defaultRowHeight="14.25"/>
  <cols>
    <col min="1" max="1" width="14.875" style="29" customWidth="1"/>
    <col min="2" max="2" width="11.125" style="488" customWidth="1"/>
    <col min="3" max="3" width="11" style="488" customWidth="1"/>
    <col min="4" max="5" width="11.125" style="488" customWidth="1"/>
    <col min="6" max="7" width="11.625" style="488" customWidth="1"/>
    <col min="8" max="8" width="12.625" style="488" customWidth="1"/>
    <col min="9" max="12" width="11.625" style="488" customWidth="1"/>
    <col min="13" max="13" width="10.625" style="488" customWidth="1"/>
    <col min="14" max="14" width="12.625" style="281" customWidth="1"/>
    <col min="15" max="16384" width="9" style="281"/>
  </cols>
  <sheetData>
    <row r="1" spans="1:14" s="548" customFormat="1" ht="14.1" customHeight="1">
      <c r="A1" s="82" t="s">
        <v>653</v>
      </c>
      <c r="B1" s="549"/>
      <c r="C1" s="549"/>
      <c r="D1" s="549"/>
      <c r="E1" s="414"/>
      <c r="H1" s="549"/>
      <c r="I1" s="549"/>
      <c r="J1" s="549"/>
      <c r="K1" s="549"/>
      <c r="L1" s="414"/>
      <c r="N1" s="414" t="s">
        <v>654</v>
      </c>
    </row>
    <row r="2" spans="1:14" ht="14.1" customHeight="1">
      <c r="A2" s="82"/>
      <c r="E2" s="414"/>
      <c r="F2" s="281"/>
      <c r="G2" s="414"/>
      <c r="L2" s="414"/>
      <c r="N2" s="87"/>
    </row>
    <row r="3" spans="1:14" s="475" customFormat="1" ht="20.100000000000001" customHeight="1">
      <c r="A3" s="844" t="s">
        <v>336</v>
      </c>
      <c r="B3" s="844"/>
      <c r="C3" s="844"/>
      <c r="D3" s="844"/>
      <c r="E3" s="844"/>
      <c r="F3" s="844"/>
      <c r="G3" s="844"/>
      <c r="H3" s="665" t="s">
        <v>622</v>
      </c>
      <c r="I3" s="665"/>
      <c r="J3" s="665"/>
      <c r="K3" s="665"/>
      <c r="L3" s="665"/>
      <c r="M3" s="665"/>
      <c r="N3" s="665"/>
    </row>
    <row r="4" spans="1:14" s="466" customFormat="1" ht="15" customHeight="1">
      <c r="A4" s="843"/>
      <c r="B4" s="843"/>
      <c r="C4" s="843"/>
      <c r="D4" s="843"/>
      <c r="E4" s="843"/>
      <c r="F4" s="843"/>
      <c r="G4" s="843"/>
      <c r="H4" s="84"/>
      <c r="I4" s="84"/>
      <c r="J4" s="84"/>
      <c r="K4" s="84"/>
      <c r="L4" s="84"/>
      <c r="M4" s="84"/>
      <c r="N4" s="476"/>
    </row>
    <row r="5" spans="1:14" s="413" customFormat="1" ht="18" customHeight="1" thickBot="1">
      <c r="A5" s="413" t="s">
        <v>335</v>
      </c>
      <c r="B5" s="374"/>
      <c r="C5" s="374"/>
      <c r="D5" s="374"/>
      <c r="E5" s="113"/>
      <c r="G5" s="113"/>
      <c r="I5" s="374"/>
      <c r="J5" s="374"/>
      <c r="K5" s="374"/>
      <c r="L5" s="113"/>
      <c r="M5" s="19" t="s">
        <v>334</v>
      </c>
    </row>
    <row r="6" spans="1:14" s="421" customFormat="1" ht="22.5" customHeight="1">
      <c r="A6" s="591" t="s">
        <v>220</v>
      </c>
      <c r="B6" s="735" t="s">
        <v>666</v>
      </c>
      <c r="C6" s="842"/>
      <c r="D6" s="842"/>
      <c r="E6" s="842"/>
      <c r="F6" s="842"/>
      <c r="G6" s="842"/>
      <c r="H6" s="674" t="s">
        <v>333</v>
      </c>
      <c r="I6" s="597"/>
      <c r="J6" s="597"/>
      <c r="K6" s="597"/>
      <c r="L6" s="597"/>
      <c r="M6" s="602"/>
      <c r="N6" s="849" t="s">
        <v>623</v>
      </c>
    </row>
    <row r="7" spans="1:14" s="421" customFormat="1" ht="36" customHeight="1">
      <c r="A7" s="845"/>
      <c r="B7" s="840"/>
      <c r="C7" s="600" t="s">
        <v>332</v>
      </c>
      <c r="D7" s="839" t="s">
        <v>331</v>
      </c>
      <c r="E7" s="839" t="s">
        <v>330</v>
      </c>
      <c r="F7" s="600" t="s">
        <v>329</v>
      </c>
      <c r="G7" s="847" t="s">
        <v>328</v>
      </c>
      <c r="H7" s="675" t="s">
        <v>624</v>
      </c>
      <c r="I7" s="600" t="s">
        <v>605</v>
      </c>
      <c r="J7" s="600" t="s">
        <v>606</v>
      </c>
      <c r="K7" s="600" t="s">
        <v>608</v>
      </c>
      <c r="L7" s="600" t="s">
        <v>609</v>
      </c>
      <c r="M7" s="681" t="s">
        <v>610</v>
      </c>
      <c r="N7" s="850"/>
    </row>
    <row r="8" spans="1:14" s="421" customFormat="1" ht="39" customHeight="1">
      <c r="A8" s="846"/>
      <c r="B8" s="841"/>
      <c r="C8" s="601"/>
      <c r="D8" s="789"/>
      <c r="E8" s="789"/>
      <c r="F8" s="601"/>
      <c r="G8" s="848"/>
      <c r="H8" s="676"/>
      <c r="I8" s="601"/>
      <c r="J8" s="601"/>
      <c r="K8" s="601"/>
      <c r="L8" s="601"/>
      <c r="M8" s="738"/>
      <c r="N8" s="851"/>
    </row>
    <row r="9" spans="1:14" s="21" customFormat="1" ht="16.5" customHeight="1">
      <c r="A9" s="469" t="s">
        <v>25</v>
      </c>
      <c r="B9" s="148">
        <v>68083995</v>
      </c>
      <c r="C9" s="148">
        <v>17999137</v>
      </c>
      <c r="D9" s="148">
        <v>20751871</v>
      </c>
      <c r="E9" s="148">
        <v>3110711</v>
      </c>
      <c r="F9" s="148">
        <v>26222276</v>
      </c>
      <c r="G9" s="148">
        <v>0</v>
      </c>
      <c r="H9" s="567">
        <v>286758</v>
      </c>
      <c r="I9" s="148">
        <v>66567</v>
      </c>
      <c r="J9" s="382">
        <v>232.13650534597116</v>
      </c>
      <c r="K9" s="148">
        <v>270047</v>
      </c>
      <c r="L9" s="293">
        <v>941.72438083680322</v>
      </c>
      <c r="M9" s="292">
        <v>24.650153491799571</v>
      </c>
      <c r="N9" s="242" t="s">
        <v>25</v>
      </c>
    </row>
    <row r="10" spans="1:14" s="21" customFormat="1" ht="16.5" customHeight="1">
      <c r="A10" s="469" t="s">
        <v>149</v>
      </c>
      <c r="B10" s="148">
        <v>72336659</v>
      </c>
      <c r="C10" s="148">
        <v>19505438</v>
      </c>
      <c r="D10" s="148">
        <v>23371789</v>
      </c>
      <c r="E10" s="148">
        <v>3475937</v>
      </c>
      <c r="F10" s="148">
        <v>25983495</v>
      </c>
      <c r="G10" s="148">
        <v>0</v>
      </c>
      <c r="H10" s="148">
        <v>290891.59999999998</v>
      </c>
      <c r="I10" s="148">
        <v>70683.136620000005</v>
      </c>
      <c r="J10" s="382">
        <v>242.98789177824321</v>
      </c>
      <c r="K10" s="148">
        <v>305731</v>
      </c>
      <c r="L10" s="293">
        <v>1051.0135046869693</v>
      </c>
      <c r="M10" s="292">
        <v>23.11938816148837</v>
      </c>
      <c r="N10" s="242" t="s">
        <v>149</v>
      </c>
    </row>
    <row r="11" spans="1:14" s="21" customFormat="1" ht="16.5" customHeight="1">
      <c r="A11" s="469" t="s">
        <v>348</v>
      </c>
      <c r="B11" s="148">
        <v>76421406</v>
      </c>
      <c r="C11" s="148">
        <v>22763842</v>
      </c>
      <c r="D11" s="148">
        <v>23561824</v>
      </c>
      <c r="E11" s="148">
        <v>3484832</v>
      </c>
      <c r="F11" s="148">
        <v>26610908</v>
      </c>
      <c r="G11" s="148">
        <v>1463079</v>
      </c>
      <c r="H11" s="148">
        <v>300537.97099999996</v>
      </c>
      <c r="I11" s="148">
        <v>76180.822929999995</v>
      </c>
      <c r="J11" s="382">
        <v>253.48152407004838</v>
      </c>
      <c r="K11" s="148">
        <v>351493.99819999997</v>
      </c>
      <c r="L11" s="293">
        <v>1169.5493818316888</v>
      </c>
      <c r="M11" s="292">
        <v>21.673434914997646</v>
      </c>
      <c r="N11" s="242" t="s">
        <v>348</v>
      </c>
    </row>
    <row r="12" spans="1:14" s="21" customFormat="1" ht="16.5" customHeight="1">
      <c r="A12" s="469" t="s">
        <v>494</v>
      </c>
      <c r="B12" s="148">
        <v>79668860</v>
      </c>
      <c r="C12" s="148">
        <v>24065238</v>
      </c>
      <c r="D12" s="148">
        <v>19887343</v>
      </c>
      <c r="E12" s="148">
        <v>3544333</v>
      </c>
      <c r="F12" s="148">
        <v>24015846</v>
      </c>
      <c r="G12" s="148">
        <v>8156100</v>
      </c>
      <c r="H12" s="148">
        <v>304759</v>
      </c>
      <c r="I12" s="148">
        <v>80788</v>
      </c>
      <c r="J12" s="382">
        <v>265.08815162144515</v>
      </c>
      <c r="K12" s="148">
        <v>395833</v>
      </c>
      <c r="L12" s="293">
        <v>1298.8394108131342</v>
      </c>
      <c r="M12" s="292">
        <v>20.409617187046052</v>
      </c>
      <c r="N12" s="242" t="s">
        <v>494</v>
      </c>
    </row>
    <row r="13" spans="1:14" s="21" customFormat="1" ht="16.5" customHeight="1">
      <c r="A13" s="470" t="s">
        <v>517</v>
      </c>
      <c r="B13" s="155">
        <f t="shared" ref="B13:G13" si="0">SUM(B15:B37)</f>
        <v>84367375</v>
      </c>
      <c r="C13" s="155">
        <f t="shared" si="0"/>
        <v>27548424</v>
      </c>
      <c r="D13" s="155">
        <f t="shared" si="0"/>
        <v>27469293</v>
      </c>
      <c r="E13" s="155">
        <f t="shared" si="0"/>
        <v>6734314</v>
      </c>
      <c r="F13" s="155">
        <f t="shared" si="0"/>
        <v>27543964</v>
      </c>
      <c r="G13" s="155">
        <f t="shared" si="0"/>
        <v>1959380</v>
      </c>
      <c r="H13" s="155">
        <f>SUM(H15:H37)</f>
        <v>312497</v>
      </c>
      <c r="I13" s="155">
        <f>SUM(I15:I37)</f>
        <v>88711.7</v>
      </c>
      <c r="J13" s="515">
        <f>I13/H13*1000</f>
        <v>283.88016524958636</v>
      </c>
      <c r="K13" s="155">
        <f>SUM(K15:K37)</f>
        <v>449911</v>
      </c>
      <c r="L13" s="516">
        <f>K13/H13*1000</f>
        <v>1439.7290213986053</v>
      </c>
      <c r="M13" s="517">
        <f>J13/L13*100</f>
        <v>19.717610816361457</v>
      </c>
      <c r="N13" s="243" t="s">
        <v>517</v>
      </c>
    </row>
    <row r="14" spans="1:14" s="421" customFormat="1" ht="4.1500000000000004" customHeight="1">
      <c r="A14" s="107"/>
      <c r="B14" s="148"/>
      <c r="C14" s="148"/>
      <c r="D14" s="148"/>
      <c r="E14" s="148"/>
      <c r="F14" s="148"/>
      <c r="G14" s="148"/>
      <c r="H14" s="148"/>
      <c r="I14" s="148"/>
      <c r="J14" s="148"/>
      <c r="K14" s="148"/>
      <c r="L14" s="294"/>
      <c r="M14" s="148"/>
      <c r="N14" s="265"/>
    </row>
    <row r="15" spans="1:14" s="420" customFormat="1" ht="16.5" customHeight="1">
      <c r="A15" s="149" t="s">
        <v>60</v>
      </c>
      <c r="B15" s="483">
        <v>15987700</v>
      </c>
      <c r="C15" s="462">
        <v>5812200</v>
      </c>
      <c r="D15" s="443">
        <v>7382600</v>
      </c>
      <c r="E15" s="462">
        <v>1079500</v>
      </c>
      <c r="F15" s="462">
        <v>1713400</v>
      </c>
      <c r="G15" s="462" t="s">
        <v>528</v>
      </c>
      <c r="H15" s="462">
        <v>57659</v>
      </c>
      <c r="I15" s="462">
        <v>15987.7</v>
      </c>
      <c r="J15" s="445">
        <v>277.3</v>
      </c>
      <c r="K15" s="462">
        <v>94129</v>
      </c>
      <c r="L15" s="446">
        <v>1632.5</v>
      </c>
      <c r="M15" s="447">
        <v>16.986217457886678</v>
      </c>
      <c r="N15" s="568" t="s">
        <v>61</v>
      </c>
    </row>
    <row r="16" spans="1:14" s="420" customFormat="1" ht="16.5" customHeight="1">
      <c r="A16" s="149" t="s">
        <v>62</v>
      </c>
      <c r="B16" s="483">
        <v>9558758</v>
      </c>
      <c r="C16" s="462">
        <v>3477357</v>
      </c>
      <c r="D16" s="463">
        <v>5125832</v>
      </c>
      <c r="E16" s="462">
        <v>488682</v>
      </c>
      <c r="F16" s="462">
        <v>466887</v>
      </c>
      <c r="G16" s="464">
        <v>0</v>
      </c>
      <c r="H16" s="462">
        <v>21984</v>
      </c>
      <c r="I16" s="462">
        <v>9611</v>
      </c>
      <c r="J16" s="445">
        <v>437.19</v>
      </c>
      <c r="K16" s="462">
        <v>62364</v>
      </c>
      <c r="L16" s="446">
        <v>2836.8</v>
      </c>
      <c r="M16" s="447">
        <v>15.41137901861252</v>
      </c>
      <c r="N16" s="568" t="s">
        <v>63</v>
      </c>
    </row>
    <row r="17" spans="1:14" s="420" customFormat="1" ht="16.5" customHeight="1">
      <c r="A17" s="149" t="s">
        <v>64</v>
      </c>
      <c r="B17" s="483">
        <v>5875932</v>
      </c>
      <c r="C17" s="462">
        <v>1258973</v>
      </c>
      <c r="D17" s="463">
        <v>2052360</v>
      </c>
      <c r="E17" s="462">
        <v>212097</v>
      </c>
      <c r="F17" s="462">
        <v>2352502</v>
      </c>
      <c r="G17" s="464">
        <v>0</v>
      </c>
      <c r="H17" s="462">
        <v>17581</v>
      </c>
      <c r="I17" s="462">
        <v>5876</v>
      </c>
      <c r="J17" s="445">
        <v>334.22444684602698</v>
      </c>
      <c r="K17" s="462">
        <v>8425</v>
      </c>
      <c r="L17" s="446">
        <v>479.21051134747739</v>
      </c>
      <c r="M17" s="447">
        <v>69.744807121661722</v>
      </c>
      <c r="N17" s="568" t="s">
        <v>65</v>
      </c>
    </row>
    <row r="18" spans="1:14" s="420" customFormat="1" ht="16.5" customHeight="1">
      <c r="A18" s="149" t="s">
        <v>66</v>
      </c>
      <c r="B18" s="483">
        <v>2642000</v>
      </c>
      <c r="C18" s="462">
        <v>988000</v>
      </c>
      <c r="D18" s="463">
        <v>1516000</v>
      </c>
      <c r="E18" s="462">
        <v>131000</v>
      </c>
      <c r="F18" s="462">
        <v>7000</v>
      </c>
      <c r="G18" s="464">
        <v>0</v>
      </c>
      <c r="H18" s="462">
        <v>13110</v>
      </c>
      <c r="I18" s="462">
        <v>2642</v>
      </c>
      <c r="J18" s="445">
        <v>201.5</v>
      </c>
      <c r="K18" s="462">
        <v>27214</v>
      </c>
      <c r="L18" s="446">
        <v>2075.8000000000002</v>
      </c>
      <c r="M18" s="447">
        <v>9.7071008767704008</v>
      </c>
      <c r="N18" s="568" t="s">
        <v>67</v>
      </c>
    </row>
    <row r="19" spans="1:14" s="420" customFormat="1" ht="16.5" customHeight="1">
      <c r="A19" s="149" t="s">
        <v>68</v>
      </c>
      <c r="B19" s="483">
        <v>32016601</v>
      </c>
      <c r="C19" s="462">
        <v>5580346</v>
      </c>
      <c r="D19" s="463">
        <v>4185295</v>
      </c>
      <c r="E19" s="462">
        <v>977210</v>
      </c>
      <c r="F19" s="462">
        <v>20627771</v>
      </c>
      <c r="G19" s="464">
        <v>645979</v>
      </c>
      <c r="H19" s="462">
        <v>113662</v>
      </c>
      <c r="I19" s="462">
        <v>32016</v>
      </c>
      <c r="J19" s="445">
        <v>281.7</v>
      </c>
      <c r="K19" s="462">
        <v>90518</v>
      </c>
      <c r="L19" s="446">
        <v>796.4</v>
      </c>
      <c r="M19" s="447">
        <v>35.371672526368656</v>
      </c>
      <c r="N19" s="568" t="s">
        <v>69</v>
      </c>
    </row>
    <row r="20" spans="1:14" s="420" customFormat="1" ht="16.5" customHeight="1">
      <c r="A20" s="149" t="s">
        <v>70</v>
      </c>
      <c r="B20" s="483">
        <v>1922922</v>
      </c>
      <c r="C20" s="462">
        <v>931755</v>
      </c>
      <c r="D20" s="463">
        <v>649041</v>
      </c>
      <c r="E20" s="462">
        <v>133501</v>
      </c>
      <c r="F20" s="462">
        <v>208625</v>
      </c>
      <c r="G20" s="464">
        <v>0</v>
      </c>
      <c r="H20" s="462">
        <v>9063</v>
      </c>
      <c r="I20" s="462">
        <v>1923</v>
      </c>
      <c r="J20" s="445">
        <v>212.2</v>
      </c>
      <c r="K20" s="462">
        <v>19484</v>
      </c>
      <c r="L20" s="446">
        <v>2149.8000000000002</v>
      </c>
      <c r="M20" s="447">
        <v>9.8706856451762945</v>
      </c>
      <c r="N20" s="568" t="s">
        <v>71</v>
      </c>
    </row>
    <row r="21" spans="1:14" s="420" customFormat="1" ht="16.5" customHeight="1">
      <c r="A21" s="149" t="s">
        <v>72</v>
      </c>
      <c r="B21" s="483">
        <v>1729000</v>
      </c>
      <c r="C21" s="462">
        <v>553000</v>
      </c>
      <c r="D21" s="463">
        <v>0</v>
      </c>
      <c r="E21" s="462">
        <v>46000</v>
      </c>
      <c r="F21" s="462">
        <v>0</v>
      </c>
      <c r="G21" s="464">
        <v>1130000</v>
      </c>
      <c r="H21" s="462">
        <v>12923</v>
      </c>
      <c r="I21" s="462">
        <v>1731</v>
      </c>
      <c r="J21" s="445">
        <v>133.9</v>
      </c>
      <c r="K21" s="462">
        <v>25265</v>
      </c>
      <c r="L21" s="446">
        <v>1955</v>
      </c>
      <c r="M21" s="447">
        <v>6.8491048593350383</v>
      </c>
      <c r="N21" s="568" t="s">
        <v>73</v>
      </c>
    </row>
    <row r="22" spans="1:14" s="420" customFormat="1" ht="16.5" customHeight="1">
      <c r="A22" s="149" t="s">
        <v>74</v>
      </c>
      <c r="B22" s="483">
        <v>935447</v>
      </c>
      <c r="C22" s="462">
        <v>594441</v>
      </c>
      <c r="D22" s="463">
        <v>340190</v>
      </c>
      <c r="E22" s="462">
        <v>816</v>
      </c>
      <c r="F22" s="462">
        <v>0</v>
      </c>
      <c r="G22" s="464">
        <v>0</v>
      </c>
      <c r="H22" s="462">
        <v>5766</v>
      </c>
      <c r="I22" s="518">
        <v>1089</v>
      </c>
      <c r="J22" s="445">
        <v>188.9</v>
      </c>
      <c r="K22" s="462">
        <v>23182</v>
      </c>
      <c r="L22" s="446">
        <v>4020.5</v>
      </c>
      <c r="M22" s="447">
        <v>4.6984205944534265</v>
      </c>
      <c r="N22" s="568" t="s">
        <v>75</v>
      </c>
    </row>
    <row r="23" spans="1:14" s="420" customFormat="1" ht="16.5" customHeight="1">
      <c r="A23" s="149" t="s">
        <v>76</v>
      </c>
      <c r="B23" s="483">
        <v>1096000</v>
      </c>
      <c r="C23" s="462">
        <v>253000</v>
      </c>
      <c r="D23" s="463">
        <v>600000</v>
      </c>
      <c r="E23" s="462">
        <v>72000</v>
      </c>
      <c r="F23" s="462">
        <v>22000</v>
      </c>
      <c r="G23" s="464">
        <v>149000</v>
      </c>
      <c r="H23" s="462">
        <v>7056</v>
      </c>
      <c r="I23" s="462">
        <v>1096</v>
      </c>
      <c r="J23" s="445">
        <v>155.30000000000001</v>
      </c>
      <c r="K23" s="462">
        <v>2755</v>
      </c>
      <c r="L23" s="446">
        <v>390.4</v>
      </c>
      <c r="M23" s="447">
        <v>39.779713114754109</v>
      </c>
      <c r="N23" s="568" t="s">
        <v>77</v>
      </c>
    </row>
    <row r="24" spans="1:14" s="420" customFormat="1" ht="16.5" customHeight="1">
      <c r="A24" s="149" t="s">
        <v>78</v>
      </c>
      <c r="B24" s="483">
        <v>9370000</v>
      </c>
      <c r="C24" s="462">
        <v>5304000</v>
      </c>
      <c r="D24" s="463">
        <v>3170000</v>
      </c>
      <c r="E24" s="462">
        <v>3170000</v>
      </c>
      <c r="F24" s="462">
        <v>423000</v>
      </c>
      <c r="G24" s="464">
        <v>0</v>
      </c>
      <c r="H24" s="462">
        <v>23799</v>
      </c>
      <c r="I24" s="462">
        <v>9370</v>
      </c>
      <c r="J24" s="445">
        <v>393.7</v>
      </c>
      <c r="K24" s="462">
        <v>27337</v>
      </c>
      <c r="L24" s="446">
        <v>1148.7</v>
      </c>
      <c r="M24" s="447">
        <v>34.273526595281623</v>
      </c>
      <c r="N24" s="568" t="s">
        <v>79</v>
      </c>
    </row>
    <row r="25" spans="1:14" s="420" customFormat="1" ht="16.5" customHeight="1">
      <c r="A25" s="149" t="s">
        <v>80</v>
      </c>
      <c r="B25" s="444">
        <v>0</v>
      </c>
      <c r="C25" s="462">
        <v>0</v>
      </c>
      <c r="D25" s="448">
        <v>0</v>
      </c>
      <c r="E25" s="462">
        <v>0</v>
      </c>
      <c r="F25" s="446">
        <v>0</v>
      </c>
      <c r="G25" s="447">
        <v>0</v>
      </c>
      <c r="H25" s="462">
        <v>0</v>
      </c>
      <c r="I25" s="462">
        <v>0</v>
      </c>
      <c r="J25" s="445">
        <v>0</v>
      </c>
      <c r="K25" s="462">
        <v>0</v>
      </c>
      <c r="L25" s="446">
        <v>0</v>
      </c>
      <c r="M25" s="447">
        <v>0</v>
      </c>
      <c r="N25" s="568" t="s">
        <v>81</v>
      </c>
    </row>
    <row r="26" spans="1:14" s="420" customFormat="1" ht="16.5" customHeight="1">
      <c r="A26" s="149" t="s">
        <v>82</v>
      </c>
      <c r="B26" s="483">
        <v>412425</v>
      </c>
      <c r="C26" s="462">
        <v>155060</v>
      </c>
      <c r="D26" s="463">
        <v>230317</v>
      </c>
      <c r="E26" s="462">
        <v>27048</v>
      </c>
      <c r="F26" s="462">
        <v>0</v>
      </c>
      <c r="G26" s="464">
        <v>0</v>
      </c>
      <c r="H26" s="519">
        <v>2113</v>
      </c>
      <c r="I26" s="519">
        <v>412</v>
      </c>
      <c r="J26" s="445">
        <v>195</v>
      </c>
      <c r="K26" s="519">
        <v>3729</v>
      </c>
      <c r="L26" s="446">
        <v>1764.8</v>
      </c>
      <c r="M26" s="447">
        <v>11.049410698096102</v>
      </c>
      <c r="N26" s="568" t="s">
        <v>83</v>
      </c>
    </row>
    <row r="27" spans="1:14" s="420" customFormat="1" ht="16.5" customHeight="1">
      <c r="A27" s="149" t="s">
        <v>84</v>
      </c>
      <c r="B27" s="483">
        <v>0</v>
      </c>
      <c r="C27" s="464">
        <v>0</v>
      </c>
      <c r="D27" s="448">
        <v>0</v>
      </c>
      <c r="E27" s="464">
        <v>0</v>
      </c>
      <c r="F27" s="464">
        <v>0</v>
      </c>
      <c r="G27" s="464">
        <v>0</v>
      </c>
      <c r="H27" s="462">
        <v>0</v>
      </c>
      <c r="I27" s="462">
        <v>0</v>
      </c>
      <c r="J27" s="445">
        <v>0</v>
      </c>
      <c r="K27" s="462">
        <v>0</v>
      </c>
      <c r="L27" s="446">
        <v>0</v>
      </c>
      <c r="M27" s="447">
        <v>0</v>
      </c>
      <c r="N27" s="568" t="s">
        <v>85</v>
      </c>
    </row>
    <row r="28" spans="1:14" s="420" customFormat="1" ht="16.5" customHeight="1">
      <c r="A28" s="149" t="s">
        <v>86</v>
      </c>
      <c r="B28" s="483">
        <v>222000</v>
      </c>
      <c r="C28" s="464">
        <v>94000</v>
      </c>
      <c r="D28" s="448">
        <v>118000</v>
      </c>
      <c r="E28" s="464">
        <v>10000</v>
      </c>
      <c r="F28" s="464">
        <v>0</v>
      </c>
      <c r="G28" s="464">
        <v>0</v>
      </c>
      <c r="H28" s="462">
        <v>858</v>
      </c>
      <c r="I28" s="462">
        <v>222</v>
      </c>
      <c r="J28" s="445">
        <v>258.89999999999998</v>
      </c>
      <c r="K28" s="462">
        <v>5411</v>
      </c>
      <c r="L28" s="446">
        <v>6309.2</v>
      </c>
      <c r="M28" s="447">
        <v>4.1035313510429212</v>
      </c>
      <c r="N28" s="568" t="s">
        <v>87</v>
      </c>
    </row>
    <row r="29" spans="1:14" s="420" customFormat="1" ht="16.5" customHeight="1">
      <c r="A29" s="149" t="s">
        <v>88</v>
      </c>
      <c r="B29" s="483">
        <v>587287</v>
      </c>
      <c r="C29" s="462">
        <v>198135</v>
      </c>
      <c r="D29" s="463">
        <v>336711</v>
      </c>
      <c r="E29" s="462">
        <v>52441</v>
      </c>
      <c r="F29" s="462">
        <v>0</v>
      </c>
      <c r="G29" s="464">
        <v>0</v>
      </c>
      <c r="H29" s="519">
        <v>2570</v>
      </c>
      <c r="I29" s="519">
        <v>587</v>
      </c>
      <c r="J29" s="445">
        <v>228.4</v>
      </c>
      <c r="K29" s="519">
        <v>11914</v>
      </c>
      <c r="L29" s="446">
        <v>4365.8</v>
      </c>
      <c r="M29" s="447">
        <v>5.231572678546887</v>
      </c>
      <c r="N29" s="568" t="s">
        <v>89</v>
      </c>
    </row>
    <row r="30" spans="1:14" s="420" customFormat="1" ht="16.5" customHeight="1">
      <c r="A30" s="149" t="s">
        <v>90</v>
      </c>
      <c r="B30" s="483">
        <v>263408</v>
      </c>
      <c r="C30" s="462">
        <v>87267</v>
      </c>
      <c r="D30" s="463">
        <v>112707</v>
      </c>
      <c r="E30" s="462">
        <v>24655</v>
      </c>
      <c r="F30" s="462">
        <v>38779</v>
      </c>
      <c r="G30" s="464">
        <v>0</v>
      </c>
      <c r="H30" s="519">
        <v>1924</v>
      </c>
      <c r="I30" s="519">
        <v>263</v>
      </c>
      <c r="J30" s="445">
        <v>136.69999999999999</v>
      </c>
      <c r="K30" s="519">
        <v>1894</v>
      </c>
      <c r="L30" s="446">
        <v>984.4</v>
      </c>
      <c r="M30" s="447">
        <v>13.886631450629825</v>
      </c>
      <c r="N30" s="568" t="s">
        <v>91</v>
      </c>
    </row>
    <row r="31" spans="1:14" s="420" customFormat="1" ht="16.5" customHeight="1">
      <c r="A31" s="149" t="s">
        <v>92</v>
      </c>
      <c r="B31" s="483">
        <v>463000</v>
      </c>
      <c r="C31" s="462">
        <v>233000</v>
      </c>
      <c r="D31" s="463">
        <v>187000</v>
      </c>
      <c r="E31" s="462">
        <v>25000</v>
      </c>
      <c r="F31" s="462">
        <v>18000</v>
      </c>
      <c r="G31" s="464">
        <v>0</v>
      </c>
      <c r="H31" s="462">
        <v>1884</v>
      </c>
      <c r="I31" s="462">
        <v>463</v>
      </c>
      <c r="J31" s="445">
        <v>245.8</v>
      </c>
      <c r="K31" s="462">
        <v>2278</v>
      </c>
      <c r="L31" s="446">
        <v>1209.0999999999999</v>
      </c>
      <c r="M31" s="447">
        <v>20.329170457364985</v>
      </c>
      <c r="N31" s="568" t="s">
        <v>93</v>
      </c>
    </row>
    <row r="32" spans="1:14" s="420" customFormat="1" ht="16.5" customHeight="1">
      <c r="A32" s="149" t="s">
        <v>94</v>
      </c>
      <c r="B32" s="483">
        <v>239364</v>
      </c>
      <c r="C32" s="462">
        <v>105883</v>
      </c>
      <c r="D32" s="463">
        <v>127136</v>
      </c>
      <c r="E32" s="462">
        <v>6345</v>
      </c>
      <c r="F32" s="462">
        <v>0</v>
      </c>
      <c r="G32" s="464">
        <v>0</v>
      </c>
      <c r="H32" s="462">
        <v>1258</v>
      </c>
      <c r="I32" s="462">
        <v>239</v>
      </c>
      <c r="J32" s="445">
        <v>190</v>
      </c>
      <c r="K32" s="462">
        <v>2280</v>
      </c>
      <c r="L32" s="446">
        <v>1812.4</v>
      </c>
      <c r="M32" s="447">
        <v>10.483337011697197</v>
      </c>
      <c r="N32" s="568" t="s">
        <v>95</v>
      </c>
    </row>
    <row r="33" spans="1:15" s="420" customFormat="1" ht="16.5" customHeight="1">
      <c r="A33" s="149" t="s">
        <v>96</v>
      </c>
      <c r="B33" s="483">
        <v>0</v>
      </c>
      <c r="C33" s="462">
        <v>1563000</v>
      </c>
      <c r="D33" s="463">
        <v>878000</v>
      </c>
      <c r="E33" s="462">
        <v>84000</v>
      </c>
      <c r="F33" s="462">
        <v>1666000</v>
      </c>
      <c r="G33" s="464">
        <v>0</v>
      </c>
      <c r="H33" s="462">
        <v>13576</v>
      </c>
      <c r="I33" s="462">
        <v>4192</v>
      </c>
      <c r="J33" s="445">
        <v>308.8</v>
      </c>
      <c r="K33" s="462">
        <v>38256</v>
      </c>
      <c r="L33" s="446">
        <v>2817.9</v>
      </c>
      <c r="M33" s="447">
        <v>10.958515206359346</v>
      </c>
      <c r="N33" s="568" t="s">
        <v>97</v>
      </c>
    </row>
    <row r="34" spans="1:15" s="420" customFormat="1" ht="16.5" customHeight="1">
      <c r="A34" s="149" t="s">
        <v>98</v>
      </c>
      <c r="B34" s="483">
        <v>580000</v>
      </c>
      <c r="C34" s="462">
        <v>211000</v>
      </c>
      <c r="D34" s="463">
        <v>307000</v>
      </c>
      <c r="E34" s="462">
        <v>62000</v>
      </c>
      <c r="F34" s="462">
        <v>0</v>
      </c>
      <c r="G34" s="464">
        <v>0</v>
      </c>
      <c r="H34" s="462">
        <v>2019</v>
      </c>
      <c r="I34" s="462">
        <v>529</v>
      </c>
      <c r="J34" s="445">
        <v>262</v>
      </c>
      <c r="K34" s="462">
        <v>2025</v>
      </c>
      <c r="L34" s="446">
        <v>1003</v>
      </c>
      <c r="M34" s="447">
        <v>26.121635094715849</v>
      </c>
      <c r="N34" s="568" t="s">
        <v>99</v>
      </c>
    </row>
    <row r="35" spans="1:15" s="420" customFormat="1" ht="16.5" customHeight="1">
      <c r="A35" s="149" t="s">
        <v>100</v>
      </c>
      <c r="B35" s="483">
        <v>0</v>
      </c>
      <c r="C35" s="464">
        <v>0</v>
      </c>
      <c r="D35" s="448">
        <v>0</v>
      </c>
      <c r="E35" s="464">
        <v>0</v>
      </c>
      <c r="F35" s="464">
        <v>0</v>
      </c>
      <c r="G35" s="464">
        <v>0</v>
      </c>
      <c r="H35" s="462">
        <v>0</v>
      </c>
      <c r="I35" s="462">
        <v>0</v>
      </c>
      <c r="J35" s="445">
        <v>0</v>
      </c>
      <c r="K35" s="462">
        <v>0</v>
      </c>
      <c r="L35" s="446">
        <v>0</v>
      </c>
      <c r="M35" s="447">
        <v>0</v>
      </c>
      <c r="N35" s="568" t="s">
        <v>101</v>
      </c>
    </row>
    <row r="36" spans="1:15" s="420" customFormat="1" ht="16.5" customHeight="1">
      <c r="A36" s="149" t="s">
        <v>102</v>
      </c>
      <c r="B36" s="483">
        <v>465531</v>
      </c>
      <c r="C36" s="462">
        <v>148007</v>
      </c>
      <c r="D36" s="463">
        <v>151104</v>
      </c>
      <c r="E36" s="462">
        <v>132019</v>
      </c>
      <c r="F36" s="462">
        <v>0</v>
      </c>
      <c r="G36" s="464">
        <v>34401</v>
      </c>
      <c r="H36" s="462">
        <v>3692</v>
      </c>
      <c r="I36" s="462">
        <v>463</v>
      </c>
      <c r="J36" s="445">
        <v>125.4</v>
      </c>
      <c r="K36" s="462">
        <v>1451</v>
      </c>
      <c r="L36" s="446">
        <v>393</v>
      </c>
      <c r="M36" s="447">
        <v>31.908396946564888</v>
      </c>
      <c r="N36" s="568" t="s">
        <v>103</v>
      </c>
    </row>
    <row r="37" spans="1:15" s="420" customFormat="1" ht="16.5" customHeight="1" thickBot="1">
      <c r="A37" s="566" t="s">
        <v>104</v>
      </c>
      <c r="B37" s="483">
        <v>0</v>
      </c>
      <c r="C37" s="464">
        <v>0</v>
      </c>
      <c r="D37" s="448">
        <v>0</v>
      </c>
      <c r="E37" s="464">
        <v>0</v>
      </c>
      <c r="F37" s="464">
        <v>0</v>
      </c>
      <c r="G37" s="464">
        <v>0</v>
      </c>
      <c r="H37" s="484">
        <v>0</v>
      </c>
      <c r="I37" s="464">
        <v>0</v>
      </c>
      <c r="J37" s="448">
        <v>0</v>
      </c>
      <c r="K37" s="464">
        <v>0</v>
      </c>
      <c r="L37" s="464">
        <v>0</v>
      </c>
      <c r="M37" s="570">
        <v>0</v>
      </c>
      <c r="N37" s="569" t="s">
        <v>105</v>
      </c>
    </row>
    <row r="38" spans="1:15" s="101" customFormat="1" ht="12.95" customHeight="1">
      <c r="A38" s="417" t="s">
        <v>256</v>
      </c>
      <c r="B38" s="416"/>
      <c r="C38" s="416"/>
      <c r="D38" s="838"/>
      <c r="E38" s="838"/>
      <c r="F38" s="838"/>
      <c r="G38" s="838"/>
      <c r="H38" s="416"/>
      <c r="I38" s="416"/>
      <c r="J38" s="416"/>
      <c r="K38" s="312"/>
      <c r="L38" s="312"/>
      <c r="N38" s="313" t="s">
        <v>245</v>
      </c>
      <c r="O38" s="295"/>
    </row>
    <row r="39" spans="1:15" s="297" customFormat="1" ht="12.95" customHeight="1">
      <c r="A39" s="295" t="s">
        <v>468</v>
      </c>
      <c r="B39" s="296"/>
      <c r="C39" s="296"/>
      <c r="D39" s="296"/>
      <c r="E39" s="296"/>
      <c r="F39" s="296"/>
      <c r="G39" s="296"/>
      <c r="H39" s="296"/>
      <c r="I39" s="296"/>
      <c r="J39" s="296"/>
      <c r="K39" s="296"/>
      <c r="L39" s="296"/>
      <c r="M39" s="296"/>
      <c r="N39" s="296"/>
    </row>
    <row r="40" spans="1:15" s="110" customFormat="1" ht="12.95" customHeight="1">
      <c r="A40" s="121" t="s">
        <v>469</v>
      </c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</row>
    <row r="41" spans="1:15" s="421" customFormat="1" ht="11.25">
      <c r="A41" s="411"/>
      <c r="B41" s="412"/>
      <c r="C41" s="483"/>
      <c r="D41" s="462"/>
      <c r="E41" s="463"/>
      <c r="F41" s="462"/>
      <c r="G41" s="462"/>
      <c r="H41" s="412"/>
      <c r="I41" s="412"/>
      <c r="J41" s="412"/>
      <c r="K41" s="412"/>
      <c r="L41" s="412"/>
      <c r="M41" s="412"/>
    </row>
    <row r="42" spans="1:15" s="421" customFormat="1" ht="11.25">
      <c r="A42" s="411"/>
      <c r="B42" s="412"/>
      <c r="C42" s="412"/>
      <c r="D42" s="412"/>
      <c r="E42" s="412"/>
      <c r="F42" s="412"/>
      <c r="G42" s="412"/>
      <c r="H42" s="412"/>
      <c r="I42" s="412"/>
      <c r="J42" s="412"/>
      <c r="K42" s="412"/>
      <c r="L42" s="412"/>
      <c r="M42" s="412"/>
    </row>
    <row r="43" spans="1:15" s="421" customFormat="1" ht="11.25">
      <c r="A43" s="411"/>
      <c r="B43" s="412"/>
      <c r="C43" s="412"/>
      <c r="D43" s="412"/>
      <c r="E43" s="412"/>
      <c r="F43" s="412"/>
      <c r="G43" s="412"/>
      <c r="H43" s="412"/>
      <c r="I43" s="412"/>
      <c r="J43" s="412"/>
      <c r="K43" s="412"/>
      <c r="L43" s="412"/>
      <c r="M43" s="412"/>
    </row>
    <row r="44" spans="1:15" s="421" customFormat="1" ht="11.25">
      <c r="A44" s="411"/>
      <c r="B44" s="412"/>
      <c r="C44" s="412"/>
      <c r="D44" s="412"/>
      <c r="E44" s="412"/>
      <c r="F44" s="412"/>
      <c r="G44" s="412"/>
      <c r="H44" s="412"/>
      <c r="I44" s="412"/>
      <c r="J44" s="412"/>
      <c r="K44" s="412"/>
      <c r="L44" s="412"/>
      <c r="M44" s="412"/>
    </row>
    <row r="45" spans="1:15" s="421" customFormat="1" ht="11.25">
      <c r="A45" s="411"/>
      <c r="B45" s="412"/>
      <c r="C45" s="412"/>
      <c r="D45" s="412"/>
      <c r="E45" s="412"/>
      <c r="F45" s="412"/>
      <c r="G45" s="412"/>
      <c r="H45" s="412"/>
      <c r="I45" s="412"/>
      <c r="J45" s="412"/>
      <c r="K45" s="412"/>
      <c r="L45" s="412"/>
      <c r="M45" s="412"/>
    </row>
    <row r="46" spans="1:15" s="421" customFormat="1" ht="11.25">
      <c r="A46" s="411"/>
      <c r="B46" s="412"/>
      <c r="C46" s="412"/>
      <c r="D46" s="412"/>
      <c r="E46" s="412"/>
      <c r="F46" s="412"/>
      <c r="G46" s="412"/>
      <c r="H46" s="412"/>
      <c r="I46" s="412"/>
      <c r="J46" s="412"/>
      <c r="K46" s="412"/>
      <c r="L46" s="412"/>
      <c r="M46" s="412"/>
    </row>
    <row r="47" spans="1:15" s="421" customFormat="1" ht="11.25">
      <c r="A47" s="411"/>
      <c r="B47" s="412"/>
      <c r="C47" s="412"/>
      <c r="D47" s="412"/>
      <c r="E47" s="412"/>
      <c r="F47" s="412"/>
      <c r="G47" s="412"/>
      <c r="H47" s="412"/>
      <c r="I47" s="412"/>
      <c r="J47" s="412"/>
      <c r="K47" s="412"/>
      <c r="L47" s="412"/>
      <c r="M47" s="412"/>
    </row>
    <row r="48" spans="1:15" s="421" customFormat="1" ht="11.25">
      <c r="A48" s="411"/>
      <c r="B48" s="412"/>
      <c r="C48" s="412"/>
      <c r="D48" s="412"/>
      <c r="E48" s="412"/>
      <c r="F48" s="412"/>
      <c r="G48" s="412"/>
      <c r="H48" s="412"/>
      <c r="I48" s="412"/>
      <c r="J48" s="412"/>
      <c r="K48" s="412"/>
      <c r="L48" s="412"/>
      <c r="M48" s="412"/>
    </row>
    <row r="49" spans="1:13" s="421" customFormat="1" ht="11.25">
      <c r="A49" s="411"/>
      <c r="B49" s="412"/>
      <c r="C49" s="412"/>
      <c r="D49" s="412"/>
      <c r="E49" s="412"/>
      <c r="F49" s="412"/>
      <c r="G49" s="412"/>
      <c r="H49" s="412"/>
      <c r="I49" s="412"/>
      <c r="J49" s="412"/>
      <c r="K49" s="412"/>
      <c r="L49" s="412"/>
      <c r="M49" s="412"/>
    </row>
    <row r="50" spans="1:13" s="421" customFormat="1" ht="11.25">
      <c r="A50" s="411"/>
      <c r="B50" s="412"/>
      <c r="C50" s="412"/>
      <c r="D50" s="412"/>
      <c r="E50" s="412"/>
      <c r="F50" s="412"/>
      <c r="G50" s="412"/>
      <c r="H50" s="412"/>
      <c r="I50" s="412"/>
      <c r="J50" s="412"/>
      <c r="K50" s="412"/>
      <c r="L50" s="412"/>
      <c r="M50" s="412"/>
    </row>
    <row r="51" spans="1:13" s="421" customFormat="1" ht="11.25">
      <c r="A51" s="411"/>
      <c r="B51" s="412"/>
      <c r="C51" s="412"/>
      <c r="D51" s="412"/>
      <c r="E51" s="412"/>
      <c r="F51" s="412"/>
      <c r="G51" s="412"/>
      <c r="H51" s="412"/>
      <c r="I51" s="412"/>
      <c r="J51" s="412"/>
      <c r="K51" s="412"/>
      <c r="L51" s="412"/>
      <c r="M51" s="412"/>
    </row>
    <row r="52" spans="1:13" s="421" customFormat="1" ht="11.25">
      <c r="A52" s="411"/>
      <c r="B52" s="412"/>
      <c r="C52" s="412"/>
      <c r="D52" s="412"/>
      <c r="E52" s="412"/>
      <c r="F52" s="412"/>
      <c r="G52" s="412"/>
      <c r="H52" s="412"/>
      <c r="I52" s="412"/>
      <c r="J52" s="412"/>
      <c r="K52" s="412"/>
      <c r="L52" s="412"/>
      <c r="M52" s="412"/>
    </row>
    <row r="53" spans="1:13" s="421" customFormat="1" ht="11.25">
      <c r="A53" s="411"/>
      <c r="B53" s="412"/>
      <c r="C53" s="412"/>
      <c r="D53" s="412"/>
      <c r="E53" s="412"/>
      <c r="F53" s="412"/>
      <c r="G53" s="412"/>
      <c r="H53" s="412"/>
      <c r="I53" s="412"/>
      <c r="J53" s="412"/>
      <c r="K53" s="412"/>
      <c r="L53" s="412"/>
      <c r="M53" s="412"/>
    </row>
    <row r="54" spans="1:13" s="421" customFormat="1" ht="11.25">
      <c r="A54" s="411"/>
      <c r="B54" s="412"/>
      <c r="C54" s="412"/>
      <c r="D54" s="412"/>
      <c r="E54" s="412"/>
      <c r="F54" s="412"/>
      <c r="G54" s="412"/>
      <c r="H54" s="412"/>
      <c r="I54" s="412"/>
      <c r="J54" s="412"/>
      <c r="K54" s="412"/>
      <c r="L54" s="412"/>
      <c r="M54" s="412"/>
    </row>
    <row r="55" spans="1:13" s="421" customFormat="1" ht="11.25">
      <c r="A55" s="411"/>
      <c r="B55" s="412"/>
      <c r="C55" s="412"/>
      <c r="D55" s="412"/>
      <c r="E55" s="412"/>
      <c r="F55" s="412"/>
      <c r="G55" s="412"/>
      <c r="H55" s="412"/>
      <c r="I55" s="412"/>
      <c r="J55" s="412"/>
      <c r="K55" s="412"/>
      <c r="L55" s="412"/>
      <c r="M55" s="412"/>
    </row>
    <row r="56" spans="1:13" s="421" customFormat="1" ht="11.25">
      <c r="A56" s="411"/>
      <c r="B56" s="412"/>
      <c r="C56" s="412"/>
      <c r="D56" s="412"/>
      <c r="E56" s="412"/>
      <c r="F56" s="412"/>
      <c r="G56" s="412"/>
      <c r="H56" s="412"/>
      <c r="I56" s="412"/>
      <c r="J56" s="412"/>
      <c r="K56" s="412"/>
      <c r="L56" s="412"/>
      <c r="M56" s="412"/>
    </row>
    <row r="57" spans="1:13" s="421" customFormat="1" ht="11.25">
      <c r="A57" s="411"/>
      <c r="B57" s="412"/>
      <c r="C57" s="412"/>
      <c r="D57" s="412"/>
      <c r="E57" s="412"/>
      <c r="F57" s="412"/>
      <c r="G57" s="412"/>
      <c r="H57" s="412"/>
      <c r="I57" s="412"/>
      <c r="J57" s="412"/>
      <c r="K57" s="412"/>
      <c r="L57" s="412"/>
      <c r="M57" s="412"/>
    </row>
    <row r="58" spans="1:13" s="421" customFormat="1" ht="11.25">
      <c r="A58" s="411"/>
      <c r="B58" s="412"/>
      <c r="C58" s="412"/>
      <c r="D58" s="412"/>
      <c r="E58" s="412"/>
      <c r="F58" s="412"/>
      <c r="G58" s="412"/>
      <c r="H58" s="412"/>
      <c r="I58" s="412"/>
      <c r="J58" s="412"/>
      <c r="K58" s="412"/>
      <c r="L58" s="412"/>
      <c r="M58" s="412"/>
    </row>
    <row r="59" spans="1:13" s="421" customFormat="1" ht="11.25">
      <c r="A59" s="411"/>
      <c r="B59" s="412"/>
      <c r="C59" s="412"/>
      <c r="D59" s="412"/>
      <c r="E59" s="412"/>
      <c r="F59" s="412"/>
      <c r="G59" s="412"/>
      <c r="H59" s="412"/>
      <c r="I59" s="412"/>
      <c r="J59" s="412"/>
      <c r="K59" s="412"/>
      <c r="L59" s="412"/>
      <c r="M59" s="412"/>
    </row>
    <row r="60" spans="1:13" s="421" customFormat="1" ht="11.25">
      <c r="A60" s="411"/>
      <c r="B60" s="412"/>
      <c r="C60" s="412"/>
      <c r="D60" s="412"/>
      <c r="E60" s="412"/>
      <c r="F60" s="412"/>
      <c r="G60" s="412"/>
      <c r="H60" s="412"/>
      <c r="I60" s="412"/>
      <c r="J60" s="412"/>
      <c r="K60" s="412"/>
      <c r="L60" s="412"/>
      <c r="M60" s="412"/>
    </row>
    <row r="61" spans="1:13" s="421" customFormat="1" ht="11.25">
      <c r="A61" s="411"/>
      <c r="B61" s="412"/>
      <c r="C61" s="412"/>
      <c r="D61" s="412"/>
      <c r="E61" s="412"/>
      <c r="F61" s="412"/>
      <c r="G61" s="412"/>
      <c r="H61" s="412"/>
      <c r="I61" s="412"/>
      <c r="J61" s="412"/>
      <c r="K61" s="412"/>
      <c r="L61" s="412"/>
      <c r="M61" s="412"/>
    </row>
    <row r="62" spans="1:13" s="421" customFormat="1" ht="11.25">
      <c r="A62" s="411"/>
      <c r="B62" s="412"/>
      <c r="C62" s="412"/>
      <c r="D62" s="412"/>
      <c r="E62" s="412"/>
      <c r="F62" s="412"/>
      <c r="G62" s="412"/>
      <c r="H62" s="412"/>
      <c r="I62" s="412"/>
      <c r="J62" s="412"/>
      <c r="K62" s="412"/>
      <c r="L62" s="412"/>
      <c r="M62" s="412"/>
    </row>
    <row r="63" spans="1:13" s="421" customFormat="1" ht="11.25">
      <c r="A63" s="411"/>
      <c r="B63" s="412"/>
      <c r="C63" s="412"/>
      <c r="D63" s="412"/>
      <c r="E63" s="412"/>
      <c r="F63" s="412"/>
      <c r="G63" s="412"/>
      <c r="H63" s="412"/>
      <c r="I63" s="412"/>
      <c r="J63" s="412"/>
      <c r="K63" s="412"/>
      <c r="L63" s="412"/>
      <c r="M63" s="412"/>
    </row>
    <row r="64" spans="1:13" s="421" customFormat="1" ht="11.25">
      <c r="A64" s="411"/>
      <c r="B64" s="412"/>
      <c r="C64" s="412"/>
      <c r="D64" s="412"/>
      <c r="E64" s="412"/>
      <c r="F64" s="412"/>
      <c r="G64" s="412"/>
      <c r="H64" s="412"/>
      <c r="I64" s="412"/>
      <c r="J64" s="412"/>
      <c r="K64" s="412"/>
      <c r="L64" s="412"/>
      <c r="M64" s="412"/>
    </row>
    <row r="65" spans="1:13" s="421" customFormat="1" ht="11.25">
      <c r="A65" s="411"/>
      <c r="B65" s="412"/>
      <c r="C65" s="412"/>
      <c r="D65" s="412"/>
      <c r="E65" s="412"/>
      <c r="F65" s="412"/>
      <c r="G65" s="412"/>
      <c r="H65" s="412"/>
      <c r="I65" s="412"/>
      <c r="J65" s="412"/>
      <c r="K65" s="412"/>
      <c r="L65" s="412"/>
      <c r="M65" s="412"/>
    </row>
    <row r="66" spans="1:13" s="421" customFormat="1" ht="11.25">
      <c r="A66" s="411"/>
      <c r="B66" s="412"/>
      <c r="C66" s="412"/>
      <c r="D66" s="412"/>
      <c r="E66" s="412"/>
      <c r="F66" s="412"/>
      <c r="G66" s="412"/>
      <c r="H66" s="412"/>
      <c r="I66" s="412"/>
      <c r="J66" s="412"/>
      <c r="K66" s="412"/>
      <c r="L66" s="412"/>
      <c r="M66" s="412"/>
    </row>
    <row r="67" spans="1:13" s="421" customFormat="1" ht="11.25">
      <c r="A67" s="411"/>
      <c r="B67" s="412"/>
      <c r="C67" s="412"/>
      <c r="D67" s="412"/>
      <c r="E67" s="412"/>
      <c r="F67" s="412"/>
      <c r="G67" s="412"/>
      <c r="H67" s="412"/>
      <c r="I67" s="412"/>
      <c r="J67" s="412"/>
      <c r="K67" s="412"/>
      <c r="L67" s="412"/>
      <c r="M67" s="412"/>
    </row>
    <row r="68" spans="1:13" s="421" customFormat="1" ht="11.25">
      <c r="A68" s="411"/>
      <c r="B68" s="412"/>
      <c r="C68" s="412"/>
      <c r="D68" s="412"/>
      <c r="E68" s="412"/>
      <c r="F68" s="412"/>
      <c r="G68" s="412"/>
      <c r="H68" s="412"/>
      <c r="I68" s="412"/>
      <c r="J68" s="412"/>
      <c r="K68" s="412"/>
      <c r="L68" s="412"/>
      <c r="M68" s="412"/>
    </row>
    <row r="69" spans="1:13" s="421" customFormat="1" ht="11.25">
      <c r="A69" s="411"/>
      <c r="B69" s="412"/>
      <c r="C69" s="412"/>
      <c r="D69" s="412"/>
      <c r="E69" s="412"/>
      <c r="F69" s="412"/>
      <c r="G69" s="412"/>
      <c r="H69" s="412"/>
      <c r="I69" s="412"/>
      <c r="J69" s="412"/>
      <c r="K69" s="412"/>
      <c r="L69" s="412"/>
      <c r="M69" s="412"/>
    </row>
    <row r="70" spans="1:13" s="421" customFormat="1" ht="11.25">
      <c r="A70" s="411"/>
      <c r="B70" s="412"/>
      <c r="C70" s="412"/>
      <c r="D70" s="412"/>
      <c r="E70" s="412"/>
      <c r="F70" s="412"/>
      <c r="G70" s="412"/>
      <c r="H70" s="412"/>
      <c r="I70" s="412"/>
      <c r="J70" s="412"/>
      <c r="K70" s="412"/>
      <c r="L70" s="412"/>
      <c r="M70" s="412"/>
    </row>
    <row r="71" spans="1:13" s="421" customFormat="1" ht="11.25">
      <c r="A71" s="411"/>
      <c r="B71" s="412"/>
      <c r="C71" s="412"/>
      <c r="D71" s="412"/>
      <c r="E71" s="412"/>
      <c r="F71" s="412"/>
      <c r="G71" s="412"/>
      <c r="H71" s="412"/>
      <c r="I71" s="412"/>
      <c r="J71" s="412"/>
      <c r="K71" s="412"/>
      <c r="L71" s="412"/>
      <c r="M71" s="412"/>
    </row>
    <row r="72" spans="1:13" s="421" customFormat="1" ht="11.25">
      <c r="A72" s="411"/>
      <c r="B72" s="412"/>
      <c r="C72" s="412"/>
      <c r="D72" s="412"/>
      <c r="E72" s="412"/>
      <c r="F72" s="412"/>
      <c r="G72" s="412"/>
      <c r="H72" s="412"/>
      <c r="I72" s="412"/>
      <c r="J72" s="412"/>
      <c r="K72" s="412"/>
      <c r="L72" s="412"/>
      <c r="M72" s="412"/>
    </row>
    <row r="73" spans="1:13" s="421" customFormat="1" ht="11.25">
      <c r="A73" s="411"/>
      <c r="B73" s="412"/>
      <c r="C73" s="412"/>
      <c r="D73" s="412"/>
      <c r="E73" s="412"/>
      <c r="F73" s="412"/>
      <c r="G73" s="412"/>
      <c r="H73" s="412"/>
      <c r="I73" s="412"/>
      <c r="J73" s="412"/>
      <c r="K73" s="412"/>
      <c r="L73" s="412"/>
      <c r="M73" s="412"/>
    </row>
    <row r="74" spans="1:13" s="421" customFormat="1" ht="11.25">
      <c r="A74" s="411"/>
      <c r="B74" s="412"/>
      <c r="C74" s="412"/>
      <c r="D74" s="412"/>
      <c r="E74" s="412"/>
      <c r="F74" s="412"/>
      <c r="G74" s="412"/>
      <c r="H74" s="412"/>
      <c r="I74" s="412"/>
      <c r="J74" s="412"/>
      <c r="K74" s="412"/>
      <c r="L74" s="412"/>
      <c r="M74" s="412"/>
    </row>
    <row r="75" spans="1:13" s="421" customFormat="1" ht="11.25">
      <c r="A75" s="411"/>
      <c r="B75" s="412"/>
      <c r="C75" s="412"/>
      <c r="D75" s="412"/>
      <c r="E75" s="412"/>
      <c r="F75" s="412"/>
      <c r="G75" s="412"/>
      <c r="H75" s="412"/>
      <c r="I75" s="412"/>
      <c r="J75" s="412"/>
      <c r="K75" s="412"/>
      <c r="L75" s="412"/>
      <c r="M75" s="412"/>
    </row>
    <row r="76" spans="1:13" s="421" customFormat="1" ht="11.25">
      <c r="A76" s="411"/>
      <c r="B76" s="412"/>
      <c r="C76" s="412"/>
      <c r="D76" s="412"/>
      <c r="E76" s="412"/>
      <c r="F76" s="412"/>
      <c r="G76" s="412"/>
      <c r="H76" s="412"/>
      <c r="I76" s="412"/>
      <c r="J76" s="412"/>
      <c r="K76" s="412"/>
      <c r="L76" s="412"/>
      <c r="M76" s="412"/>
    </row>
    <row r="77" spans="1:13" s="421" customFormat="1" ht="11.25">
      <c r="A77" s="411"/>
      <c r="B77" s="412"/>
      <c r="C77" s="412"/>
      <c r="D77" s="412"/>
      <c r="E77" s="412"/>
      <c r="F77" s="412"/>
      <c r="G77" s="412"/>
      <c r="H77" s="412"/>
      <c r="I77" s="412"/>
      <c r="J77" s="412"/>
      <c r="K77" s="412"/>
      <c r="L77" s="412"/>
      <c r="M77" s="412"/>
    </row>
    <row r="78" spans="1:13" s="421" customFormat="1" ht="11.25">
      <c r="A78" s="411"/>
      <c r="B78" s="412"/>
      <c r="C78" s="412"/>
      <c r="D78" s="412"/>
      <c r="E78" s="412"/>
      <c r="F78" s="412"/>
      <c r="G78" s="412"/>
      <c r="H78" s="412"/>
      <c r="I78" s="412"/>
      <c r="J78" s="412"/>
      <c r="K78" s="412"/>
      <c r="L78" s="412"/>
      <c r="M78" s="412"/>
    </row>
    <row r="79" spans="1:13" s="421" customFormat="1" ht="11.25">
      <c r="A79" s="411"/>
      <c r="B79" s="412"/>
      <c r="C79" s="412"/>
      <c r="D79" s="412"/>
      <c r="E79" s="412"/>
      <c r="F79" s="412"/>
      <c r="G79" s="412"/>
      <c r="H79" s="412"/>
      <c r="I79" s="412"/>
      <c r="J79" s="412"/>
      <c r="K79" s="412"/>
      <c r="L79" s="412"/>
      <c r="M79" s="412"/>
    </row>
    <row r="80" spans="1:13" s="421" customFormat="1" ht="11.25">
      <c r="A80" s="411"/>
      <c r="B80" s="412"/>
      <c r="C80" s="412"/>
      <c r="D80" s="412"/>
      <c r="E80" s="412"/>
      <c r="F80" s="412"/>
      <c r="G80" s="412"/>
      <c r="H80" s="412"/>
      <c r="I80" s="412"/>
      <c r="J80" s="412"/>
      <c r="K80" s="412"/>
      <c r="L80" s="412"/>
      <c r="M80" s="412"/>
    </row>
    <row r="81" spans="1:13" s="421" customFormat="1" ht="11.25">
      <c r="A81" s="411"/>
      <c r="B81" s="412"/>
      <c r="C81" s="412"/>
      <c r="D81" s="412"/>
      <c r="E81" s="412"/>
      <c r="F81" s="412"/>
      <c r="G81" s="412"/>
      <c r="H81" s="412"/>
      <c r="I81" s="412"/>
      <c r="J81" s="412"/>
      <c r="K81" s="412"/>
      <c r="L81" s="412"/>
      <c r="M81" s="412"/>
    </row>
    <row r="82" spans="1:13" s="421" customFormat="1" ht="11.25">
      <c r="A82" s="411"/>
      <c r="B82" s="412"/>
      <c r="C82" s="412"/>
      <c r="D82" s="412"/>
      <c r="E82" s="412"/>
      <c r="F82" s="412"/>
      <c r="G82" s="412"/>
      <c r="H82" s="412"/>
      <c r="I82" s="412"/>
      <c r="J82" s="412"/>
      <c r="K82" s="412"/>
      <c r="L82" s="412"/>
      <c r="M82" s="412"/>
    </row>
    <row r="83" spans="1:13" s="421" customFormat="1" ht="11.25">
      <c r="A83" s="411"/>
      <c r="B83" s="412"/>
      <c r="C83" s="412"/>
      <c r="D83" s="412"/>
      <c r="E83" s="412"/>
      <c r="F83" s="412"/>
      <c r="G83" s="412"/>
      <c r="H83" s="412"/>
      <c r="I83" s="412"/>
      <c r="J83" s="412"/>
      <c r="K83" s="412"/>
      <c r="L83" s="412"/>
      <c r="M83" s="412"/>
    </row>
    <row r="84" spans="1:13" s="421" customFormat="1" ht="11.25">
      <c r="A84" s="411"/>
      <c r="B84" s="412"/>
      <c r="C84" s="412"/>
      <c r="D84" s="412"/>
      <c r="E84" s="412"/>
      <c r="F84" s="412"/>
      <c r="G84" s="412"/>
      <c r="H84" s="412"/>
      <c r="I84" s="412"/>
      <c r="J84" s="412"/>
      <c r="K84" s="412"/>
      <c r="L84" s="412"/>
      <c r="M84" s="412"/>
    </row>
    <row r="85" spans="1:13" s="421" customFormat="1" ht="11.25">
      <c r="A85" s="411"/>
      <c r="B85" s="412"/>
      <c r="C85" s="412"/>
      <c r="D85" s="412"/>
      <c r="E85" s="412"/>
      <c r="F85" s="412"/>
      <c r="G85" s="412"/>
      <c r="H85" s="412"/>
      <c r="I85" s="412"/>
      <c r="J85" s="412"/>
      <c r="K85" s="412"/>
      <c r="L85" s="412"/>
      <c r="M85" s="412"/>
    </row>
    <row r="86" spans="1:13" s="421" customFormat="1" ht="11.25">
      <c r="A86" s="411"/>
      <c r="B86" s="412"/>
      <c r="C86" s="412"/>
      <c r="D86" s="412"/>
      <c r="E86" s="412"/>
      <c r="F86" s="412"/>
      <c r="G86" s="412"/>
      <c r="H86" s="412"/>
      <c r="I86" s="412"/>
      <c r="J86" s="412"/>
      <c r="K86" s="412"/>
      <c r="L86" s="412"/>
      <c r="M86" s="412"/>
    </row>
    <row r="87" spans="1:13" s="421" customFormat="1" ht="11.25">
      <c r="A87" s="411"/>
      <c r="B87" s="412"/>
      <c r="C87" s="412"/>
      <c r="D87" s="412"/>
      <c r="E87" s="412"/>
      <c r="F87" s="412"/>
      <c r="G87" s="412"/>
      <c r="H87" s="412"/>
      <c r="I87" s="412"/>
      <c r="J87" s="412"/>
      <c r="K87" s="412"/>
      <c r="L87" s="412"/>
      <c r="M87" s="412"/>
    </row>
    <row r="88" spans="1:13" s="421" customFormat="1" ht="11.25">
      <c r="A88" s="411"/>
      <c r="B88" s="412"/>
      <c r="C88" s="412"/>
      <c r="D88" s="412"/>
      <c r="E88" s="412"/>
      <c r="F88" s="412"/>
      <c r="G88" s="412"/>
      <c r="H88" s="412"/>
      <c r="I88" s="412"/>
      <c r="J88" s="412"/>
      <c r="K88" s="412"/>
      <c r="L88" s="412"/>
      <c r="M88" s="412"/>
    </row>
    <row r="89" spans="1:13" s="421" customFormat="1" ht="11.25">
      <c r="A89" s="411"/>
      <c r="B89" s="412"/>
      <c r="C89" s="412"/>
      <c r="D89" s="412"/>
      <c r="E89" s="412"/>
      <c r="F89" s="412"/>
      <c r="G89" s="412"/>
      <c r="H89" s="412"/>
      <c r="I89" s="412"/>
      <c r="J89" s="412"/>
      <c r="K89" s="412"/>
      <c r="L89" s="412"/>
      <c r="M89" s="412"/>
    </row>
    <row r="90" spans="1:13" s="421" customFormat="1" ht="11.25">
      <c r="A90" s="411"/>
      <c r="B90" s="412"/>
      <c r="C90" s="412"/>
      <c r="D90" s="412"/>
      <c r="E90" s="412"/>
      <c r="F90" s="412"/>
      <c r="G90" s="412"/>
      <c r="H90" s="412"/>
      <c r="I90" s="412"/>
      <c r="J90" s="412"/>
      <c r="K90" s="412"/>
      <c r="L90" s="412"/>
      <c r="M90" s="412"/>
    </row>
    <row r="91" spans="1:13" s="421" customFormat="1" ht="11.25">
      <c r="A91" s="411"/>
      <c r="B91" s="412"/>
      <c r="C91" s="412"/>
      <c r="D91" s="412"/>
      <c r="E91" s="412"/>
      <c r="F91" s="412"/>
      <c r="G91" s="412"/>
      <c r="H91" s="412"/>
      <c r="I91" s="412"/>
      <c r="J91" s="412"/>
      <c r="K91" s="412"/>
      <c r="L91" s="412"/>
      <c r="M91" s="412"/>
    </row>
    <row r="92" spans="1:13" s="421" customFormat="1" ht="11.25">
      <c r="A92" s="411"/>
      <c r="B92" s="412"/>
      <c r="C92" s="412"/>
      <c r="D92" s="412"/>
      <c r="E92" s="412"/>
      <c r="F92" s="412"/>
      <c r="G92" s="412"/>
      <c r="H92" s="412"/>
      <c r="I92" s="412"/>
      <c r="J92" s="412"/>
      <c r="K92" s="412"/>
      <c r="L92" s="412"/>
      <c r="M92" s="412"/>
    </row>
    <row r="93" spans="1:13" s="421" customFormat="1" ht="11.25">
      <c r="A93" s="411"/>
      <c r="B93" s="412"/>
      <c r="C93" s="412"/>
      <c r="D93" s="412"/>
      <c r="E93" s="412"/>
      <c r="F93" s="412"/>
      <c r="G93" s="412"/>
      <c r="H93" s="412"/>
      <c r="I93" s="412"/>
      <c r="J93" s="412"/>
      <c r="K93" s="412"/>
      <c r="L93" s="412"/>
      <c r="M93" s="412"/>
    </row>
    <row r="94" spans="1:13" s="421" customFormat="1" ht="11.25">
      <c r="A94" s="411"/>
      <c r="B94" s="412"/>
      <c r="C94" s="412"/>
      <c r="D94" s="412"/>
      <c r="E94" s="412"/>
      <c r="F94" s="412"/>
      <c r="G94" s="412"/>
      <c r="H94" s="412"/>
      <c r="I94" s="412"/>
      <c r="J94" s="412"/>
      <c r="K94" s="412"/>
      <c r="L94" s="412"/>
      <c r="M94" s="412"/>
    </row>
    <row r="95" spans="1:13" s="421" customFormat="1" ht="11.25">
      <c r="A95" s="411"/>
      <c r="B95" s="412"/>
      <c r="C95" s="412"/>
      <c r="D95" s="412"/>
      <c r="E95" s="412"/>
      <c r="F95" s="412"/>
      <c r="G95" s="412"/>
      <c r="H95" s="412"/>
      <c r="I95" s="412"/>
      <c r="J95" s="412"/>
      <c r="K95" s="412"/>
      <c r="L95" s="412"/>
      <c r="M95" s="412"/>
    </row>
    <row r="96" spans="1:13" s="421" customFormat="1" ht="11.25">
      <c r="A96" s="411"/>
      <c r="B96" s="412"/>
      <c r="C96" s="412"/>
      <c r="D96" s="412"/>
      <c r="E96" s="412"/>
      <c r="F96" s="412"/>
      <c r="G96" s="412"/>
      <c r="H96" s="412"/>
      <c r="I96" s="412"/>
      <c r="J96" s="412"/>
      <c r="K96" s="412"/>
      <c r="L96" s="412"/>
      <c r="M96" s="412"/>
    </row>
    <row r="97" spans="1:13" s="421" customFormat="1" ht="11.25">
      <c r="A97" s="411"/>
      <c r="B97" s="412"/>
      <c r="C97" s="412"/>
      <c r="D97" s="412"/>
      <c r="E97" s="412"/>
      <c r="F97" s="412"/>
      <c r="G97" s="412"/>
      <c r="H97" s="412"/>
      <c r="I97" s="412"/>
      <c r="J97" s="412"/>
      <c r="K97" s="412"/>
      <c r="L97" s="412"/>
      <c r="M97" s="412"/>
    </row>
    <row r="98" spans="1:13" s="421" customFormat="1" ht="11.25">
      <c r="A98" s="411"/>
      <c r="B98" s="412"/>
      <c r="C98" s="412"/>
      <c r="D98" s="412"/>
      <c r="E98" s="412"/>
      <c r="F98" s="412"/>
      <c r="G98" s="412"/>
      <c r="H98" s="412"/>
      <c r="I98" s="412"/>
      <c r="J98" s="412"/>
      <c r="K98" s="412"/>
      <c r="L98" s="412"/>
      <c r="M98" s="412"/>
    </row>
    <row r="99" spans="1:13" s="421" customFormat="1" ht="11.25">
      <c r="A99" s="411"/>
      <c r="B99" s="412"/>
      <c r="C99" s="412"/>
      <c r="D99" s="412"/>
      <c r="E99" s="412"/>
      <c r="F99" s="412"/>
      <c r="G99" s="412"/>
      <c r="H99" s="412"/>
      <c r="I99" s="412"/>
      <c r="J99" s="412"/>
      <c r="K99" s="412"/>
      <c r="L99" s="412"/>
      <c r="M99" s="412"/>
    </row>
    <row r="100" spans="1:13" s="421" customFormat="1" ht="11.25">
      <c r="A100" s="411"/>
      <c r="B100" s="412"/>
      <c r="C100" s="412"/>
      <c r="D100" s="412"/>
      <c r="E100" s="412"/>
      <c r="F100" s="412"/>
      <c r="G100" s="412"/>
      <c r="H100" s="412"/>
      <c r="I100" s="412"/>
      <c r="J100" s="412"/>
      <c r="K100" s="412"/>
      <c r="L100" s="412"/>
      <c r="M100" s="412"/>
    </row>
    <row r="101" spans="1:13" s="421" customFormat="1" ht="11.25">
      <c r="A101" s="411"/>
      <c r="B101" s="412"/>
      <c r="C101" s="412"/>
      <c r="D101" s="412"/>
      <c r="E101" s="412"/>
      <c r="F101" s="412"/>
      <c r="G101" s="412"/>
      <c r="H101" s="412"/>
      <c r="I101" s="412"/>
      <c r="J101" s="412"/>
      <c r="K101" s="412"/>
      <c r="L101" s="412"/>
      <c r="M101" s="412"/>
    </row>
    <row r="102" spans="1:13" s="421" customFormat="1" ht="11.25">
      <c r="A102" s="411"/>
      <c r="B102" s="412"/>
      <c r="C102" s="412"/>
      <c r="D102" s="412"/>
      <c r="E102" s="412"/>
      <c r="F102" s="412"/>
      <c r="G102" s="412"/>
      <c r="H102" s="412"/>
      <c r="I102" s="412"/>
      <c r="J102" s="412"/>
      <c r="K102" s="412"/>
      <c r="L102" s="412"/>
      <c r="M102" s="412"/>
    </row>
    <row r="103" spans="1:13" s="421" customFormat="1" ht="11.25">
      <c r="A103" s="411"/>
      <c r="B103" s="412"/>
      <c r="C103" s="412"/>
      <c r="D103" s="412"/>
      <c r="E103" s="412"/>
      <c r="F103" s="412"/>
      <c r="G103" s="412"/>
      <c r="H103" s="412"/>
      <c r="I103" s="412"/>
      <c r="J103" s="412"/>
      <c r="K103" s="412"/>
      <c r="L103" s="412"/>
      <c r="M103" s="412"/>
    </row>
    <row r="104" spans="1:13" s="421" customFormat="1" ht="11.25">
      <c r="A104" s="411"/>
      <c r="B104" s="412"/>
      <c r="C104" s="412"/>
      <c r="D104" s="412"/>
      <c r="E104" s="412"/>
      <c r="F104" s="412"/>
      <c r="G104" s="412"/>
      <c r="H104" s="412"/>
      <c r="I104" s="412"/>
      <c r="J104" s="412"/>
      <c r="K104" s="412"/>
      <c r="L104" s="412"/>
      <c r="M104" s="412"/>
    </row>
  </sheetData>
  <sheetProtection selectLockedCells="1"/>
  <mergeCells count="20">
    <mergeCell ref="C7:C8"/>
    <mergeCell ref="I7:I8"/>
    <mergeCell ref="B7:B8"/>
    <mergeCell ref="B6:G6"/>
    <mergeCell ref="H3:N3"/>
    <mergeCell ref="A4:G4"/>
    <mergeCell ref="A3:G3"/>
    <mergeCell ref="F7:F8"/>
    <mergeCell ref="M7:M8"/>
    <mergeCell ref="A6:A8"/>
    <mergeCell ref="G7:G8"/>
    <mergeCell ref="L7:L8"/>
    <mergeCell ref="N6:N8"/>
    <mergeCell ref="D38:G38"/>
    <mergeCell ref="E7:E8"/>
    <mergeCell ref="D7:D8"/>
    <mergeCell ref="H6:M6"/>
    <mergeCell ref="H7:H8"/>
    <mergeCell ref="J7:J8"/>
    <mergeCell ref="K7:K8"/>
  </mergeCells>
  <phoneticPr fontId="22" type="noConversion"/>
  <conditionalFormatting sqref="C15:C34">
    <cfRule type="expression" dxfId="42" priority="56" stopIfTrue="1">
      <formula>OR(RIGHT($A15,1)="읍",RIGHT($A15,1)="면")</formula>
    </cfRule>
  </conditionalFormatting>
  <conditionalFormatting sqref="C15:C35">
    <cfRule type="expression" dxfId="41" priority="55" stopIfTrue="1">
      <formula>OR(RIGHT($A15,1)="읍",RIGHT($A15,1)="면")</formula>
    </cfRule>
  </conditionalFormatting>
  <conditionalFormatting sqref="C15:C37">
    <cfRule type="expression" dxfId="40" priority="54" stopIfTrue="1">
      <formula>OR(RIGHT($A15,1)="읍",RIGHT($A15,1)="면")</formula>
    </cfRule>
  </conditionalFormatting>
  <conditionalFormatting sqref="D15:D37">
    <cfRule type="expression" dxfId="39" priority="53" stopIfTrue="1">
      <formula>OR(RIGHT($A15,1)="읍",RIGHT($A15,1)="면")</formula>
    </cfRule>
  </conditionalFormatting>
  <conditionalFormatting sqref="E15:E37">
    <cfRule type="expression" dxfId="38" priority="52" stopIfTrue="1">
      <formula>OR(RIGHT($A15,1)="읍",RIGHT($A15,1)="면")</formula>
    </cfRule>
  </conditionalFormatting>
  <conditionalFormatting sqref="F15:F37">
    <cfRule type="expression" dxfId="37" priority="51" stopIfTrue="1">
      <formula>OR(RIGHT($A15,1)="읍",RIGHT($A15,1)="면")</formula>
    </cfRule>
  </conditionalFormatting>
  <conditionalFormatting sqref="F15:F37">
    <cfRule type="expression" dxfId="36" priority="50" stopIfTrue="1">
      <formula>OR(RIGHT($A15,1)="읍",RIGHT($A15,1)="면")</formula>
    </cfRule>
  </conditionalFormatting>
  <conditionalFormatting sqref="F15:F37">
    <cfRule type="expression" dxfId="35" priority="49" stopIfTrue="1">
      <formula>OR(RIGHT($A15,1)="읍",RIGHT($A15,1)="면")</formula>
    </cfRule>
  </conditionalFormatting>
  <conditionalFormatting sqref="D15:D34">
    <cfRule type="expression" dxfId="34" priority="47" stopIfTrue="1">
      <formula>OR(RIGHT($A15,1)="읍",RIGHT($A15,1)="면")</formula>
    </cfRule>
  </conditionalFormatting>
  <conditionalFormatting sqref="D15:D37">
    <cfRule type="expression" dxfId="33" priority="46" stopIfTrue="1">
      <formula>OR(RIGHT($A15,1)="읍",RIGHT($A15,1)="면")</formula>
    </cfRule>
  </conditionalFormatting>
  <conditionalFormatting sqref="D15:D37">
    <cfRule type="expression" dxfId="32" priority="45" stopIfTrue="1">
      <formula>OR(RIGHT($A15,1)="읍",RIGHT($A15,1)="면")</formula>
    </cfRule>
  </conditionalFormatting>
  <conditionalFormatting sqref="D15:D37">
    <cfRule type="expression" dxfId="31" priority="44" stopIfTrue="1">
      <formula>OR(RIGHT($A15,1)="읍",RIGHT($A15,1)="면")</formula>
    </cfRule>
  </conditionalFormatting>
  <conditionalFormatting sqref="D15:D37">
    <cfRule type="expression" dxfId="30" priority="43" stopIfTrue="1">
      <formula>OR(RIGHT($A15,1)="읍",RIGHT($A15,1)="면")</formula>
    </cfRule>
  </conditionalFormatting>
  <conditionalFormatting sqref="H29:H35">
    <cfRule type="expression" dxfId="29" priority="42" stopIfTrue="1">
      <formula>OR(RIGHT($A29,3)="특별시",RIGHT($A29,3)="광역시",RIGHT($A29,1)="도",$A29="전국")</formula>
    </cfRule>
  </conditionalFormatting>
  <conditionalFormatting sqref="H15:H19">
    <cfRule type="expression" dxfId="28" priority="41" stopIfTrue="1">
      <formula>OR(RIGHT($A15,3)="특별시",RIGHT($A15,3)="광역시",RIGHT($A15,1)="도",$A15="전국")</formula>
    </cfRule>
  </conditionalFormatting>
  <conditionalFormatting sqref="H19:H28">
    <cfRule type="expression" dxfId="27" priority="40" stopIfTrue="1">
      <formula>OR(RIGHT($A19,3)="특별시",RIGHT($A19,3)="광역시",RIGHT($A19,1)="도",$A19="전국")</formula>
    </cfRule>
  </conditionalFormatting>
  <conditionalFormatting sqref="H15:H18">
    <cfRule type="expression" dxfId="26" priority="39" stopIfTrue="1">
      <formula>OR(RIGHT($A15,3)="특별시",RIGHT($A15,3)="광역시",RIGHT($A15,1)="도",$A15="전국")</formula>
    </cfRule>
  </conditionalFormatting>
  <conditionalFormatting sqref="H29:H35">
    <cfRule type="expression" dxfId="25" priority="38" stopIfTrue="1">
      <formula>OR(RIGHT($A29,3)="특별시",RIGHT($A29,3)="광역시",RIGHT($A29,1)="도",$A29="전국")</formula>
    </cfRule>
  </conditionalFormatting>
  <conditionalFormatting sqref="H15:H19">
    <cfRule type="expression" dxfId="24" priority="37" stopIfTrue="1">
      <formula>OR(RIGHT($A15,3)="특별시",RIGHT($A15,3)="광역시",RIGHT($A15,1)="도",$A15="전국")</formula>
    </cfRule>
  </conditionalFormatting>
  <conditionalFormatting sqref="H19:H28">
    <cfRule type="expression" dxfId="23" priority="36" stopIfTrue="1">
      <formula>OR(RIGHT($A19,3)="특별시",RIGHT($A19,3)="광역시",RIGHT($A19,1)="도",$A19="전국")</formula>
    </cfRule>
  </conditionalFormatting>
  <conditionalFormatting sqref="H15:H18">
    <cfRule type="expression" dxfId="22" priority="35" stopIfTrue="1">
      <formula>OR(RIGHT($A15,3)="특별시",RIGHT($A15,3)="광역시",RIGHT($A15,1)="도",$A15="전국")</formula>
    </cfRule>
  </conditionalFormatting>
  <conditionalFormatting sqref="I29:I35">
    <cfRule type="expression" dxfId="21" priority="34" stopIfTrue="1">
      <formula>OR(RIGHT($A29,3)="특별시",RIGHT($A29,3)="광역시",RIGHT($A29,1)="도",$A29="전국")</formula>
    </cfRule>
  </conditionalFormatting>
  <conditionalFormatting sqref="I15:I19">
    <cfRule type="expression" dxfId="20" priority="33" stopIfTrue="1">
      <formula>OR(RIGHT($A15,3)="특별시",RIGHT($A15,3)="광역시",RIGHT($A15,1)="도",$A15="전국")</formula>
    </cfRule>
  </conditionalFormatting>
  <conditionalFormatting sqref="I19:I28">
    <cfRule type="expression" dxfId="19" priority="32" stopIfTrue="1">
      <formula>OR(RIGHT($A19,3)="특별시",RIGHT($A19,3)="광역시",RIGHT($A19,1)="도",$A19="전국")</formula>
    </cfRule>
  </conditionalFormatting>
  <conditionalFormatting sqref="I15:I18">
    <cfRule type="expression" dxfId="18" priority="31" stopIfTrue="1">
      <formula>OR(RIGHT($A15,3)="특별시",RIGHT($A15,3)="광역시",RIGHT($A15,1)="도",$A15="전국")</formula>
    </cfRule>
  </conditionalFormatting>
  <conditionalFormatting sqref="I29:I35">
    <cfRule type="expression" dxfId="17" priority="30" stopIfTrue="1">
      <formula>OR(RIGHT($A29,3)="특별시",RIGHT($A29,3)="광역시",RIGHT($A29,1)="도",$A29="전국")</formula>
    </cfRule>
  </conditionalFormatting>
  <conditionalFormatting sqref="I15:I19">
    <cfRule type="expression" dxfId="16" priority="29" stopIfTrue="1">
      <formula>OR(RIGHT($A15,3)="특별시",RIGHT($A15,3)="광역시",RIGHT($A15,1)="도",$A15="전국")</formula>
    </cfRule>
  </conditionalFormatting>
  <conditionalFormatting sqref="I19:I28">
    <cfRule type="expression" dxfId="15" priority="28" stopIfTrue="1">
      <formula>OR(RIGHT($A19,3)="특별시",RIGHT($A19,3)="광역시",RIGHT($A19,1)="도",$A19="전국")</formula>
    </cfRule>
  </conditionalFormatting>
  <conditionalFormatting sqref="I15:I18">
    <cfRule type="expression" dxfId="14" priority="27" stopIfTrue="1">
      <formula>OR(RIGHT($A15,3)="특별시",RIGHT($A15,3)="광역시",RIGHT($A15,1)="도",$A15="전국")</formula>
    </cfRule>
  </conditionalFormatting>
  <conditionalFormatting sqref="H15:I37">
    <cfRule type="expression" dxfId="13" priority="26" stopIfTrue="1">
      <formula>OR(RIGHT($A15,1)="읍",RIGHT($A15,1)="면")</formula>
    </cfRule>
  </conditionalFormatting>
  <conditionalFormatting sqref="K29:K35">
    <cfRule type="expression" dxfId="12" priority="25" stopIfTrue="1">
      <formula>OR(RIGHT($A29,3)="특별시",RIGHT($A29,3)="광역시",RIGHT($A29,1)="도",$A29="전국")</formula>
    </cfRule>
  </conditionalFormatting>
  <conditionalFormatting sqref="K15:K19">
    <cfRule type="expression" dxfId="11" priority="24" stopIfTrue="1">
      <formula>OR(RIGHT($A15,3)="특별시",RIGHT($A15,3)="광역시",RIGHT($A15,1)="도",$A15="전국")</formula>
    </cfRule>
  </conditionalFormatting>
  <conditionalFormatting sqref="K19:K28">
    <cfRule type="expression" dxfId="10" priority="23" stopIfTrue="1">
      <formula>OR(RIGHT($A19,3)="특별시",RIGHT($A19,3)="광역시",RIGHT($A19,1)="도",$A19="전국")</formula>
    </cfRule>
  </conditionalFormatting>
  <conditionalFormatting sqref="K15:K18">
    <cfRule type="expression" dxfId="9" priority="22" stopIfTrue="1">
      <formula>OR(RIGHT($A15,3)="특별시",RIGHT($A15,3)="광역시",RIGHT($A15,1)="도",$A15="전국")</formula>
    </cfRule>
  </conditionalFormatting>
  <conditionalFormatting sqref="K29:K35">
    <cfRule type="expression" dxfId="8" priority="21" stopIfTrue="1">
      <formula>OR(RIGHT($A29,3)="특별시",RIGHT($A29,3)="광역시",RIGHT($A29,1)="도",$A29="전국")</formula>
    </cfRule>
  </conditionalFormatting>
  <conditionalFormatting sqref="K15:K19">
    <cfRule type="expression" dxfId="7" priority="20" stopIfTrue="1">
      <formula>OR(RIGHT($A15,3)="특별시",RIGHT($A15,3)="광역시",RIGHT($A15,1)="도",$A15="전국")</formula>
    </cfRule>
  </conditionalFormatting>
  <conditionalFormatting sqref="K19:K28">
    <cfRule type="expression" dxfId="6" priority="19" stopIfTrue="1">
      <formula>OR(RIGHT($A19,3)="특별시",RIGHT($A19,3)="광역시",RIGHT($A19,1)="도",$A19="전국")</formula>
    </cfRule>
  </conditionalFormatting>
  <conditionalFormatting sqref="K15:K18">
    <cfRule type="expression" dxfId="5" priority="18" stopIfTrue="1">
      <formula>OR(RIGHT($A15,3)="특별시",RIGHT($A15,3)="광역시",RIGHT($A15,1)="도",$A15="전국")</formula>
    </cfRule>
  </conditionalFormatting>
  <conditionalFormatting sqref="K15:K37">
    <cfRule type="expression" dxfId="4" priority="17" stopIfTrue="1">
      <formula>OR(RIGHT($A15,3)="특별시",RIGHT($A15,3)="광역시",RIGHT($A15,1)="도",$A15="전국")</formula>
    </cfRule>
  </conditionalFormatting>
  <conditionalFormatting sqref="K15:K37">
    <cfRule type="expression" dxfId="3" priority="16" stopIfTrue="1">
      <formula>OR(RIGHT($A15,3)="특별시",RIGHT($A15,3)="광역시",RIGHT($A15,1)="도",$A15="전국")</formula>
    </cfRule>
  </conditionalFormatting>
  <conditionalFormatting sqref="K15:K37">
    <cfRule type="expression" dxfId="2" priority="15" stopIfTrue="1">
      <formula>OR(RIGHT($A15,3)="특별시",RIGHT($A15,3)="광역시",RIGHT($A15,1)="도",$A15="전국")</formula>
    </cfRule>
  </conditionalFormatting>
  <conditionalFormatting sqref="K15:K37">
    <cfRule type="expression" dxfId="1" priority="14" stopIfTrue="1">
      <formula>OR(RIGHT($A15,3)="특별시",RIGHT($A15,3)="광역시",RIGHT($A15,1)="도",$A15="전국")</formula>
    </cfRule>
  </conditionalFormatting>
  <conditionalFormatting sqref="K15:K37">
    <cfRule type="expression" dxfId="0" priority="13" stopIfTrue="1">
      <formula>OR(RIGHT($A15,1)="읍",RIGHT($A15,1)="면")</formula>
    </cfRule>
  </conditionalFormatting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view="pageBreakPreview" topLeftCell="G1" zoomScaleNormal="100" zoomScaleSheetLayoutView="100" workbookViewId="0">
      <selection activeCell="AB14" sqref="AB14"/>
    </sheetView>
  </sheetViews>
  <sheetFormatPr defaultColWidth="10" defaultRowHeight="11.25"/>
  <cols>
    <col min="1" max="1" width="10.375" style="137" customWidth="1"/>
    <col min="2" max="3" width="10.625" style="137" customWidth="1"/>
    <col min="4" max="5" width="7.625" style="137" customWidth="1"/>
    <col min="6" max="7" width="9.125" style="137" customWidth="1"/>
    <col min="8" max="9" width="8.625" style="137" customWidth="1"/>
    <col min="10" max="11" width="9.625" style="137" customWidth="1"/>
    <col min="12" max="13" width="10.125" style="137" customWidth="1"/>
    <col min="14" max="14" width="10.375" style="137" customWidth="1"/>
    <col min="15" max="15" width="10" style="137" customWidth="1"/>
    <col min="16" max="16" width="10.5" style="137" customWidth="1"/>
    <col min="17" max="17" width="12" style="137" customWidth="1"/>
    <col min="18" max="18" width="12.625" style="137" customWidth="1"/>
    <col min="19" max="20" width="8.375" style="137" customWidth="1"/>
    <col min="21" max="21" width="7.625" style="137" customWidth="1"/>
    <col min="22" max="22" width="8.125" style="137" customWidth="1"/>
    <col min="23" max="26" width="7.375" style="137" customWidth="1"/>
    <col min="27" max="27" width="7.625" style="137" customWidth="1"/>
    <col min="28" max="28" width="9.5" style="137" customWidth="1"/>
    <col min="29" max="16384" width="10" style="137"/>
  </cols>
  <sheetData>
    <row r="1" spans="1:28" s="136" customFormat="1" ht="14.1" customHeight="1">
      <c r="A1" s="82" t="s">
        <v>655</v>
      </c>
      <c r="B1" s="549"/>
      <c r="C1" s="549"/>
      <c r="D1" s="549"/>
      <c r="E1" s="414"/>
      <c r="F1" s="549"/>
      <c r="G1" s="549"/>
      <c r="H1" s="549"/>
      <c r="J1" s="208"/>
      <c r="K1" s="208"/>
      <c r="L1" s="208"/>
      <c r="M1" s="209"/>
      <c r="N1" s="208"/>
      <c r="O1" s="549"/>
      <c r="Q1" s="414" t="s">
        <v>656</v>
      </c>
      <c r="R1" s="82" t="s">
        <v>657</v>
      </c>
      <c r="T1" s="414"/>
      <c r="U1" s="549"/>
      <c r="V1" s="549"/>
      <c r="W1" s="549"/>
      <c r="X1" s="208"/>
      <c r="Y1" s="208"/>
      <c r="Z1" s="208"/>
      <c r="AB1" s="210"/>
    </row>
    <row r="2" spans="1:28" s="136" customFormat="1" ht="14.1" customHeight="1">
      <c r="A2" s="82"/>
      <c r="B2" s="488"/>
      <c r="C2" s="488"/>
      <c r="D2" s="488"/>
      <c r="E2" s="414"/>
      <c r="F2" s="488"/>
      <c r="G2" s="488"/>
      <c r="H2" s="488"/>
      <c r="I2" s="414"/>
      <c r="J2" s="208"/>
      <c r="K2" s="208"/>
      <c r="L2" s="208"/>
      <c r="M2" s="209"/>
      <c r="N2" s="137"/>
      <c r="O2" s="488"/>
      <c r="P2" s="488"/>
      <c r="Q2" s="488"/>
      <c r="R2" s="488"/>
      <c r="S2" s="488"/>
      <c r="T2" s="414"/>
      <c r="U2" s="488"/>
      <c r="V2" s="488"/>
      <c r="W2" s="488"/>
      <c r="X2" s="208"/>
      <c r="Y2" s="208"/>
      <c r="Z2" s="208"/>
      <c r="AA2" s="210"/>
    </row>
    <row r="3" spans="1:28" s="136" customFormat="1" ht="20.100000000000001" customHeight="1">
      <c r="A3" s="844" t="s">
        <v>627</v>
      </c>
      <c r="B3" s="844"/>
      <c r="C3" s="844"/>
      <c r="D3" s="844"/>
      <c r="E3" s="844"/>
      <c r="F3" s="844"/>
      <c r="G3" s="844"/>
      <c r="H3" s="844"/>
      <c r="I3" s="844"/>
      <c r="J3" s="844" t="s">
        <v>628</v>
      </c>
      <c r="K3" s="844"/>
      <c r="L3" s="844"/>
      <c r="M3" s="844"/>
      <c r="N3" s="844"/>
      <c r="O3" s="844"/>
      <c r="P3" s="844"/>
      <c r="Q3" s="844"/>
      <c r="R3" s="844" t="s">
        <v>626</v>
      </c>
      <c r="S3" s="844"/>
      <c r="T3" s="844"/>
      <c r="U3" s="844"/>
      <c r="V3" s="844"/>
      <c r="W3" s="844"/>
      <c r="X3" s="844"/>
      <c r="Y3" s="844"/>
      <c r="Z3" s="844"/>
      <c r="AA3" s="844"/>
      <c r="AB3" s="576"/>
    </row>
    <row r="4" spans="1:28" s="136" customFormat="1" ht="24" customHeight="1">
      <c r="A4" s="843"/>
      <c r="B4" s="843"/>
      <c r="C4" s="843"/>
      <c r="D4" s="843"/>
      <c r="E4" s="843"/>
      <c r="F4" s="843"/>
      <c r="G4" s="843"/>
      <c r="H4" s="843"/>
      <c r="I4" s="843"/>
      <c r="J4" s="477"/>
      <c r="K4" s="477"/>
      <c r="L4" s="477"/>
      <c r="M4" s="477"/>
      <c r="N4" s="477"/>
      <c r="O4" s="477"/>
      <c r="P4" s="477"/>
      <c r="R4" s="852" t="s">
        <v>625</v>
      </c>
      <c r="S4" s="852"/>
      <c r="T4" s="852"/>
      <c r="U4" s="852"/>
      <c r="V4" s="852"/>
      <c r="W4" s="852"/>
      <c r="X4" s="852"/>
      <c r="Y4" s="852"/>
      <c r="Z4" s="852"/>
      <c r="AA4" s="852"/>
      <c r="AB4" s="581"/>
    </row>
    <row r="5" spans="1:28" s="138" customFormat="1" ht="18" customHeight="1" thickBot="1">
      <c r="A5" s="415" t="s">
        <v>276</v>
      </c>
      <c r="B5" s="415"/>
      <c r="C5" s="415"/>
      <c r="D5" s="415"/>
      <c r="E5" s="87"/>
      <c r="F5" s="415"/>
      <c r="G5" s="415"/>
      <c r="H5" s="415"/>
      <c r="I5" s="87"/>
      <c r="J5" s="211"/>
      <c r="K5" s="211"/>
      <c r="L5" s="211"/>
      <c r="M5" s="212"/>
      <c r="N5" s="213"/>
      <c r="O5" s="415"/>
      <c r="P5" s="415"/>
      <c r="Q5" s="87" t="s">
        <v>277</v>
      </c>
      <c r="R5" s="415" t="s">
        <v>276</v>
      </c>
      <c r="S5" s="415"/>
      <c r="T5" s="87"/>
      <c r="U5" s="415"/>
      <c r="V5" s="415"/>
      <c r="W5" s="415"/>
      <c r="X5" s="211"/>
      <c r="Y5" s="211"/>
      <c r="Z5" s="211"/>
      <c r="AA5" s="87" t="s">
        <v>277</v>
      </c>
    </row>
    <row r="6" spans="1:28" s="136" customFormat="1" ht="20.100000000000001" customHeight="1">
      <c r="A6" s="853" t="s">
        <v>629</v>
      </c>
      <c r="B6" s="881" t="s">
        <v>278</v>
      </c>
      <c r="C6" s="885" t="s">
        <v>279</v>
      </c>
      <c r="D6" s="885" t="s">
        <v>280</v>
      </c>
      <c r="E6" s="886" t="s">
        <v>281</v>
      </c>
      <c r="F6" s="887"/>
      <c r="G6" s="887"/>
      <c r="H6" s="887"/>
      <c r="I6" s="887"/>
      <c r="J6" s="875" t="s">
        <v>281</v>
      </c>
      <c r="K6" s="876"/>
      <c r="L6" s="877" t="s">
        <v>139</v>
      </c>
      <c r="M6" s="875"/>
      <c r="N6" s="875"/>
      <c r="O6" s="875"/>
      <c r="P6" s="875"/>
      <c r="Q6" s="865" t="s">
        <v>282</v>
      </c>
      <c r="R6" s="878" t="s">
        <v>629</v>
      </c>
      <c r="S6" s="875" t="s">
        <v>139</v>
      </c>
      <c r="T6" s="875"/>
      <c r="U6" s="875"/>
      <c r="V6" s="875"/>
      <c r="W6" s="875"/>
      <c r="X6" s="876"/>
      <c r="Y6" s="869" t="s">
        <v>630</v>
      </c>
      <c r="Z6" s="869" t="s">
        <v>631</v>
      </c>
      <c r="AA6" s="873" t="s">
        <v>632</v>
      </c>
      <c r="AB6" s="871"/>
    </row>
    <row r="7" spans="1:28" s="136" customFormat="1" ht="24" customHeight="1">
      <c r="A7" s="854"/>
      <c r="B7" s="882"/>
      <c r="C7" s="863"/>
      <c r="D7" s="863"/>
      <c r="E7" s="863" t="s">
        <v>283</v>
      </c>
      <c r="F7" s="863" t="s">
        <v>284</v>
      </c>
      <c r="G7" s="863" t="s">
        <v>285</v>
      </c>
      <c r="H7" s="863" t="s">
        <v>286</v>
      </c>
      <c r="I7" s="864"/>
      <c r="J7" s="858" t="s">
        <v>287</v>
      </c>
      <c r="K7" s="856" t="s">
        <v>288</v>
      </c>
      <c r="L7" s="856" t="s">
        <v>283</v>
      </c>
      <c r="M7" s="861" t="s">
        <v>289</v>
      </c>
      <c r="N7" s="862"/>
      <c r="O7" s="862"/>
      <c r="P7" s="862"/>
      <c r="Q7" s="866"/>
      <c r="R7" s="879"/>
      <c r="S7" s="858" t="s">
        <v>290</v>
      </c>
      <c r="T7" s="870"/>
      <c r="U7" s="870"/>
      <c r="V7" s="870"/>
      <c r="W7" s="870"/>
      <c r="X7" s="870"/>
      <c r="Y7" s="870"/>
      <c r="Z7" s="870"/>
      <c r="AA7" s="860"/>
      <c r="AB7" s="872"/>
    </row>
    <row r="8" spans="1:28" s="136" customFormat="1" ht="24" customHeight="1">
      <c r="A8" s="854"/>
      <c r="B8" s="882"/>
      <c r="C8" s="863"/>
      <c r="D8" s="863"/>
      <c r="E8" s="863"/>
      <c r="F8" s="863"/>
      <c r="G8" s="863"/>
      <c r="H8" s="863" t="s">
        <v>291</v>
      </c>
      <c r="I8" s="888" t="s">
        <v>292</v>
      </c>
      <c r="J8" s="858"/>
      <c r="K8" s="856"/>
      <c r="L8" s="856"/>
      <c r="M8" s="856" t="s">
        <v>284</v>
      </c>
      <c r="N8" s="858" t="s">
        <v>285</v>
      </c>
      <c r="O8" s="856" t="s">
        <v>286</v>
      </c>
      <c r="P8" s="860"/>
      <c r="Q8" s="866"/>
      <c r="R8" s="879"/>
      <c r="S8" s="858" t="s">
        <v>293</v>
      </c>
      <c r="T8" s="856" t="s">
        <v>294</v>
      </c>
      <c r="U8" s="856" t="s">
        <v>286</v>
      </c>
      <c r="V8" s="870"/>
      <c r="W8" s="856" t="s">
        <v>287</v>
      </c>
      <c r="X8" s="856" t="s">
        <v>288</v>
      </c>
      <c r="Y8" s="870"/>
      <c r="Z8" s="870"/>
      <c r="AA8" s="860"/>
      <c r="AB8" s="872"/>
    </row>
    <row r="9" spans="1:28" s="136" customFormat="1" ht="49.5" customHeight="1">
      <c r="A9" s="855"/>
      <c r="B9" s="883"/>
      <c r="C9" s="884"/>
      <c r="D9" s="884"/>
      <c r="E9" s="884"/>
      <c r="F9" s="884"/>
      <c r="G9" s="884"/>
      <c r="H9" s="884"/>
      <c r="I9" s="889"/>
      <c r="J9" s="859"/>
      <c r="K9" s="868"/>
      <c r="L9" s="868"/>
      <c r="M9" s="857"/>
      <c r="N9" s="859"/>
      <c r="O9" s="478" t="s">
        <v>295</v>
      </c>
      <c r="P9" s="214" t="s">
        <v>292</v>
      </c>
      <c r="Q9" s="867"/>
      <c r="R9" s="880"/>
      <c r="S9" s="859"/>
      <c r="T9" s="857"/>
      <c r="U9" s="478" t="s">
        <v>296</v>
      </c>
      <c r="V9" s="478" t="s">
        <v>292</v>
      </c>
      <c r="W9" s="857"/>
      <c r="X9" s="857"/>
      <c r="Y9" s="857"/>
      <c r="Z9" s="857"/>
      <c r="AA9" s="874"/>
      <c r="AB9" s="872"/>
    </row>
    <row r="10" spans="1:28" s="139" customFormat="1" ht="15.95" customHeight="1">
      <c r="A10" s="219" t="s">
        <v>25</v>
      </c>
      <c r="B10" s="217">
        <v>14109551</v>
      </c>
      <c r="C10" s="217">
        <v>10209849</v>
      </c>
      <c r="D10" s="216">
        <v>72.361260822544963</v>
      </c>
      <c r="E10" s="217">
        <v>1269.4000000000001</v>
      </c>
      <c r="F10" s="217">
        <v>3610868.3</v>
      </c>
      <c r="G10" s="217">
        <v>3781504</v>
      </c>
      <c r="H10" s="217">
        <v>578242</v>
      </c>
      <c r="I10" s="217">
        <v>1907313</v>
      </c>
      <c r="J10" s="215">
        <v>330713</v>
      </c>
      <c r="K10" s="215">
        <v>1056666</v>
      </c>
      <c r="L10" s="215">
        <v>900.80000000000007</v>
      </c>
      <c r="M10" s="215">
        <v>6304068</v>
      </c>
      <c r="N10" s="215">
        <v>3873843</v>
      </c>
      <c r="O10" s="215">
        <v>10644</v>
      </c>
      <c r="P10" s="215">
        <v>3838782</v>
      </c>
      <c r="Q10" s="571" t="s">
        <v>25</v>
      </c>
      <c r="R10" s="219" t="s">
        <v>25</v>
      </c>
      <c r="S10" s="308">
        <v>4974206</v>
      </c>
      <c r="T10" s="308">
        <v>3285578</v>
      </c>
      <c r="U10" s="308">
        <v>366918</v>
      </c>
      <c r="V10" s="308">
        <v>1767136</v>
      </c>
      <c r="W10" s="308">
        <v>417959</v>
      </c>
      <c r="X10" s="308">
        <v>733556</v>
      </c>
      <c r="Y10" s="308">
        <v>158425</v>
      </c>
      <c r="Z10" s="308">
        <v>236817</v>
      </c>
      <c r="AA10" s="309">
        <v>20223</v>
      </c>
      <c r="AB10" s="220"/>
    </row>
    <row r="11" spans="1:28" s="139" customFormat="1" ht="15.95" customHeight="1">
      <c r="A11" s="219" t="s">
        <v>149</v>
      </c>
      <c r="B11" s="217">
        <v>14742384</v>
      </c>
      <c r="C11" s="217">
        <v>10425206</v>
      </c>
      <c r="D11" s="216">
        <v>70.715876075402733</v>
      </c>
      <c r="E11" s="217">
        <v>1235.818</v>
      </c>
      <c r="F11" s="217">
        <v>3198381</v>
      </c>
      <c r="G11" s="217">
        <v>2934643</v>
      </c>
      <c r="H11" s="217">
        <v>541929</v>
      </c>
      <c r="I11" s="217">
        <v>1037369</v>
      </c>
      <c r="J11" s="215">
        <v>313831</v>
      </c>
      <c r="K11" s="215">
        <v>1041514</v>
      </c>
      <c r="L11" s="215">
        <v>881.73869999999988</v>
      </c>
      <c r="M11" s="215">
        <v>6519057</v>
      </c>
      <c r="N11" s="215">
        <v>4119693</v>
      </c>
      <c r="O11" s="215">
        <v>4055</v>
      </c>
      <c r="P11" s="215">
        <v>4115638</v>
      </c>
      <c r="Q11" s="572" t="s">
        <v>149</v>
      </c>
      <c r="R11" s="219" t="s">
        <v>149</v>
      </c>
      <c r="S11" s="308">
        <v>5024946</v>
      </c>
      <c r="T11" s="308">
        <v>3370870</v>
      </c>
      <c r="U11" s="308">
        <v>461383</v>
      </c>
      <c r="V11" s="308">
        <v>1768162</v>
      </c>
      <c r="W11" s="308">
        <v>413939</v>
      </c>
      <c r="X11" s="308">
        <v>727386</v>
      </c>
      <c r="Y11" s="308">
        <v>159299</v>
      </c>
      <c r="Z11" s="308">
        <v>260853</v>
      </c>
      <c r="AA11" s="309">
        <v>20207</v>
      </c>
      <c r="AB11" s="220"/>
    </row>
    <row r="12" spans="1:28" s="139" customFormat="1" ht="15.95" customHeight="1">
      <c r="A12" s="219" t="s">
        <v>348</v>
      </c>
      <c r="B12" s="217">
        <v>14474566</v>
      </c>
      <c r="C12" s="217">
        <v>11122325</v>
      </c>
      <c r="D12" s="216">
        <v>76.84047314441068</v>
      </c>
      <c r="E12" s="217">
        <v>40727.456759999994</v>
      </c>
      <c r="F12" s="217">
        <v>2995517</v>
      </c>
      <c r="G12" s="217">
        <v>2637270</v>
      </c>
      <c r="H12" s="217">
        <v>498744</v>
      </c>
      <c r="I12" s="217">
        <v>955420</v>
      </c>
      <c r="J12" s="215">
        <v>291302</v>
      </c>
      <c r="K12" s="215">
        <v>891804</v>
      </c>
      <c r="L12" s="215">
        <v>937.47636666666676</v>
      </c>
      <c r="M12" s="215">
        <v>6896556</v>
      </c>
      <c r="N12" s="215">
        <v>4912378</v>
      </c>
      <c r="O12" s="215">
        <v>10445</v>
      </c>
      <c r="P12" s="215">
        <v>4901933</v>
      </c>
      <c r="Q12" s="572" t="s">
        <v>348</v>
      </c>
      <c r="R12" s="219" t="s">
        <v>348</v>
      </c>
      <c r="S12" s="308">
        <v>4582493</v>
      </c>
      <c r="T12" s="308">
        <v>3572677</v>
      </c>
      <c r="U12" s="308">
        <v>571958</v>
      </c>
      <c r="V12" s="308">
        <v>1837711</v>
      </c>
      <c r="W12" s="308">
        <v>412651</v>
      </c>
      <c r="X12" s="308">
        <v>750357</v>
      </c>
      <c r="Y12" s="308">
        <v>181497</v>
      </c>
      <c r="Z12" s="308">
        <v>300803</v>
      </c>
      <c r="AA12" s="309">
        <v>1262</v>
      </c>
      <c r="AB12" s="220"/>
    </row>
    <row r="13" spans="1:28" s="139" customFormat="1" ht="15.95" customHeight="1">
      <c r="A13" s="219" t="s">
        <v>494</v>
      </c>
      <c r="B13" s="217">
        <v>14746134</v>
      </c>
      <c r="C13" s="217">
        <v>11590169</v>
      </c>
      <c r="D13" s="216">
        <v>78.598017622788447</v>
      </c>
      <c r="E13" s="217">
        <v>39935.199999999997</v>
      </c>
      <c r="F13" s="217">
        <v>2943935</v>
      </c>
      <c r="G13" s="217">
        <v>2594683</v>
      </c>
      <c r="H13" s="217">
        <v>471250</v>
      </c>
      <c r="I13" s="217">
        <v>957459</v>
      </c>
      <c r="J13" s="215">
        <v>299131</v>
      </c>
      <c r="K13" s="215">
        <v>866843</v>
      </c>
      <c r="L13" s="215">
        <v>961.00000000000023</v>
      </c>
      <c r="M13" s="215">
        <v>7092477</v>
      </c>
      <c r="N13" s="215">
        <v>5305615</v>
      </c>
      <c r="O13" s="215">
        <v>10445</v>
      </c>
      <c r="P13" s="215">
        <v>5295170</v>
      </c>
      <c r="Q13" s="572" t="s">
        <v>494</v>
      </c>
      <c r="R13" s="219" t="s">
        <v>494</v>
      </c>
      <c r="S13" s="308">
        <v>4714093.3</v>
      </c>
      <c r="T13" s="308">
        <v>3689871</v>
      </c>
      <c r="U13" s="308">
        <v>559841</v>
      </c>
      <c r="V13" s="308">
        <v>1888801.9</v>
      </c>
      <c r="W13" s="308">
        <v>533323</v>
      </c>
      <c r="X13" s="308">
        <v>707905</v>
      </c>
      <c r="Y13" s="308">
        <v>184129</v>
      </c>
      <c r="Z13" s="308">
        <v>308535</v>
      </c>
      <c r="AA13" s="309">
        <v>20306</v>
      </c>
      <c r="AB13" s="220"/>
    </row>
    <row r="14" spans="1:28" s="139" customFormat="1" ht="15.95" customHeight="1">
      <c r="A14" s="221" t="s">
        <v>518</v>
      </c>
      <c r="B14" s="222">
        <f>SUM(B16:B38)</f>
        <v>15258204</v>
      </c>
      <c r="C14" s="222">
        <f>SUM(C16:C38)</f>
        <v>12261644</v>
      </c>
      <c r="D14" s="223">
        <f>C14/B14*100</f>
        <v>80.360991372248009</v>
      </c>
      <c r="E14" s="222">
        <f>SUM(E16:E38)</f>
        <v>39917.319999999992</v>
      </c>
      <c r="F14" s="222">
        <f t="shared" ref="F14:AA14" si="0">SUM(F16:F38)</f>
        <v>2699271</v>
      </c>
      <c r="G14" s="222">
        <f t="shared" si="0"/>
        <v>2381505</v>
      </c>
      <c r="H14" s="222">
        <f t="shared" si="0"/>
        <v>437753</v>
      </c>
      <c r="I14" s="222">
        <f t="shared" si="0"/>
        <v>900265</v>
      </c>
      <c r="J14" s="222">
        <f t="shared" si="0"/>
        <v>298230</v>
      </c>
      <c r="K14" s="222">
        <f t="shared" si="0"/>
        <v>745257</v>
      </c>
      <c r="L14" s="222">
        <f t="shared" si="0"/>
        <v>968.54000000000019</v>
      </c>
      <c r="M14" s="222">
        <f t="shared" si="0"/>
        <v>7452392</v>
      </c>
      <c r="N14" s="222">
        <f t="shared" si="0"/>
        <v>5783527</v>
      </c>
      <c r="O14" s="222">
        <f t="shared" si="0"/>
        <v>10445</v>
      </c>
      <c r="P14" s="222">
        <f t="shared" si="0"/>
        <v>5773082</v>
      </c>
      <c r="Q14" s="573" t="s">
        <v>518</v>
      </c>
      <c r="R14" s="221" t="s">
        <v>518</v>
      </c>
      <c r="S14" s="306">
        <f t="shared" si="0"/>
        <v>5106541</v>
      </c>
      <c r="T14" s="306">
        <f t="shared" si="0"/>
        <v>4096612</v>
      </c>
      <c r="U14" s="306">
        <f t="shared" si="0"/>
        <v>733696</v>
      </c>
      <c r="V14" s="306">
        <f t="shared" si="0"/>
        <v>1993148</v>
      </c>
      <c r="W14" s="306">
        <f t="shared" si="0"/>
        <v>551415</v>
      </c>
      <c r="X14" s="306">
        <f t="shared" si="0"/>
        <v>818353</v>
      </c>
      <c r="Y14" s="306">
        <f t="shared" si="0"/>
        <v>155098</v>
      </c>
      <c r="Z14" s="306">
        <f>SUM(Z16:Z38)</f>
        <v>266052</v>
      </c>
      <c r="AA14" s="307">
        <f t="shared" si="0"/>
        <v>20111</v>
      </c>
      <c r="AB14" s="577"/>
    </row>
    <row r="15" spans="1:28" s="139" customFormat="1" ht="15" customHeight="1">
      <c r="A15" s="224"/>
      <c r="B15" s="217"/>
      <c r="C15" s="217"/>
      <c r="D15" s="223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40"/>
      <c r="R15" s="224"/>
      <c r="S15" s="305"/>
      <c r="T15" s="305"/>
      <c r="U15" s="305"/>
      <c r="V15" s="305"/>
      <c r="W15" s="305"/>
      <c r="X15" s="305"/>
      <c r="Y15" s="305"/>
      <c r="Z15" s="305"/>
      <c r="AA15" s="218"/>
      <c r="AB15" s="225"/>
    </row>
    <row r="16" spans="1:28" s="139" customFormat="1" ht="15.95" customHeight="1">
      <c r="A16" s="264" t="s">
        <v>60</v>
      </c>
      <c r="B16" s="451">
        <v>1626764</v>
      </c>
      <c r="C16" s="451">
        <v>1337819</v>
      </c>
      <c r="D16" s="449">
        <v>82.238050510092435</v>
      </c>
      <c r="E16" s="451">
        <v>132.4</v>
      </c>
      <c r="F16" s="451">
        <v>969069</v>
      </c>
      <c r="G16" s="451">
        <v>832230</v>
      </c>
      <c r="H16" s="451">
        <v>193033</v>
      </c>
      <c r="I16" s="451">
        <v>373138</v>
      </c>
      <c r="J16" s="451">
        <v>29329</v>
      </c>
      <c r="K16" s="451">
        <v>236730</v>
      </c>
      <c r="L16" s="451">
        <v>397.7</v>
      </c>
      <c r="M16" s="451">
        <v>485570</v>
      </c>
      <c r="N16" s="451">
        <v>362699</v>
      </c>
      <c r="O16" s="451">
        <v>0</v>
      </c>
      <c r="P16" s="451">
        <v>362699</v>
      </c>
      <c r="Q16" s="574" t="s">
        <v>61</v>
      </c>
      <c r="R16" s="275" t="s">
        <v>116</v>
      </c>
      <c r="S16" s="456">
        <v>172125</v>
      </c>
      <c r="T16" s="456">
        <v>142890</v>
      </c>
      <c r="U16" s="456">
        <v>16877</v>
      </c>
      <c r="V16" s="456">
        <v>102494</v>
      </c>
      <c r="W16" s="456">
        <v>5464</v>
      </c>
      <c r="X16" s="456">
        <v>18055</v>
      </c>
      <c r="Y16" s="456">
        <v>17945</v>
      </c>
      <c r="Z16" s="456">
        <v>30091</v>
      </c>
      <c r="AA16" s="579">
        <v>537</v>
      </c>
      <c r="AB16" s="578"/>
    </row>
    <row r="17" spans="1:28" s="139" customFormat="1" ht="15.95" customHeight="1">
      <c r="A17" s="264" t="s">
        <v>62</v>
      </c>
      <c r="B17" s="451">
        <v>2037276</v>
      </c>
      <c r="C17" s="451">
        <v>1887698</v>
      </c>
      <c r="D17" s="449">
        <v>92.657941290232642</v>
      </c>
      <c r="E17" s="451">
        <v>39561</v>
      </c>
      <c r="F17" s="451">
        <v>177742</v>
      </c>
      <c r="G17" s="451">
        <v>177742</v>
      </c>
      <c r="H17" s="451">
        <v>7980</v>
      </c>
      <c r="I17" s="451">
        <v>36230</v>
      </c>
      <c r="J17" s="451">
        <v>71607</v>
      </c>
      <c r="K17" s="451">
        <v>61925</v>
      </c>
      <c r="L17" s="451">
        <v>122.9</v>
      </c>
      <c r="M17" s="451">
        <v>952623</v>
      </c>
      <c r="N17" s="451">
        <v>938407</v>
      </c>
      <c r="O17" s="451">
        <v>0</v>
      </c>
      <c r="P17" s="451">
        <v>938407</v>
      </c>
      <c r="Q17" s="574" t="s">
        <v>63</v>
      </c>
      <c r="R17" s="275" t="s">
        <v>117</v>
      </c>
      <c r="S17" s="456">
        <v>906911</v>
      </c>
      <c r="T17" s="456">
        <v>771549</v>
      </c>
      <c r="U17" s="456">
        <v>64712</v>
      </c>
      <c r="V17" s="456">
        <v>219544</v>
      </c>
      <c r="W17" s="456">
        <v>121875</v>
      </c>
      <c r="X17" s="456">
        <v>365418</v>
      </c>
      <c r="Y17" s="456">
        <v>9451</v>
      </c>
      <c r="Z17" s="456">
        <v>0</v>
      </c>
      <c r="AA17" s="579">
        <v>322</v>
      </c>
      <c r="AB17" s="578"/>
    </row>
    <row r="18" spans="1:28" s="139" customFormat="1" ht="15.95" customHeight="1">
      <c r="A18" s="264" t="s">
        <v>64</v>
      </c>
      <c r="B18" s="451">
        <v>1075422</v>
      </c>
      <c r="C18" s="451">
        <v>821516</v>
      </c>
      <c r="D18" s="449">
        <v>76.390105465575374</v>
      </c>
      <c r="E18" s="451">
        <v>0</v>
      </c>
      <c r="F18" s="451">
        <v>142636</v>
      </c>
      <c r="G18" s="451">
        <v>142636</v>
      </c>
      <c r="H18" s="451">
        <v>6424</v>
      </c>
      <c r="I18" s="451">
        <v>76896</v>
      </c>
      <c r="J18" s="451">
        <v>3928</v>
      </c>
      <c r="K18" s="451">
        <v>55388</v>
      </c>
      <c r="L18" s="451">
        <v>37.6</v>
      </c>
      <c r="M18" s="451">
        <v>538545</v>
      </c>
      <c r="N18" s="451">
        <v>409865</v>
      </c>
      <c r="O18" s="451">
        <v>123</v>
      </c>
      <c r="P18" s="451">
        <v>409742</v>
      </c>
      <c r="Q18" s="574" t="s">
        <v>65</v>
      </c>
      <c r="R18" s="275" t="s">
        <v>118</v>
      </c>
      <c r="S18" s="456">
        <v>394241</v>
      </c>
      <c r="T18" s="456">
        <v>269015</v>
      </c>
      <c r="U18" s="456">
        <v>38547</v>
      </c>
      <c r="V18" s="456">
        <v>177172</v>
      </c>
      <c r="W18" s="456">
        <v>3649</v>
      </c>
      <c r="X18" s="456">
        <v>49647</v>
      </c>
      <c r="Y18" s="456">
        <v>20713</v>
      </c>
      <c r="Z18" s="456">
        <v>17688</v>
      </c>
      <c r="AA18" s="579">
        <v>51</v>
      </c>
      <c r="AB18" s="578"/>
    </row>
    <row r="19" spans="1:28" s="139" customFormat="1" ht="15.95" customHeight="1">
      <c r="A19" s="264" t="s">
        <v>66</v>
      </c>
      <c r="B19" s="451">
        <v>1372419</v>
      </c>
      <c r="C19" s="451">
        <v>836634</v>
      </c>
      <c r="D19" s="449">
        <v>60.960537561779603</v>
      </c>
      <c r="E19" s="451">
        <v>0</v>
      </c>
      <c r="F19" s="451">
        <v>362540</v>
      </c>
      <c r="G19" s="451">
        <v>361867</v>
      </c>
      <c r="H19" s="451">
        <v>47129</v>
      </c>
      <c r="I19" s="451">
        <v>147097</v>
      </c>
      <c r="J19" s="451">
        <v>19075</v>
      </c>
      <c r="K19" s="451">
        <v>148566</v>
      </c>
      <c r="L19" s="451">
        <v>0</v>
      </c>
      <c r="M19" s="451">
        <v>608201</v>
      </c>
      <c r="N19" s="451">
        <v>292138</v>
      </c>
      <c r="O19" s="451">
        <v>0</v>
      </c>
      <c r="P19" s="451">
        <v>292138</v>
      </c>
      <c r="Q19" s="574" t="s">
        <v>67</v>
      </c>
      <c r="R19" s="275" t="s">
        <v>119</v>
      </c>
      <c r="S19" s="456">
        <v>401678</v>
      </c>
      <c r="T19" s="456">
        <v>182629</v>
      </c>
      <c r="U19" s="456">
        <v>13980</v>
      </c>
      <c r="V19" s="456">
        <v>131878</v>
      </c>
      <c r="W19" s="456">
        <v>5333</v>
      </c>
      <c r="X19" s="456">
        <v>31438</v>
      </c>
      <c r="Y19" s="456">
        <v>16332</v>
      </c>
      <c r="Z19" s="456">
        <v>39477</v>
      </c>
      <c r="AA19" s="579">
        <v>125</v>
      </c>
      <c r="AB19" s="578"/>
    </row>
    <row r="20" spans="1:28" s="139" customFormat="1" ht="15.95" customHeight="1">
      <c r="A20" s="264" t="s">
        <v>68</v>
      </c>
      <c r="B20" s="451">
        <v>1358818</v>
      </c>
      <c r="C20" s="451">
        <v>1254516</v>
      </c>
      <c r="D20" s="449">
        <v>92.324064002684693</v>
      </c>
      <c r="E20" s="451">
        <v>0</v>
      </c>
      <c r="F20" s="451">
        <v>0</v>
      </c>
      <c r="G20" s="451">
        <v>0</v>
      </c>
      <c r="H20" s="451">
        <v>0</v>
      </c>
      <c r="I20" s="451">
        <v>0</v>
      </c>
      <c r="J20" s="451">
        <v>0</v>
      </c>
      <c r="K20" s="451">
        <v>0</v>
      </c>
      <c r="L20" s="451">
        <v>65.3</v>
      </c>
      <c r="M20" s="451">
        <v>842066</v>
      </c>
      <c r="N20" s="451">
        <v>761368</v>
      </c>
      <c r="O20" s="451">
        <v>0</v>
      </c>
      <c r="P20" s="451">
        <v>761368</v>
      </c>
      <c r="Q20" s="574" t="s">
        <v>69</v>
      </c>
      <c r="R20" s="275" t="s">
        <v>120</v>
      </c>
      <c r="S20" s="456">
        <v>516752</v>
      </c>
      <c r="T20" s="456">
        <v>493148</v>
      </c>
      <c r="U20" s="456">
        <v>61356</v>
      </c>
      <c r="V20" s="456">
        <v>315392</v>
      </c>
      <c r="W20" s="456">
        <v>56583</v>
      </c>
      <c r="X20" s="456">
        <v>59817</v>
      </c>
      <c r="Y20" s="456">
        <v>0</v>
      </c>
      <c r="Z20" s="456">
        <v>0</v>
      </c>
      <c r="AA20" s="579">
        <v>7</v>
      </c>
      <c r="AB20" s="578"/>
    </row>
    <row r="21" spans="1:28" s="139" customFormat="1" ht="15.95" customHeight="1">
      <c r="A21" s="264" t="s">
        <v>70</v>
      </c>
      <c r="B21" s="451">
        <v>656139</v>
      </c>
      <c r="C21" s="451">
        <v>539193</v>
      </c>
      <c r="D21" s="449">
        <v>82.176642449237121</v>
      </c>
      <c r="E21" s="451">
        <v>113.92</v>
      </c>
      <c r="F21" s="451">
        <v>296094</v>
      </c>
      <c r="G21" s="451">
        <v>257618</v>
      </c>
      <c r="H21" s="451">
        <v>35259</v>
      </c>
      <c r="I21" s="451">
        <v>53377</v>
      </c>
      <c r="J21" s="451">
        <v>42330</v>
      </c>
      <c r="K21" s="451">
        <v>126652</v>
      </c>
      <c r="L21" s="455">
        <v>72.44</v>
      </c>
      <c r="M21" s="451">
        <v>222662</v>
      </c>
      <c r="N21" s="451">
        <v>196652</v>
      </c>
      <c r="O21" s="451">
        <v>0</v>
      </c>
      <c r="P21" s="451">
        <v>196652</v>
      </c>
      <c r="Q21" s="574" t="s">
        <v>71</v>
      </c>
      <c r="R21" s="275" t="s">
        <v>121</v>
      </c>
      <c r="S21" s="456">
        <v>137383</v>
      </c>
      <c r="T21" s="456">
        <v>84923</v>
      </c>
      <c r="U21" s="456">
        <v>9847</v>
      </c>
      <c r="V21" s="456">
        <v>20535</v>
      </c>
      <c r="W21" s="456">
        <v>34112</v>
      </c>
      <c r="X21" s="456">
        <v>20429</v>
      </c>
      <c r="Y21" s="456">
        <v>215</v>
      </c>
      <c r="Z21" s="456">
        <v>11127</v>
      </c>
      <c r="AA21" s="579">
        <v>235</v>
      </c>
      <c r="AB21" s="578"/>
    </row>
    <row r="22" spans="1:28" s="139" customFormat="1" ht="15.75" customHeight="1">
      <c r="A22" s="264" t="s">
        <v>72</v>
      </c>
      <c r="B22" s="451">
        <v>682108</v>
      </c>
      <c r="C22" s="451">
        <v>493356</v>
      </c>
      <c r="D22" s="449">
        <v>72.3281357204431</v>
      </c>
      <c r="E22" s="451">
        <v>63</v>
      </c>
      <c r="F22" s="451">
        <v>191357</v>
      </c>
      <c r="G22" s="451">
        <v>78892</v>
      </c>
      <c r="H22" s="451">
        <v>11273</v>
      </c>
      <c r="I22" s="451">
        <v>52739</v>
      </c>
      <c r="J22" s="451">
        <v>11165</v>
      </c>
      <c r="K22" s="451">
        <v>3715</v>
      </c>
      <c r="L22" s="451">
        <v>63.5</v>
      </c>
      <c r="M22" s="451">
        <v>389575</v>
      </c>
      <c r="N22" s="451">
        <v>339344</v>
      </c>
      <c r="O22" s="451">
        <v>9113</v>
      </c>
      <c r="P22" s="451">
        <v>330231</v>
      </c>
      <c r="Q22" s="574" t="s">
        <v>73</v>
      </c>
      <c r="R22" s="275" t="s">
        <v>122</v>
      </c>
      <c r="S22" s="456">
        <v>101176</v>
      </c>
      <c r="T22" s="456">
        <v>75120</v>
      </c>
      <c r="U22" s="456">
        <v>20170</v>
      </c>
      <c r="V22" s="456">
        <v>43042</v>
      </c>
      <c r="W22" s="456">
        <v>10102</v>
      </c>
      <c r="X22" s="456">
        <v>1806</v>
      </c>
      <c r="Y22" s="456">
        <v>17879</v>
      </c>
      <c r="Z22" s="456">
        <v>27102</v>
      </c>
      <c r="AA22" s="579">
        <v>121</v>
      </c>
      <c r="AB22" s="578"/>
    </row>
    <row r="23" spans="1:28" s="139" customFormat="1" ht="15.75" customHeight="1">
      <c r="A23" s="264" t="s">
        <v>74</v>
      </c>
      <c r="B23" s="451">
        <v>825276</v>
      </c>
      <c r="C23" s="451">
        <v>651189</v>
      </c>
      <c r="D23" s="449">
        <v>78.905602489349008</v>
      </c>
      <c r="E23" s="451">
        <v>0</v>
      </c>
      <c r="F23" s="451">
        <v>0</v>
      </c>
      <c r="G23" s="451">
        <v>0</v>
      </c>
      <c r="H23" s="451">
        <v>0</v>
      </c>
      <c r="I23" s="451">
        <v>0</v>
      </c>
      <c r="J23" s="451">
        <v>0</v>
      </c>
      <c r="K23" s="451">
        <v>0</v>
      </c>
      <c r="L23" s="451">
        <v>21</v>
      </c>
      <c r="M23" s="451">
        <v>453934</v>
      </c>
      <c r="N23" s="451">
        <v>346140</v>
      </c>
      <c r="O23" s="451">
        <v>0</v>
      </c>
      <c r="P23" s="451">
        <v>346140</v>
      </c>
      <c r="Q23" s="574" t="s">
        <v>75</v>
      </c>
      <c r="R23" s="275" t="s">
        <v>123</v>
      </c>
      <c r="S23" s="456">
        <v>371342</v>
      </c>
      <c r="T23" s="456">
        <v>305049</v>
      </c>
      <c r="U23" s="456">
        <v>28261</v>
      </c>
      <c r="V23" s="456">
        <v>200087</v>
      </c>
      <c r="W23" s="456">
        <v>27674</v>
      </c>
      <c r="X23" s="456">
        <v>49027</v>
      </c>
      <c r="Y23" s="456">
        <v>11284</v>
      </c>
      <c r="Z23" s="456">
        <v>11135</v>
      </c>
      <c r="AA23" s="579">
        <v>38</v>
      </c>
      <c r="AB23" s="578"/>
    </row>
    <row r="24" spans="1:28" s="139" customFormat="1" ht="15.75" customHeight="1">
      <c r="A24" s="264" t="s">
        <v>76</v>
      </c>
      <c r="B24" s="451">
        <v>849007</v>
      </c>
      <c r="C24" s="451">
        <v>735096</v>
      </c>
      <c r="D24" s="449">
        <v>86.58303170645236</v>
      </c>
      <c r="E24" s="451">
        <v>0</v>
      </c>
      <c r="F24" s="451">
        <v>0</v>
      </c>
      <c r="G24" s="451">
        <v>0</v>
      </c>
      <c r="H24" s="451">
        <v>0</v>
      </c>
      <c r="I24" s="451">
        <v>0</v>
      </c>
      <c r="J24" s="451">
        <v>0</v>
      </c>
      <c r="K24" s="451">
        <v>0</v>
      </c>
      <c r="L24" s="451">
        <v>25.9</v>
      </c>
      <c r="M24" s="451">
        <v>474138</v>
      </c>
      <c r="N24" s="451">
        <v>366942</v>
      </c>
      <c r="O24" s="451">
        <v>0</v>
      </c>
      <c r="P24" s="451">
        <v>366942</v>
      </c>
      <c r="Q24" s="574" t="s">
        <v>77</v>
      </c>
      <c r="R24" s="275" t="s">
        <v>124</v>
      </c>
      <c r="S24" s="456">
        <v>374869</v>
      </c>
      <c r="T24" s="456">
        <v>368154</v>
      </c>
      <c r="U24" s="456">
        <v>148587</v>
      </c>
      <c r="V24" s="456">
        <v>117560</v>
      </c>
      <c r="W24" s="456">
        <v>19254</v>
      </c>
      <c r="X24" s="456">
        <v>82753</v>
      </c>
      <c r="Y24" s="456">
        <v>13992</v>
      </c>
      <c r="Z24" s="456">
        <v>22573</v>
      </c>
      <c r="AA24" s="579">
        <v>0</v>
      </c>
      <c r="AB24" s="578"/>
    </row>
    <row r="25" spans="1:28" s="139" customFormat="1" ht="15.75" customHeight="1">
      <c r="A25" s="264" t="s">
        <v>78</v>
      </c>
      <c r="B25" s="451">
        <v>1076914</v>
      </c>
      <c r="C25" s="451">
        <v>941995</v>
      </c>
      <c r="D25" s="449">
        <v>87.471701547198748</v>
      </c>
      <c r="E25" s="451">
        <v>19</v>
      </c>
      <c r="F25" s="451">
        <v>121416</v>
      </c>
      <c r="G25" s="451">
        <v>117491</v>
      </c>
      <c r="H25" s="451">
        <v>5787</v>
      </c>
      <c r="I25" s="451">
        <v>60698</v>
      </c>
      <c r="J25" s="451">
        <v>51006</v>
      </c>
      <c r="K25" s="451">
        <v>0</v>
      </c>
      <c r="L25" s="451">
        <v>79.900000000000006</v>
      </c>
      <c r="M25" s="451">
        <v>511400</v>
      </c>
      <c r="N25" s="451">
        <v>398880</v>
      </c>
      <c r="O25" s="451">
        <v>1209</v>
      </c>
      <c r="P25" s="451">
        <v>397671</v>
      </c>
      <c r="Q25" s="574" t="s">
        <v>79</v>
      </c>
      <c r="R25" s="275" t="s">
        <v>125</v>
      </c>
      <c r="S25" s="456">
        <v>444098</v>
      </c>
      <c r="T25" s="456">
        <v>425624</v>
      </c>
      <c r="U25" s="456">
        <v>34946</v>
      </c>
      <c r="V25" s="456">
        <v>345754</v>
      </c>
      <c r="W25" s="456">
        <v>44924</v>
      </c>
      <c r="X25" s="456">
        <v>0</v>
      </c>
      <c r="Y25" s="456">
        <v>19824</v>
      </c>
      <c r="Z25" s="456">
        <v>43926</v>
      </c>
      <c r="AA25" s="579">
        <v>119</v>
      </c>
      <c r="AB25" s="578"/>
    </row>
    <row r="26" spans="1:28" s="139" customFormat="1" ht="15.75" customHeight="1">
      <c r="A26" s="264" t="s">
        <v>80</v>
      </c>
      <c r="B26" s="451">
        <v>199783</v>
      </c>
      <c r="C26" s="451">
        <v>149811</v>
      </c>
      <c r="D26" s="449">
        <v>74.98686074390713</v>
      </c>
      <c r="E26" s="451">
        <v>0</v>
      </c>
      <c r="F26" s="451">
        <v>0</v>
      </c>
      <c r="G26" s="451">
        <v>0</v>
      </c>
      <c r="H26" s="451">
        <v>0</v>
      </c>
      <c r="I26" s="451">
        <v>0</v>
      </c>
      <c r="J26" s="451">
        <v>0</v>
      </c>
      <c r="K26" s="451">
        <v>0</v>
      </c>
      <c r="L26" s="451">
        <v>5.4</v>
      </c>
      <c r="M26" s="451">
        <v>70769</v>
      </c>
      <c r="N26" s="451">
        <v>20797</v>
      </c>
      <c r="O26" s="451">
        <v>0</v>
      </c>
      <c r="P26" s="451">
        <v>20797</v>
      </c>
      <c r="Q26" s="574" t="s">
        <v>81</v>
      </c>
      <c r="R26" s="275" t="s">
        <v>126</v>
      </c>
      <c r="S26" s="456">
        <v>129014</v>
      </c>
      <c r="T26" s="456">
        <v>129014</v>
      </c>
      <c r="U26" s="456">
        <v>8362</v>
      </c>
      <c r="V26" s="456">
        <v>57657</v>
      </c>
      <c r="W26" s="456">
        <v>34681</v>
      </c>
      <c r="X26" s="456">
        <v>28314</v>
      </c>
      <c r="Y26" s="456">
        <v>617</v>
      </c>
      <c r="Z26" s="456">
        <v>854</v>
      </c>
      <c r="AA26" s="579">
        <v>5</v>
      </c>
      <c r="AB26" s="578"/>
    </row>
    <row r="27" spans="1:28" s="139" customFormat="1" ht="15.75" customHeight="1">
      <c r="A27" s="264" t="s">
        <v>82</v>
      </c>
      <c r="B27" s="451">
        <v>313549</v>
      </c>
      <c r="C27" s="451">
        <v>260481</v>
      </c>
      <c r="D27" s="449">
        <v>83.075053659874527</v>
      </c>
      <c r="E27" s="455">
        <v>0.1</v>
      </c>
      <c r="F27" s="451">
        <v>13286</v>
      </c>
      <c r="G27" s="451">
        <v>13286</v>
      </c>
      <c r="H27" s="451">
        <v>2117</v>
      </c>
      <c r="I27" s="451">
        <v>3100</v>
      </c>
      <c r="J27" s="451">
        <v>1502</v>
      </c>
      <c r="K27" s="451">
        <v>6567</v>
      </c>
      <c r="L27" s="451">
        <v>14.2</v>
      </c>
      <c r="M27" s="451">
        <v>182911</v>
      </c>
      <c r="N27" s="451">
        <v>167004</v>
      </c>
      <c r="O27" s="451">
        <v>0</v>
      </c>
      <c r="P27" s="451">
        <v>167004</v>
      </c>
      <c r="Q27" s="574" t="s">
        <v>83</v>
      </c>
      <c r="R27" s="275" t="s">
        <v>127</v>
      </c>
      <c r="S27" s="456">
        <v>117352</v>
      </c>
      <c r="T27" s="456">
        <v>80191</v>
      </c>
      <c r="U27" s="456">
        <v>7776</v>
      </c>
      <c r="V27" s="456">
        <v>22894</v>
      </c>
      <c r="W27" s="456">
        <v>17427</v>
      </c>
      <c r="X27" s="456">
        <v>32094</v>
      </c>
      <c r="Y27" s="456">
        <v>2469</v>
      </c>
      <c r="Z27" s="456">
        <v>7317</v>
      </c>
      <c r="AA27" s="579">
        <v>2</v>
      </c>
      <c r="AB27" s="578"/>
    </row>
    <row r="28" spans="1:28" s="139" customFormat="1" ht="15.75" customHeight="1">
      <c r="A28" s="264" t="s">
        <v>84</v>
      </c>
      <c r="B28" s="451">
        <v>181950</v>
      </c>
      <c r="C28" s="451">
        <v>146058</v>
      </c>
      <c r="D28" s="449">
        <v>80.27370156636438</v>
      </c>
      <c r="E28" s="451">
        <v>0</v>
      </c>
      <c r="F28" s="451">
        <v>0</v>
      </c>
      <c r="G28" s="451">
        <v>0</v>
      </c>
      <c r="H28" s="451">
        <v>0</v>
      </c>
      <c r="I28" s="451">
        <v>0</v>
      </c>
      <c r="J28" s="451">
        <v>0</v>
      </c>
      <c r="K28" s="451">
        <v>0</v>
      </c>
      <c r="L28" s="451">
        <v>3.1</v>
      </c>
      <c r="M28" s="451">
        <v>125675</v>
      </c>
      <c r="N28" s="451">
        <v>89784</v>
      </c>
      <c r="O28" s="451">
        <v>0</v>
      </c>
      <c r="P28" s="451">
        <v>89784</v>
      </c>
      <c r="Q28" s="574" t="s">
        <v>85</v>
      </c>
      <c r="R28" s="275" t="s">
        <v>128</v>
      </c>
      <c r="S28" s="456">
        <v>56275</v>
      </c>
      <c r="T28" s="456">
        <v>56274</v>
      </c>
      <c r="U28" s="456">
        <v>6010</v>
      </c>
      <c r="V28" s="456">
        <v>17070</v>
      </c>
      <c r="W28" s="456">
        <v>0</v>
      </c>
      <c r="X28" s="456">
        <v>33194</v>
      </c>
      <c r="Y28" s="456">
        <v>2733</v>
      </c>
      <c r="Z28" s="456">
        <v>1938</v>
      </c>
      <c r="AA28" s="579">
        <v>69</v>
      </c>
      <c r="AB28" s="578"/>
    </row>
    <row r="29" spans="1:28" s="139" customFormat="1" ht="15.75" customHeight="1">
      <c r="A29" s="264" t="s">
        <v>86</v>
      </c>
      <c r="B29" s="451">
        <v>241347</v>
      </c>
      <c r="C29" s="451">
        <v>178324</v>
      </c>
      <c r="D29" s="449">
        <v>73.88697601378928</v>
      </c>
      <c r="E29" s="451">
        <v>0</v>
      </c>
      <c r="F29" s="451">
        <v>4854</v>
      </c>
      <c r="G29" s="451">
        <v>4854</v>
      </c>
      <c r="H29" s="451">
        <v>2705</v>
      </c>
      <c r="I29" s="451">
        <v>1411</v>
      </c>
      <c r="J29" s="451">
        <v>738</v>
      </c>
      <c r="K29" s="451">
        <v>0</v>
      </c>
      <c r="L29" s="451">
        <v>2.7</v>
      </c>
      <c r="M29" s="451">
        <v>120420</v>
      </c>
      <c r="N29" s="451">
        <v>61905</v>
      </c>
      <c r="O29" s="451">
        <v>0</v>
      </c>
      <c r="P29" s="451">
        <v>61905</v>
      </c>
      <c r="Q29" s="574" t="s">
        <v>87</v>
      </c>
      <c r="R29" s="275" t="s">
        <v>129</v>
      </c>
      <c r="S29" s="456">
        <v>116073</v>
      </c>
      <c r="T29" s="456">
        <v>111565</v>
      </c>
      <c r="U29" s="456">
        <v>64109</v>
      </c>
      <c r="V29" s="456">
        <v>20156</v>
      </c>
      <c r="W29" s="456">
        <v>27300</v>
      </c>
      <c r="X29" s="456">
        <v>0</v>
      </c>
      <c r="Y29" s="456">
        <v>700</v>
      </c>
      <c r="Z29" s="456">
        <v>2739</v>
      </c>
      <c r="AA29" s="579">
        <v>154</v>
      </c>
      <c r="AB29" s="578"/>
    </row>
    <row r="30" spans="1:28" s="139" customFormat="1" ht="15.75" customHeight="1">
      <c r="A30" s="264" t="s">
        <v>88</v>
      </c>
      <c r="B30" s="451">
        <v>385595</v>
      </c>
      <c r="C30" s="451">
        <v>308341</v>
      </c>
      <c r="D30" s="449">
        <v>79.964989172577447</v>
      </c>
      <c r="E30" s="451">
        <v>0</v>
      </c>
      <c r="F30" s="451">
        <v>10343</v>
      </c>
      <c r="G30" s="451">
        <v>10343</v>
      </c>
      <c r="H30" s="451">
        <v>50</v>
      </c>
      <c r="I30" s="451">
        <v>1851</v>
      </c>
      <c r="J30" s="451">
        <v>8442</v>
      </c>
      <c r="K30" s="451">
        <v>0</v>
      </c>
      <c r="L30" s="451">
        <v>10.8</v>
      </c>
      <c r="M30" s="451">
        <v>229344</v>
      </c>
      <c r="N30" s="451">
        <v>152090</v>
      </c>
      <c r="O30" s="451">
        <v>0</v>
      </c>
      <c r="P30" s="451">
        <v>152090</v>
      </c>
      <c r="Q30" s="574" t="s">
        <v>89</v>
      </c>
      <c r="R30" s="275" t="s">
        <v>130</v>
      </c>
      <c r="S30" s="456">
        <v>145908</v>
      </c>
      <c r="T30" s="456">
        <v>145908</v>
      </c>
      <c r="U30" s="456">
        <v>12996</v>
      </c>
      <c r="V30" s="456">
        <v>32103</v>
      </c>
      <c r="W30" s="456">
        <v>100809</v>
      </c>
      <c r="X30" s="456">
        <v>0</v>
      </c>
      <c r="Y30" s="456">
        <v>2287</v>
      </c>
      <c r="Z30" s="456">
        <v>7418</v>
      </c>
      <c r="AA30" s="579">
        <v>0</v>
      </c>
      <c r="AB30" s="578"/>
    </row>
    <row r="31" spans="1:28" s="139" customFormat="1" ht="15.75" customHeight="1">
      <c r="A31" s="264" t="s">
        <v>90</v>
      </c>
      <c r="B31" s="452">
        <v>300336</v>
      </c>
      <c r="C31" s="451">
        <v>219715</v>
      </c>
      <c r="D31" s="449">
        <v>73.156398167385859</v>
      </c>
      <c r="E31" s="451">
        <v>7.7</v>
      </c>
      <c r="F31" s="451">
        <v>88004</v>
      </c>
      <c r="G31" s="451">
        <v>74241</v>
      </c>
      <c r="H31" s="451">
        <v>7680</v>
      </c>
      <c r="I31" s="451">
        <v>15641</v>
      </c>
      <c r="J31" s="451">
        <v>15902</v>
      </c>
      <c r="K31" s="451">
        <v>35018</v>
      </c>
      <c r="L31" s="451">
        <v>7.7</v>
      </c>
      <c r="M31" s="452">
        <v>146505</v>
      </c>
      <c r="N31" s="451">
        <v>113124</v>
      </c>
      <c r="O31" s="451">
        <v>0</v>
      </c>
      <c r="P31" s="451">
        <v>113124</v>
      </c>
      <c r="Q31" s="574" t="s">
        <v>91</v>
      </c>
      <c r="R31" s="275" t="s">
        <v>131</v>
      </c>
      <c r="S31" s="456">
        <v>65827</v>
      </c>
      <c r="T31" s="456">
        <v>32350</v>
      </c>
      <c r="U31" s="456">
        <v>1109</v>
      </c>
      <c r="V31" s="456">
        <v>27133</v>
      </c>
      <c r="W31" s="456">
        <v>1972</v>
      </c>
      <c r="X31" s="456">
        <v>2136</v>
      </c>
      <c r="Y31" s="456">
        <v>1972</v>
      </c>
      <c r="Z31" s="456">
        <v>7985</v>
      </c>
      <c r="AA31" s="579">
        <v>0</v>
      </c>
      <c r="AB31" s="578"/>
    </row>
    <row r="32" spans="1:28" s="139" customFormat="1" ht="15.75" customHeight="1">
      <c r="A32" s="264" t="s">
        <v>92</v>
      </c>
      <c r="B32" s="451">
        <v>341921</v>
      </c>
      <c r="C32" s="451">
        <v>235873</v>
      </c>
      <c r="D32" s="449">
        <v>68.984648500677054</v>
      </c>
      <c r="E32" s="451">
        <v>0</v>
      </c>
      <c r="F32" s="451">
        <v>7138</v>
      </c>
      <c r="G32" s="451">
        <v>7138</v>
      </c>
      <c r="H32" s="451">
        <v>0</v>
      </c>
      <c r="I32" s="451">
        <v>7138</v>
      </c>
      <c r="J32" s="451">
        <v>0</v>
      </c>
      <c r="K32" s="451">
        <v>0</v>
      </c>
      <c r="L32" s="451">
        <v>0</v>
      </c>
      <c r="M32" s="451">
        <v>183643</v>
      </c>
      <c r="N32" s="451">
        <v>112474</v>
      </c>
      <c r="O32" s="451">
        <v>0</v>
      </c>
      <c r="P32" s="451">
        <v>112474</v>
      </c>
      <c r="Q32" s="574" t="s">
        <v>93</v>
      </c>
      <c r="R32" s="275" t="s">
        <v>132</v>
      </c>
      <c r="S32" s="456">
        <v>151140</v>
      </c>
      <c r="T32" s="456">
        <v>116261</v>
      </c>
      <c r="U32" s="456">
        <v>17095</v>
      </c>
      <c r="V32" s="456">
        <v>65069</v>
      </c>
      <c r="W32" s="456">
        <v>12856</v>
      </c>
      <c r="X32" s="456">
        <v>21241</v>
      </c>
      <c r="Y32" s="456">
        <v>1745</v>
      </c>
      <c r="Z32" s="456">
        <v>3555</v>
      </c>
      <c r="AA32" s="579">
        <v>48</v>
      </c>
      <c r="AB32" s="578"/>
    </row>
    <row r="33" spans="1:32" s="139" customFormat="1" ht="15.75" customHeight="1">
      <c r="A33" s="264" t="s">
        <v>94</v>
      </c>
      <c r="B33" s="451">
        <v>307886</v>
      </c>
      <c r="C33" s="451">
        <v>247966</v>
      </c>
      <c r="D33" s="449">
        <v>80.538251170887932</v>
      </c>
      <c r="E33" s="451">
        <v>0.7</v>
      </c>
      <c r="F33" s="451">
        <v>29793</v>
      </c>
      <c r="G33" s="451">
        <v>29793</v>
      </c>
      <c r="H33" s="451">
        <v>3478</v>
      </c>
      <c r="I33" s="451">
        <v>8988</v>
      </c>
      <c r="J33" s="451">
        <v>9690</v>
      </c>
      <c r="K33" s="451">
        <v>7637</v>
      </c>
      <c r="L33" s="451">
        <v>4.5</v>
      </c>
      <c r="M33" s="451">
        <v>169978</v>
      </c>
      <c r="N33" s="451">
        <v>146276</v>
      </c>
      <c r="O33" s="451">
        <v>0</v>
      </c>
      <c r="P33" s="451">
        <v>146276</v>
      </c>
      <c r="Q33" s="574" t="s">
        <v>95</v>
      </c>
      <c r="R33" s="275" t="s">
        <v>133</v>
      </c>
      <c r="S33" s="456">
        <v>108115</v>
      </c>
      <c r="T33" s="456">
        <v>71897</v>
      </c>
      <c r="U33" s="456">
        <v>17996</v>
      </c>
      <c r="V33" s="456">
        <v>39163</v>
      </c>
      <c r="W33" s="456">
        <v>187</v>
      </c>
      <c r="X33" s="456">
        <v>14551</v>
      </c>
      <c r="Y33" s="456">
        <v>1348</v>
      </c>
      <c r="Z33" s="456">
        <v>3515</v>
      </c>
      <c r="AA33" s="579">
        <v>18</v>
      </c>
      <c r="AB33" s="578"/>
    </row>
    <row r="34" spans="1:32" s="139" customFormat="1" ht="15.75" customHeight="1">
      <c r="A34" s="264" t="s">
        <v>96</v>
      </c>
      <c r="B34" s="451">
        <v>459800</v>
      </c>
      <c r="C34" s="451">
        <v>342764</v>
      </c>
      <c r="D34" s="449">
        <v>74.546324488908226</v>
      </c>
      <c r="E34" s="451">
        <v>0</v>
      </c>
      <c r="F34" s="451">
        <v>95225</v>
      </c>
      <c r="G34" s="451">
        <v>85114</v>
      </c>
      <c r="H34" s="451">
        <v>11634</v>
      </c>
      <c r="I34" s="451">
        <v>32212</v>
      </c>
      <c r="J34" s="451">
        <v>13030</v>
      </c>
      <c r="K34" s="451">
        <v>28238</v>
      </c>
      <c r="L34" s="451">
        <v>0</v>
      </c>
      <c r="M34" s="451">
        <v>233237</v>
      </c>
      <c r="N34" s="451">
        <v>191317</v>
      </c>
      <c r="O34" s="451">
        <v>0</v>
      </c>
      <c r="P34" s="451">
        <v>191317</v>
      </c>
      <c r="Q34" s="574" t="s">
        <v>97</v>
      </c>
      <c r="R34" s="275" t="s">
        <v>134</v>
      </c>
      <c r="S34" s="456">
        <v>131338</v>
      </c>
      <c r="T34" s="456">
        <v>66333</v>
      </c>
      <c r="U34" s="456">
        <v>28276</v>
      </c>
      <c r="V34" s="456">
        <v>37690</v>
      </c>
      <c r="W34" s="456">
        <v>50</v>
      </c>
      <c r="X34" s="456">
        <v>317</v>
      </c>
      <c r="Y34" s="456">
        <v>7483</v>
      </c>
      <c r="Z34" s="456">
        <v>8835</v>
      </c>
      <c r="AA34" s="579">
        <v>93</v>
      </c>
      <c r="AB34" s="578"/>
    </row>
    <row r="35" spans="1:32" s="139" customFormat="1" ht="15.75" customHeight="1">
      <c r="A35" s="264" t="s">
        <v>98</v>
      </c>
      <c r="B35" s="452">
        <v>382153</v>
      </c>
      <c r="C35" s="451">
        <v>204671</v>
      </c>
      <c r="D35" s="449">
        <v>53.557344833090411</v>
      </c>
      <c r="E35" s="451">
        <v>7</v>
      </c>
      <c r="F35" s="451">
        <v>114172</v>
      </c>
      <c r="G35" s="451">
        <v>112658</v>
      </c>
      <c r="H35" s="451">
        <v>55019</v>
      </c>
      <c r="I35" s="451">
        <v>22069</v>
      </c>
      <c r="J35" s="451">
        <v>8006</v>
      </c>
      <c r="K35" s="451">
        <v>27564</v>
      </c>
      <c r="L35" s="451">
        <v>15</v>
      </c>
      <c r="M35" s="451">
        <v>167928</v>
      </c>
      <c r="N35" s="451">
        <v>54160</v>
      </c>
      <c r="O35" s="451">
        <v>0</v>
      </c>
      <c r="P35" s="451">
        <v>54160</v>
      </c>
      <c r="Q35" s="574" t="s">
        <v>99</v>
      </c>
      <c r="R35" s="275" t="s">
        <v>135</v>
      </c>
      <c r="S35" s="456">
        <v>100053</v>
      </c>
      <c r="T35" s="456">
        <v>37853</v>
      </c>
      <c r="U35" s="456">
        <v>37853</v>
      </c>
      <c r="V35" s="456">
        <v>0</v>
      </c>
      <c r="W35" s="456">
        <v>0</v>
      </c>
      <c r="X35" s="456">
        <v>0</v>
      </c>
      <c r="Y35" s="456">
        <v>0</v>
      </c>
      <c r="Z35" s="456">
        <v>5549</v>
      </c>
      <c r="AA35" s="579">
        <v>17910</v>
      </c>
      <c r="AB35" s="578"/>
    </row>
    <row r="36" spans="1:32" s="139" customFormat="1" ht="15.75" customHeight="1">
      <c r="A36" s="264" t="s">
        <v>100</v>
      </c>
      <c r="B36" s="451">
        <v>162834</v>
      </c>
      <c r="C36" s="451">
        <v>122172</v>
      </c>
      <c r="D36" s="449">
        <v>75.02855668963484</v>
      </c>
      <c r="E36" s="453">
        <v>0</v>
      </c>
      <c r="F36" s="453">
        <v>0</v>
      </c>
      <c r="G36" s="453">
        <v>0</v>
      </c>
      <c r="H36" s="453">
        <v>0</v>
      </c>
      <c r="I36" s="453">
        <v>0</v>
      </c>
      <c r="J36" s="453">
        <v>0</v>
      </c>
      <c r="K36" s="453">
        <v>0</v>
      </c>
      <c r="L36" s="453">
        <v>8.1999999999999993</v>
      </c>
      <c r="M36" s="451">
        <v>136645</v>
      </c>
      <c r="N36" s="451">
        <v>95983</v>
      </c>
      <c r="O36" s="451">
        <v>0</v>
      </c>
      <c r="P36" s="451">
        <v>95983</v>
      </c>
      <c r="Q36" s="574" t="s">
        <v>101</v>
      </c>
      <c r="R36" s="275" t="s">
        <v>136</v>
      </c>
      <c r="S36" s="456">
        <v>26189</v>
      </c>
      <c r="T36" s="456">
        <v>26189</v>
      </c>
      <c r="U36" s="456">
        <v>0</v>
      </c>
      <c r="V36" s="456">
        <v>0</v>
      </c>
      <c r="W36" s="456">
        <v>26189</v>
      </c>
      <c r="X36" s="456">
        <v>0</v>
      </c>
      <c r="Y36" s="456">
        <v>2228</v>
      </c>
      <c r="Z36" s="456">
        <v>5088</v>
      </c>
      <c r="AA36" s="579">
        <v>0</v>
      </c>
      <c r="AB36" s="578"/>
    </row>
    <row r="37" spans="1:32" s="139" customFormat="1" ht="15.75" customHeight="1">
      <c r="A37" s="264" t="s">
        <v>102</v>
      </c>
      <c r="B37" s="451">
        <v>409477</v>
      </c>
      <c r="C37" s="451">
        <v>335026</v>
      </c>
      <c r="D37" s="449">
        <v>81.818026409297715</v>
      </c>
      <c r="E37" s="451">
        <v>12</v>
      </c>
      <c r="F37" s="451">
        <v>68912</v>
      </c>
      <c r="G37" s="451">
        <v>68912</v>
      </c>
      <c r="H37" s="451">
        <v>44058</v>
      </c>
      <c r="I37" s="451">
        <v>7350</v>
      </c>
      <c r="J37" s="451">
        <v>12480</v>
      </c>
      <c r="K37" s="451">
        <v>5024</v>
      </c>
      <c r="L37" s="451">
        <v>10</v>
      </c>
      <c r="M37" s="451">
        <v>201883</v>
      </c>
      <c r="N37" s="451">
        <v>161438</v>
      </c>
      <c r="O37" s="451">
        <v>0</v>
      </c>
      <c r="P37" s="451">
        <v>161438</v>
      </c>
      <c r="Q37" s="574" t="s">
        <v>103</v>
      </c>
      <c r="R37" s="275" t="s">
        <v>137</v>
      </c>
      <c r="S37" s="456">
        <v>138682</v>
      </c>
      <c r="T37" s="456">
        <v>104676</v>
      </c>
      <c r="U37" s="456">
        <v>94831</v>
      </c>
      <c r="V37" s="456">
        <v>755</v>
      </c>
      <c r="W37" s="456">
        <v>974</v>
      </c>
      <c r="X37" s="456">
        <v>8116</v>
      </c>
      <c r="Y37" s="456">
        <v>3369</v>
      </c>
      <c r="Z37" s="456">
        <v>8140</v>
      </c>
      <c r="AA37" s="579">
        <v>257</v>
      </c>
      <c r="AB37" s="578"/>
    </row>
    <row r="38" spans="1:32" s="139" customFormat="1" ht="15.75" customHeight="1" thickBot="1">
      <c r="A38" s="268" t="s">
        <v>104</v>
      </c>
      <c r="B38" s="454">
        <v>11430</v>
      </c>
      <c r="C38" s="454">
        <v>11430</v>
      </c>
      <c r="D38" s="450">
        <v>100</v>
      </c>
      <c r="E38" s="454">
        <v>0.5</v>
      </c>
      <c r="F38" s="454">
        <v>6690</v>
      </c>
      <c r="G38" s="454">
        <v>6690</v>
      </c>
      <c r="H38" s="454">
        <v>4127</v>
      </c>
      <c r="I38" s="454">
        <v>330</v>
      </c>
      <c r="J38" s="454">
        <v>0</v>
      </c>
      <c r="K38" s="454">
        <v>2233</v>
      </c>
      <c r="L38" s="454">
        <v>0.7</v>
      </c>
      <c r="M38" s="454">
        <v>4740</v>
      </c>
      <c r="N38" s="454">
        <v>4740</v>
      </c>
      <c r="O38" s="454">
        <v>0</v>
      </c>
      <c r="P38" s="454">
        <v>4740</v>
      </c>
      <c r="Q38" s="575" t="s">
        <v>105</v>
      </c>
      <c r="R38" s="276" t="s">
        <v>138</v>
      </c>
      <c r="S38" s="457">
        <v>0</v>
      </c>
      <c r="T38" s="457">
        <v>0</v>
      </c>
      <c r="U38" s="457">
        <v>0</v>
      </c>
      <c r="V38" s="457">
        <v>0</v>
      </c>
      <c r="W38" s="457">
        <v>0</v>
      </c>
      <c r="X38" s="457">
        <v>0</v>
      </c>
      <c r="Y38" s="457">
        <v>512</v>
      </c>
      <c r="Z38" s="457">
        <v>0</v>
      </c>
      <c r="AA38" s="580">
        <v>0</v>
      </c>
      <c r="AB38" s="578"/>
    </row>
    <row r="39" spans="1:32" s="140" customFormat="1" ht="11.1" customHeight="1">
      <c r="A39" s="101" t="s">
        <v>256</v>
      </c>
      <c r="B39" s="311"/>
      <c r="C39" s="311"/>
      <c r="D39" s="311"/>
      <c r="E39" s="311"/>
      <c r="F39" s="311"/>
      <c r="G39" s="311"/>
      <c r="H39" s="311"/>
      <c r="I39" s="383"/>
      <c r="J39" s="311"/>
      <c r="K39" s="311"/>
      <c r="L39" s="311"/>
      <c r="N39" s="383"/>
      <c r="O39" s="383"/>
      <c r="P39" s="383"/>
      <c r="Q39" s="383" t="s">
        <v>245</v>
      </c>
      <c r="R39" s="101" t="s">
        <v>256</v>
      </c>
      <c r="S39" s="311"/>
      <c r="T39" s="311"/>
      <c r="U39" s="311"/>
      <c r="V39" s="311"/>
      <c r="W39" s="311"/>
      <c r="X39" s="311"/>
      <c r="Y39" s="311"/>
      <c r="Z39" s="311"/>
      <c r="AA39" s="383" t="s">
        <v>245</v>
      </c>
      <c r="AC39" s="383"/>
      <c r="AD39" s="383"/>
      <c r="AE39" s="383"/>
      <c r="AF39" s="383"/>
    </row>
    <row r="40" spans="1:32" s="140" customFormat="1" ht="11.1" customHeight="1">
      <c r="A40" s="295" t="s">
        <v>297</v>
      </c>
      <c r="B40" s="311"/>
      <c r="C40" s="311"/>
      <c r="D40" s="311"/>
      <c r="E40" s="311"/>
      <c r="F40" s="311"/>
      <c r="G40" s="311"/>
      <c r="H40" s="311"/>
      <c r="I40" s="311"/>
      <c r="J40" s="311"/>
      <c r="K40" s="311"/>
      <c r="L40" s="311"/>
      <c r="M40" s="311"/>
      <c r="N40" s="311"/>
      <c r="O40" s="311"/>
      <c r="P40" s="311"/>
      <c r="Q40" s="311"/>
      <c r="R40" s="295" t="s">
        <v>297</v>
      </c>
      <c r="S40" s="311"/>
      <c r="T40" s="311"/>
      <c r="U40" s="311"/>
      <c r="V40" s="311"/>
      <c r="W40" s="311"/>
      <c r="X40" s="311"/>
      <c r="Y40" s="311"/>
      <c r="Z40" s="311"/>
      <c r="AA40" s="311"/>
    </row>
    <row r="41" spans="1:32" s="136" customFormat="1">
      <c r="A41" s="137"/>
      <c r="B41" s="137"/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</row>
    <row r="42" spans="1:32" s="136" customFormat="1">
      <c r="A42" s="137"/>
      <c r="B42" s="13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</row>
    <row r="43" spans="1:32" s="136" customFormat="1">
      <c r="A43" s="137"/>
      <c r="B43" s="13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</row>
    <row r="44" spans="1:32" s="136" customFormat="1">
      <c r="A44" s="137"/>
      <c r="B44" s="13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</row>
  </sheetData>
  <sheetProtection selectLockedCells="1"/>
  <mergeCells count="38">
    <mergeCell ref="B6:B9"/>
    <mergeCell ref="E7:E9"/>
    <mergeCell ref="F7:F9"/>
    <mergeCell ref="G7:G9"/>
    <mergeCell ref="C6:C9"/>
    <mergeCell ref="D6:D9"/>
    <mergeCell ref="E6:I6"/>
    <mergeCell ref="H8:H9"/>
    <mergeCell ref="I8:I9"/>
    <mergeCell ref="J6:K6"/>
    <mergeCell ref="S7:X7"/>
    <mergeCell ref="W8:W9"/>
    <mergeCell ref="X8:X9"/>
    <mergeCell ref="S6:X6"/>
    <mergeCell ref="L6:P6"/>
    <mergeCell ref="J7:J9"/>
    <mergeCell ref="R6:R9"/>
    <mergeCell ref="Z6:Z9"/>
    <mergeCell ref="AB6:AB9"/>
    <mergeCell ref="AA6:AA9"/>
    <mergeCell ref="U8:V8"/>
    <mergeCell ref="S8:S9"/>
    <mergeCell ref="R3:AA3"/>
    <mergeCell ref="R4:AA4"/>
    <mergeCell ref="A6:A9"/>
    <mergeCell ref="M8:M9"/>
    <mergeCell ref="N8:N9"/>
    <mergeCell ref="O8:P8"/>
    <mergeCell ref="A3:I3"/>
    <mergeCell ref="A4:I4"/>
    <mergeCell ref="J3:Q3"/>
    <mergeCell ref="M7:P7"/>
    <mergeCell ref="H7:I7"/>
    <mergeCell ref="T8:T9"/>
    <mergeCell ref="Q6:Q9"/>
    <mergeCell ref="K7:K9"/>
    <mergeCell ref="L7:L9"/>
    <mergeCell ref="Y6:Y9"/>
  </mergeCells>
  <phoneticPr fontId="5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0"/>
  <sheetViews>
    <sheetView view="pageBreakPreview" topLeftCell="A69" zoomScaleNormal="100" zoomScaleSheetLayoutView="100" workbookViewId="0">
      <selection activeCell="C67" sqref="C67:G117"/>
    </sheetView>
  </sheetViews>
  <sheetFormatPr defaultRowHeight="14.25"/>
  <cols>
    <col min="1" max="1" width="6.125" style="29" customWidth="1"/>
    <col min="2" max="2" width="11.625" style="281" customWidth="1"/>
    <col min="3" max="3" width="12.625" style="488" customWidth="1"/>
    <col min="4" max="4" width="12.25" style="488" customWidth="1"/>
    <col min="5" max="5" width="12.625" style="488" customWidth="1"/>
    <col min="6" max="6" width="14.625" style="488" customWidth="1"/>
    <col min="7" max="7" width="12.625" style="488" customWidth="1"/>
    <col min="8" max="8" width="0" style="281" hidden="1" customWidth="1"/>
    <col min="9" max="16384" width="9" style="281"/>
  </cols>
  <sheetData>
    <row r="1" spans="1:7" s="548" customFormat="1" ht="14.1" customHeight="1">
      <c r="A1" s="375"/>
      <c r="C1" s="549"/>
      <c r="D1" s="550"/>
      <c r="E1" s="549"/>
      <c r="F1" s="549"/>
      <c r="G1" s="414" t="s">
        <v>658</v>
      </c>
    </row>
    <row r="2" spans="1:7" ht="14.1" customHeight="1">
      <c r="A2" s="375"/>
      <c r="D2" s="489"/>
    </row>
    <row r="3" spans="1:7" s="475" customFormat="1" ht="20.100000000000001" customHeight="1">
      <c r="A3" s="704" t="s">
        <v>633</v>
      </c>
      <c r="B3" s="704"/>
      <c r="C3" s="704"/>
      <c r="D3" s="704"/>
      <c r="E3" s="704"/>
      <c r="F3" s="704"/>
      <c r="G3" s="704"/>
    </row>
    <row r="4" spans="1:7" s="466" customFormat="1" ht="21.95" customHeight="1">
      <c r="A4" s="894" t="s">
        <v>636</v>
      </c>
      <c r="B4" s="894"/>
      <c r="C4" s="894"/>
      <c r="D4" s="894"/>
      <c r="E4" s="894"/>
      <c r="F4" s="894"/>
      <c r="G4" s="894"/>
    </row>
    <row r="5" spans="1:7" s="413" customFormat="1" ht="18" customHeight="1" thickBot="1">
      <c r="A5" s="415" t="s">
        <v>0</v>
      </c>
      <c r="C5" s="374"/>
      <c r="D5" s="382"/>
      <c r="E5" s="374"/>
      <c r="F5" s="374"/>
      <c r="G5" s="374"/>
    </row>
    <row r="6" spans="1:7" s="421" customFormat="1" ht="17.100000000000001" customHeight="1">
      <c r="A6" s="895" t="s">
        <v>1</v>
      </c>
      <c r="B6" s="896"/>
      <c r="C6" s="901" t="s">
        <v>148</v>
      </c>
      <c r="D6" s="902"/>
      <c r="E6" s="903"/>
      <c r="F6" s="916" t="s">
        <v>2</v>
      </c>
      <c r="G6" s="904" t="s">
        <v>3</v>
      </c>
    </row>
    <row r="7" spans="1:7" s="421" customFormat="1" ht="11.1" customHeight="1">
      <c r="A7" s="897"/>
      <c r="B7" s="898"/>
      <c r="C7" s="907" t="s">
        <v>4</v>
      </c>
      <c r="D7" s="910" t="s">
        <v>5</v>
      </c>
      <c r="E7" s="913" t="s">
        <v>6</v>
      </c>
      <c r="F7" s="914"/>
      <c r="G7" s="905"/>
    </row>
    <row r="8" spans="1:7" s="421" customFormat="1" ht="11.1" customHeight="1">
      <c r="A8" s="897"/>
      <c r="B8" s="898"/>
      <c r="C8" s="908"/>
      <c r="D8" s="911"/>
      <c r="E8" s="914"/>
      <c r="F8" s="914"/>
      <c r="G8" s="905"/>
    </row>
    <row r="9" spans="1:7" s="421" customFormat="1" ht="11.1" customHeight="1">
      <c r="A9" s="899"/>
      <c r="B9" s="900"/>
      <c r="C9" s="909"/>
      <c r="D9" s="912"/>
      <c r="E9" s="915"/>
      <c r="F9" s="915"/>
      <c r="G9" s="906"/>
    </row>
    <row r="10" spans="1:7" s="421" customFormat="1" ht="12.95" customHeight="1">
      <c r="A10" s="917" t="s">
        <v>25</v>
      </c>
      <c r="B10" s="918"/>
      <c r="C10" s="389">
        <v>218</v>
      </c>
      <c r="D10" s="390"/>
      <c r="E10" s="389"/>
      <c r="F10" s="389">
        <v>47829200</v>
      </c>
      <c r="G10" s="389"/>
    </row>
    <row r="11" spans="1:7" s="421" customFormat="1" ht="12.95" customHeight="1">
      <c r="A11" s="892" t="s">
        <v>149</v>
      </c>
      <c r="B11" s="893"/>
      <c r="C11" s="389">
        <v>227</v>
      </c>
      <c r="D11" s="390"/>
      <c r="E11" s="389"/>
      <c r="F11" s="389">
        <v>49806515.299999997</v>
      </c>
      <c r="G11" s="389"/>
    </row>
    <row r="12" spans="1:7" s="421" customFormat="1" ht="12.95" customHeight="1">
      <c r="A12" s="892" t="s">
        <v>348</v>
      </c>
      <c r="B12" s="893"/>
      <c r="C12" s="389">
        <v>227</v>
      </c>
      <c r="D12" s="390"/>
      <c r="E12" s="389"/>
      <c r="F12" s="389">
        <v>49806515.299999997</v>
      </c>
      <c r="G12" s="389"/>
    </row>
    <row r="13" spans="1:7" s="421" customFormat="1" ht="12.95" customHeight="1">
      <c r="A13" s="892" t="s">
        <v>519</v>
      </c>
      <c r="B13" s="893"/>
      <c r="C13" s="389">
        <v>227</v>
      </c>
      <c r="D13" s="390"/>
      <c r="E13" s="389"/>
      <c r="F13" s="389">
        <v>49807379.299999997</v>
      </c>
      <c r="G13" s="389"/>
    </row>
    <row r="14" spans="1:7" s="21" customFormat="1" ht="12.95" customHeight="1">
      <c r="A14" s="890" t="s">
        <v>515</v>
      </c>
      <c r="B14" s="891"/>
      <c r="C14" s="391">
        <f>C16+C37+C42+C44+C49+C54+C67+C74+C76+C79+C86+C88+C91+C94+C96+C100+C104+C106+C111+C113</f>
        <v>237</v>
      </c>
      <c r="D14" s="392"/>
      <c r="E14" s="391"/>
      <c r="F14" s="393">
        <f>F16+F37+F42+F44+F49+F54+F67+F74+F76+F79+F86+F88+F91+F94+F96+F100+F104+F106+F111+F113</f>
        <v>51137839</v>
      </c>
      <c r="G14" s="391"/>
    </row>
    <row r="15" spans="1:7" s="21" customFormat="1" ht="9.6" customHeight="1">
      <c r="A15" s="479"/>
      <c r="B15" s="480"/>
      <c r="C15" s="401"/>
      <c r="D15" s="406"/>
      <c r="E15" s="400"/>
      <c r="F15" s="391"/>
      <c r="G15" s="391"/>
    </row>
    <row r="16" spans="1:7" s="421" customFormat="1" ht="11.25" customHeight="1">
      <c r="A16" s="490" t="s">
        <v>60</v>
      </c>
      <c r="B16" s="491" t="s">
        <v>61</v>
      </c>
      <c r="C16" s="492">
        <v>32</v>
      </c>
      <c r="D16" s="493"/>
      <c r="E16" s="391"/>
      <c r="F16" s="492">
        <v>3682622</v>
      </c>
      <c r="G16" s="389"/>
    </row>
    <row r="17" spans="1:9" s="420" customFormat="1" ht="11.25" customHeight="1">
      <c r="A17" s="376"/>
      <c r="B17" s="377" t="s">
        <v>378</v>
      </c>
      <c r="C17" s="494">
        <v>2</v>
      </c>
      <c r="D17" s="495">
        <v>27.8</v>
      </c>
      <c r="E17" s="494" t="s">
        <v>379</v>
      </c>
      <c r="F17" s="494">
        <v>1856900</v>
      </c>
      <c r="G17" s="496" t="s">
        <v>529</v>
      </c>
      <c r="I17" s="497"/>
    </row>
    <row r="18" spans="1:9" s="420" customFormat="1" ht="11.25" customHeight="1">
      <c r="A18" s="376"/>
      <c r="B18" s="377" t="s">
        <v>380</v>
      </c>
      <c r="C18" s="494">
        <v>1</v>
      </c>
      <c r="D18" s="495">
        <v>28</v>
      </c>
      <c r="E18" s="494" t="s">
        <v>379</v>
      </c>
      <c r="F18" s="494">
        <v>774200</v>
      </c>
      <c r="G18" s="496" t="s">
        <v>530</v>
      </c>
    </row>
    <row r="19" spans="1:9" s="420" customFormat="1" ht="11.25" customHeight="1">
      <c r="A19" s="376"/>
      <c r="B19" s="377" t="s">
        <v>381</v>
      </c>
      <c r="C19" s="494">
        <v>3</v>
      </c>
      <c r="D19" s="495">
        <v>40.1</v>
      </c>
      <c r="E19" s="494" t="s">
        <v>379</v>
      </c>
      <c r="F19" s="494">
        <v>935600</v>
      </c>
      <c r="G19" s="496" t="s">
        <v>531</v>
      </c>
    </row>
    <row r="20" spans="1:9" s="420" customFormat="1" ht="11.25" customHeight="1">
      <c r="A20" s="376"/>
      <c r="B20" s="377" t="s">
        <v>382</v>
      </c>
      <c r="C20" s="494">
        <v>2</v>
      </c>
      <c r="D20" s="495">
        <v>29.3</v>
      </c>
      <c r="E20" s="494" t="s">
        <v>379</v>
      </c>
      <c r="F20" s="494">
        <v>9836</v>
      </c>
      <c r="G20" s="496" t="s">
        <v>532</v>
      </c>
    </row>
    <row r="21" spans="1:9" s="420" customFormat="1" ht="11.25" customHeight="1">
      <c r="A21" s="376"/>
      <c r="B21" s="377" t="s">
        <v>383</v>
      </c>
      <c r="C21" s="494">
        <v>1</v>
      </c>
      <c r="D21" s="495">
        <v>26.4</v>
      </c>
      <c r="E21" s="494" t="s">
        <v>379</v>
      </c>
      <c r="F21" s="494">
        <v>19703</v>
      </c>
      <c r="G21" s="496" t="s">
        <v>533</v>
      </c>
    </row>
    <row r="22" spans="1:9" s="420" customFormat="1" ht="11.25" customHeight="1">
      <c r="A22" s="376"/>
      <c r="B22" s="377" t="s">
        <v>384</v>
      </c>
      <c r="C22" s="494">
        <v>4</v>
      </c>
      <c r="D22" s="495">
        <v>41.9</v>
      </c>
      <c r="E22" s="494" t="s">
        <v>385</v>
      </c>
      <c r="F22" s="494">
        <v>6417</v>
      </c>
      <c r="G22" s="496" t="s">
        <v>534</v>
      </c>
    </row>
    <row r="23" spans="1:9" s="420" customFormat="1" ht="11.25" customHeight="1">
      <c r="A23" s="376"/>
      <c r="B23" s="377" t="s">
        <v>386</v>
      </c>
      <c r="C23" s="494">
        <v>1</v>
      </c>
      <c r="D23" s="495">
        <v>46.7</v>
      </c>
      <c r="E23" s="494" t="s">
        <v>385</v>
      </c>
      <c r="F23" s="494">
        <v>4148</v>
      </c>
      <c r="G23" s="496" t="s">
        <v>534</v>
      </c>
    </row>
    <row r="24" spans="1:9" s="420" customFormat="1" ht="11.25" customHeight="1">
      <c r="A24" s="376"/>
      <c r="B24" s="377" t="s">
        <v>387</v>
      </c>
      <c r="C24" s="494">
        <v>1</v>
      </c>
      <c r="D24" s="495">
        <v>40.799999999999997</v>
      </c>
      <c r="E24" s="494" t="s">
        <v>379</v>
      </c>
      <c r="F24" s="494">
        <v>1059</v>
      </c>
      <c r="G24" s="496" t="s">
        <v>535</v>
      </c>
    </row>
    <row r="25" spans="1:9" s="420" customFormat="1" ht="11.25" customHeight="1">
      <c r="A25" s="376"/>
      <c r="B25" s="377" t="s">
        <v>388</v>
      </c>
      <c r="C25" s="494">
        <v>1</v>
      </c>
      <c r="D25" s="495">
        <v>30.2</v>
      </c>
      <c r="E25" s="494" t="s">
        <v>379</v>
      </c>
      <c r="F25" s="494">
        <v>4930</v>
      </c>
      <c r="G25" s="496" t="s">
        <v>536</v>
      </c>
    </row>
    <row r="26" spans="1:9" s="420" customFormat="1" ht="11.25" customHeight="1">
      <c r="A26" s="376"/>
      <c r="B26" s="377" t="s">
        <v>389</v>
      </c>
      <c r="C26" s="494">
        <v>1</v>
      </c>
      <c r="D26" s="495">
        <v>42.8</v>
      </c>
      <c r="E26" s="494" t="s">
        <v>385</v>
      </c>
      <c r="F26" s="494">
        <v>1669</v>
      </c>
      <c r="G26" s="496" t="s">
        <v>536</v>
      </c>
    </row>
    <row r="27" spans="1:9" s="420" customFormat="1" ht="11.25" customHeight="1">
      <c r="A27" s="376"/>
      <c r="B27" s="377" t="s">
        <v>390</v>
      </c>
      <c r="C27" s="494">
        <v>3</v>
      </c>
      <c r="D27" s="495">
        <v>31.1</v>
      </c>
      <c r="E27" s="494" t="s">
        <v>385</v>
      </c>
      <c r="F27" s="494">
        <v>6530</v>
      </c>
      <c r="G27" s="496" t="s">
        <v>537</v>
      </c>
    </row>
    <row r="28" spans="1:9" s="420" customFormat="1" ht="11.25" customHeight="1">
      <c r="A28" s="376"/>
      <c r="B28" s="377" t="s">
        <v>391</v>
      </c>
      <c r="C28" s="494">
        <v>2</v>
      </c>
      <c r="D28" s="495">
        <v>46.9</v>
      </c>
      <c r="E28" s="494" t="s">
        <v>385</v>
      </c>
      <c r="F28" s="494">
        <v>3243</v>
      </c>
      <c r="G28" s="496" t="s">
        <v>538</v>
      </c>
    </row>
    <row r="29" spans="1:9" s="420" customFormat="1" ht="11.25" customHeight="1">
      <c r="A29" s="376"/>
      <c r="B29" s="377" t="s">
        <v>392</v>
      </c>
      <c r="C29" s="494">
        <v>1</v>
      </c>
      <c r="D29" s="495">
        <v>30</v>
      </c>
      <c r="E29" s="494" t="s">
        <v>379</v>
      </c>
      <c r="F29" s="494">
        <v>4119.7</v>
      </c>
      <c r="G29" s="496" t="s">
        <v>539</v>
      </c>
    </row>
    <row r="30" spans="1:9" s="420" customFormat="1" ht="11.25" customHeight="1">
      <c r="A30" s="376"/>
      <c r="B30" s="377" t="s">
        <v>393</v>
      </c>
      <c r="C30" s="494">
        <v>3</v>
      </c>
      <c r="D30" s="495">
        <v>38.9</v>
      </c>
      <c r="E30" s="494" t="s">
        <v>385</v>
      </c>
      <c r="F30" s="494">
        <v>11066</v>
      </c>
      <c r="G30" s="496" t="s">
        <v>540</v>
      </c>
    </row>
    <row r="31" spans="1:9" s="420" customFormat="1" ht="11.25" customHeight="1">
      <c r="A31" s="376"/>
      <c r="B31" s="377" t="s">
        <v>394</v>
      </c>
      <c r="C31" s="494">
        <v>1</v>
      </c>
      <c r="D31" s="495">
        <v>36.200000000000003</v>
      </c>
      <c r="E31" s="494" t="s">
        <v>385</v>
      </c>
      <c r="F31" s="494">
        <v>539</v>
      </c>
      <c r="G31" s="496" t="s">
        <v>541</v>
      </c>
    </row>
    <row r="32" spans="1:9" s="420" customFormat="1" ht="11.25" customHeight="1">
      <c r="A32" s="376"/>
      <c r="B32" s="377" t="s">
        <v>395</v>
      </c>
      <c r="C32" s="494">
        <v>1</v>
      </c>
      <c r="D32" s="495">
        <v>37</v>
      </c>
      <c r="E32" s="494" t="s">
        <v>385</v>
      </c>
      <c r="F32" s="494">
        <v>1563</v>
      </c>
      <c r="G32" s="496" t="s">
        <v>542</v>
      </c>
    </row>
    <row r="33" spans="1:7" s="420" customFormat="1" ht="11.25" customHeight="1">
      <c r="A33" s="376"/>
      <c r="B33" s="377" t="s">
        <v>396</v>
      </c>
      <c r="C33" s="494">
        <v>1</v>
      </c>
      <c r="D33" s="495">
        <v>39.799999999999997</v>
      </c>
      <c r="E33" s="494" t="s">
        <v>379</v>
      </c>
      <c r="F33" s="494">
        <v>3210</v>
      </c>
      <c r="G33" s="496" t="s">
        <v>543</v>
      </c>
    </row>
    <row r="34" spans="1:7" s="420" customFormat="1" ht="11.25" customHeight="1">
      <c r="A34" s="376"/>
      <c r="B34" s="377" t="s">
        <v>397</v>
      </c>
      <c r="C34" s="494">
        <v>1</v>
      </c>
      <c r="D34" s="495">
        <v>25.7</v>
      </c>
      <c r="E34" s="494" t="s">
        <v>385</v>
      </c>
      <c r="F34" s="494">
        <v>23653</v>
      </c>
      <c r="G34" s="494" t="s">
        <v>544</v>
      </c>
    </row>
    <row r="35" spans="1:7" s="420" customFormat="1" ht="11.25" customHeight="1">
      <c r="A35" s="376"/>
      <c r="B35" s="377" t="s">
        <v>545</v>
      </c>
      <c r="C35" s="494">
        <v>1</v>
      </c>
      <c r="D35" s="495">
        <v>38</v>
      </c>
      <c r="E35" s="494" t="s">
        <v>379</v>
      </c>
      <c r="F35" s="494">
        <v>4455</v>
      </c>
      <c r="G35" s="496" t="s">
        <v>546</v>
      </c>
    </row>
    <row r="36" spans="1:7" s="420" customFormat="1" ht="11.25" customHeight="1">
      <c r="A36" s="376"/>
      <c r="B36" s="377" t="s">
        <v>547</v>
      </c>
      <c r="C36" s="494">
        <v>1</v>
      </c>
      <c r="D36" s="495">
        <v>25.8</v>
      </c>
      <c r="E36" s="494" t="s">
        <v>379</v>
      </c>
      <c r="F36" s="494">
        <v>9781</v>
      </c>
      <c r="G36" s="496" t="s">
        <v>548</v>
      </c>
    </row>
    <row r="37" spans="1:7" s="420" customFormat="1" ht="11.25" customHeight="1">
      <c r="A37" s="490" t="s">
        <v>62</v>
      </c>
      <c r="B37" s="491" t="s">
        <v>63</v>
      </c>
      <c r="C37" s="492">
        <v>41</v>
      </c>
      <c r="D37" s="498"/>
      <c r="E37" s="499"/>
      <c r="F37" s="492">
        <v>12708750</v>
      </c>
      <c r="G37" s="500"/>
    </row>
    <row r="38" spans="1:7" s="420" customFormat="1" ht="11.25" customHeight="1">
      <c r="A38" s="376"/>
      <c r="B38" s="377" t="s">
        <v>398</v>
      </c>
      <c r="C38" s="494">
        <v>14</v>
      </c>
      <c r="D38" s="495">
        <v>26.9</v>
      </c>
      <c r="E38" s="494" t="s">
        <v>399</v>
      </c>
      <c r="F38" s="501">
        <v>2844500</v>
      </c>
      <c r="G38" s="502" t="s">
        <v>549</v>
      </c>
    </row>
    <row r="39" spans="1:7" s="420" customFormat="1" ht="11.25" customHeight="1">
      <c r="A39" s="376"/>
      <c r="B39" s="377" t="s">
        <v>400</v>
      </c>
      <c r="C39" s="494">
        <v>25</v>
      </c>
      <c r="D39" s="495">
        <v>30.2</v>
      </c>
      <c r="E39" s="494" t="s">
        <v>385</v>
      </c>
      <c r="F39" s="501">
        <v>9850500</v>
      </c>
      <c r="G39" s="502" t="s">
        <v>550</v>
      </c>
    </row>
    <row r="40" spans="1:7" s="420" customFormat="1" ht="11.25" customHeight="1">
      <c r="A40" s="376"/>
      <c r="B40" s="377" t="s">
        <v>551</v>
      </c>
      <c r="C40" s="494">
        <v>1</v>
      </c>
      <c r="D40" s="495">
        <v>27.3</v>
      </c>
      <c r="E40" s="494" t="s">
        <v>379</v>
      </c>
      <c r="F40" s="501">
        <v>6700</v>
      </c>
      <c r="G40" s="502" t="s">
        <v>552</v>
      </c>
    </row>
    <row r="41" spans="1:7" s="420" customFormat="1" ht="11.25" customHeight="1">
      <c r="A41" s="376"/>
      <c r="B41" s="377" t="s">
        <v>553</v>
      </c>
      <c r="C41" s="494">
        <v>1</v>
      </c>
      <c r="D41" s="495">
        <v>25.6</v>
      </c>
      <c r="E41" s="494" t="s">
        <v>379</v>
      </c>
      <c r="F41" s="501">
        <v>7050</v>
      </c>
      <c r="G41" s="502" t="s">
        <v>554</v>
      </c>
    </row>
    <row r="42" spans="1:7" s="420" customFormat="1" ht="11.25" customHeight="1">
      <c r="A42" s="490" t="s">
        <v>64</v>
      </c>
      <c r="B42" s="491" t="s">
        <v>65</v>
      </c>
      <c r="C42" s="492">
        <v>8</v>
      </c>
      <c r="D42" s="498"/>
      <c r="E42" s="499"/>
      <c r="F42" s="492">
        <v>3284500</v>
      </c>
      <c r="G42" s="500"/>
    </row>
    <row r="43" spans="1:7" s="122" customFormat="1" ht="11.25" customHeight="1">
      <c r="A43" s="376"/>
      <c r="B43" s="377" t="s">
        <v>401</v>
      </c>
      <c r="C43" s="494">
        <v>8</v>
      </c>
      <c r="D43" s="495">
        <v>25.3</v>
      </c>
      <c r="E43" s="494" t="s">
        <v>379</v>
      </c>
      <c r="F43" s="501">
        <v>3284500</v>
      </c>
      <c r="G43" s="502" t="s">
        <v>555</v>
      </c>
    </row>
    <row r="44" spans="1:7" s="122" customFormat="1" ht="11.25" customHeight="1">
      <c r="A44" s="490" t="s">
        <v>66</v>
      </c>
      <c r="B44" s="491" t="s">
        <v>67</v>
      </c>
      <c r="C44" s="492">
        <v>7</v>
      </c>
      <c r="D44" s="498"/>
      <c r="E44" s="499"/>
      <c r="F44" s="492">
        <v>2901294</v>
      </c>
      <c r="G44" s="500"/>
    </row>
    <row r="45" spans="1:7" s="421" customFormat="1" ht="11.25" customHeight="1">
      <c r="A45" s="376"/>
      <c r="B45" s="377" t="s">
        <v>402</v>
      </c>
      <c r="C45" s="494">
        <v>3</v>
      </c>
      <c r="D45" s="495">
        <v>25.3</v>
      </c>
      <c r="E45" s="494" t="s">
        <v>379</v>
      </c>
      <c r="F45" s="501">
        <v>2564600</v>
      </c>
      <c r="G45" s="502" t="s">
        <v>556</v>
      </c>
    </row>
    <row r="46" spans="1:7" s="421" customFormat="1" ht="11.25" customHeight="1">
      <c r="A46" s="376"/>
      <c r="B46" s="377" t="s">
        <v>403</v>
      </c>
      <c r="C46" s="494">
        <v>2</v>
      </c>
      <c r="D46" s="495">
        <v>26.4</v>
      </c>
      <c r="E46" s="494" t="s">
        <v>379</v>
      </c>
      <c r="F46" s="501">
        <v>328600</v>
      </c>
      <c r="G46" s="502" t="s">
        <v>557</v>
      </c>
    </row>
    <row r="47" spans="1:7" s="421" customFormat="1" ht="11.25" customHeight="1">
      <c r="A47" s="376"/>
      <c r="B47" s="377" t="s">
        <v>404</v>
      </c>
      <c r="C47" s="494">
        <v>1</v>
      </c>
      <c r="D47" s="495">
        <v>30.3</v>
      </c>
      <c r="E47" s="494" t="s">
        <v>379</v>
      </c>
      <c r="F47" s="501">
        <v>7008</v>
      </c>
      <c r="G47" s="502" t="s">
        <v>558</v>
      </c>
    </row>
    <row r="48" spans="1:7" s="421" customFormat="1" ht="11.25" customHeight="1">
      <c r="A48" s="376"/>
      <c r="B48" s="377" t="s">
        <v>559</v>
      </c>
      <c r="C48" s="494">
        <v>1</v>
      </c>
      <c r="D48" s="495">
        <v>27.8</v>
      </c>
      <c r="E48" s="494" t="s">
        <v>379</v>
      </c>
      <c r="F48" s="501">
        <v>1086</v>
      </c>
      <c r="G48" s="502" t="s">
        <v>560</v>
      </c>
    </row>
    <row r="49" spans="1:7" s="421" customFormat="1" ht="11.25" customHeight="1">
      <c r="A49" s="490" t="s">
        <v>68</v>
      </c>
      <c r="B49" s="491" t="s">
        <v>69</v>
      </c>
      <c r="C49" s="492">
        <v>4</v>
      </c>
      <c r="D49" s="498"/>
      <c r="E49" s="499"/>
      <c r="F49" s="492">
        <v>12298</v>
      </c>
      <c r="G49" s="500"/>
    </row>
    <row r="50" spans="1:7" s="421" customFormat="1" ht="11.25" customHeight="1">
      <c r="A50" s="376"/>
      <c r="B50" s="377" t="s">
        <v>405</v>
      </c>
      <c r="C50" s="494">
        <v>1</v>
      </c>
      <c r="D50" s="495">
        <v>25.6</v>
      </c>
      <c r="E50" s="494" t="s">
        <v>379</v>
      </c>
      <c r="F50" s="501">
        <v>5240</v>
      </c>
      <c r="G50" s="502" t="s">
        <v>561</v>
      </c>
    </row>
    <row r="51" spans="1:7" s="421" customFormat="1" ht="11.25" customHeight="1">
      <c r="A51" s="376"/>
      <c r="B51" s="377" t="s">
        <v>406</v>
      </c>
      <c r="C51" s="494">
        <v>1</v>
      </c>
      <c r="D51" s="495">
        <v>25.8</v>
      </c>
      <c r="E51" s="494" t="s">
        <v>379</v>
      </c>
      <c r="F51" s="501">
        <v>2450</v>
      </c>
      <c r="G51" s="502" t="s">
        <v>562</v>
      </c>
    </row>
    <row r="52" spans="1:7" s="421" customFormat="1" ht="11.25" customHeight="1">
      <c r="A52" s="376"/>
      <c r="B52" s="377" t="s">
        <v>407</v>
      </c>
      <c r="C52" s="494">
        <v>1</v>
      </c>
      <c r="D52" s="495">
        <v>26.1</v>
      </c>
      <c r="E52" s="494" t="s">
        <v>379</v>
      </c>
      <c r="F52" s="501">
        <v>1367.6</v>
      </c>
      <c r="G52" s="502" t="s">
        <v>563</v>
      </c>
    </row>
    <row r="53" spans="1:7" s="421" customFormat="1" ht="11.25" customHeight="1">
      <c r="A53" s="376"/>
      <c r="B53" s="377" t="s">
        <v>564</v>
      </c>
      <c r="C53" s="494">
        <v>1</v>
      </c>
      <c r="D53" s="495">
        <v>26.3</v>
      </c>
      <c r="E53" s="494" t="s">
        <v>379</v>
      </c>
      <c r="F53" s="501">
        <v>3240</v>
      </c>
      <c r="G53" s="502" t="s">
        <v>565</v>
      </c>
    </row>
    <row r="54" spans="1:7" s="421" customFormat="1" ht="11.25" customHeight="1">
      <c r="A54" s="490" t="s">
        <v>70</v>
      </c>
      <c r="B54" s="491" t="s">
        <v>71</v>
      </c>
      <c r="C54" s="492">
        <v>7</v>
      </c>
      <c r="D54" s="498"/>
      <c r="E54" s="499"/>
      <c r="F54" s="492">
        <v>3273800</v>
      </c>
      <c r="G54" s="500"/>
    </row>
    <row r="55" spans="1:7" s="421" customFormat="1" ht="11.25" customHeight="1">
      <c r="A55" s="376"/>
      <c r="B55" s="377" t="s">
        <v>408</v>
      </c>
      <c r="C55" s="494">
        <v>4</v>
      </c>
      <c r="D55" s="495">
        <v>26.7</v>
      </c>
      <c r="E55" s="494" t="s">
        <v>379</v>
      </c>
      <c r="F55" s="503">
        <v>1222600</v>
      </c>
      <c r="G55" s="502" t="s">
        <v>566</v>
      </c>
    </row>
    <row r="56" spans="1:7" s="421" customFormat="1" ht="11.25" customHeight="1" thickBot="1">
      <c r="A56" s="376"/>
      <c r="B56" s="377" t="s">
        <v>409</v>
      </c>
      <c r="C56" s="494">
        <v>3</v>
      </c>
      <c r="D56" s="495">
        <v>30.2</v>
      </c>
      <c r="E56" s="494" t="s">
        <v>379</v>
      </c>
      <c r="F56" s="503">
        <v>2051200</v>
      </c>
      <c r="G56" s="582" t="s">
        <v>567</v>
      </c>
    </row>
    <row r="57" spans="1:7" s="141" customFormat="1" ht="12.95" customHeight="1">
      <c r="A57" s="384" t="s">
        <v>410</v>
      </c>
      <c r="B57" s="417"/>
      <c r="C57" s="402"/>
      <c r="D57" s="403"/>
      <c r="E57" s="402"/>
      <c r="F57" s="416"/>
      <c r="G57" s="383" t="s">
        <v>503</v>
      </c>
    </row>
    <row r="58" spans="1:7" s="421" customFormat="1" ht="14.1" customHeight="1">
      <c r="A58" s="82" t="s">
        <v>659</v>
      </c>
      <c r="C58" s="404"/>
      <c r="D58" s="405"/>
      <c r="E58" s="404"/>
      <c r="F58" s="412"/>
      <c r="G58" s="414"/>
    </row>
    <row r="59" spans="1:7" s="421" customFormat="1" ht="14.1" customHeight="1">
      <c r="A59" s="411"/>
      <c r="C59" s="412"/>
      <c r="D59" s="386"/>
      <c r="E59" s="412"/>
      <c r="F59" s="412"/>
      <c r="G59" s="412"/>
    </row>
    <row r="60" spans="1:7" s="142" customFormat="1" ht="20.100000000000001" customHeight="1">
      <c r="A60" s="704" t="s">
        <v>634</v>
      </c>
      <c r="B60" s="704"/>
      <c r="C60" s="704"/>
      <c r="D60" s="704"/>
      <c r="E60" s="704"/>
      <c r="F60" s="704"/>
      <c r="G60" s="704"/>
    </row>
    <row r="61" spans="1:7" s="421" customFormat="1" ht="21.95" customHeight="1">
      <c r="A61" s="705" t="s">
        <v>635</v>
      </c>
      <c r="B61" s="705"/>
      <c r="C61" s="705"/>
      <c r="D61" s="705"/>
      <c r="E61" s="705"/>
      <c r="F61" s="705"/>
      <c r="G61" s="705"/>
    </row>
    <row r="62" spans="1:7" s="421" customFormat="1" ht="18" customHeight="1" thickBot="1">
      <c r="A62" s="415" t="s">
        <v>0</v>
      </c>
      <c r="B62" s="413"/>
      <c r="C62" s="374"/>
      <c r="D62" s="382"/>
      <c r="E62" s="374"/>
      <c r="F62" s="374"/>
      <c r="G62" s="374"/>
    </row>
    <row r="63" spans="1:7" s="421" customFormat="1" ht="17.100000000000001" customHeight="1">
      <c r="A63" s="895" t="s">
        <v>411</v>
      </c>
      <c r="B63" s="896"/>
      <c r="C63" s="901" t="s">
        <v>412</v>
      </c>
      <c r="D63" s="902"/>
      <c r="E63" s="903"/>
      <c r="F63" s="916" t="s">
        <v>413</v>
      </c>
      <c r="G63" s="904" t="s">
        <v>414</v>
      </c>
    </row>
    <row r="64" spans="1:7" s="421" customFormat="1" ht="11.1" customHeight="1">
      <c r="A64" s="897"/>
      <c r="B64" s="898"/>
      <c r="C64" s="907" t="s">
        <v>415</v>
      </c>
      <c r="D64" s="910" t="s">
        <v>416</v>
      </c>
      <c r="E64" s="913" t="s">
        <v>417</v>
      </c>
      <c r="F64" s="914"/>
      <c r="G64" s="905"/>
    </row>
    <row r="65" spans="1:7" s="421" customFormat="1" ht="11.1" customHeight="1">
      <c r="A65" s="897"/>
      <c r="B65" s="898"/>
      <c r="C65" s="908"/>
      <c r="D65" s="911"/>
      <c r="E65" s="914"/>
      <c r="F65" s="914"/>
      <c r="G65" s="905"/>
    </row>
    <row r="66" spans="1:7" s="421" customFormat="1" ht="11.1" customHeight="1">
      <c r="A66" s="899"/>
      <c r="B66" s="900"/>
      <c r="C66" s="909"/>
      <c r="D66" s="912"/>
      <c r="E66" s="915"/>
      <c r="F66" s="915"/>
      <c r="G66" s="906"/>
    </row>
    <row r="67" spans="1:7" s="421" customFormat="1" ht="10.5" customHeight="1">
      <c r="A67" s="490" t="s">
        <v>72</v>
      </c>
      <c r="B67" s="491" t="s">
        <v>73</v>
      </c>
      <c r="C67" s="504">
        <v>12</v>
      </c>
      <c r="D67" s="505"/>
      <c r="E67" s="506"/>
      <c r="F67" s="504">
        <v>2940400</v>
      </c>
      <c r="G67" s="507"/>
    </row>
    <row r="68" spans="1:7" s="421" customFormat="1" ht="10.5" customHeight="1">
      <c r="A68" s="376"/>
      <c r="B68" s="377" t="s">
        <v>418</v>
      </c>
      <c r="C68" s="508">
        <v>1</v>
      </c>
      <c r="D68" s="509">
        <v>30.4</v>
      </c>
      <c r="E68" s="508" t="s">
        <v>379</v>
      </c>
      <c r="F68" s="510">
        <v>983000</v>
      </c>
      <c r="G68" s="511" t="s">
        <v>568</v>
      </c>
    </row>
    <row r="69" spans="1:7" s="421" customFormat="1" ht="10.5" customHeight="1">
      <c r="A69" s="376"/>
      <c r="B69" s="377" t="s">
        <v>419</v>
      </c>
      <c r="C69" s="508">
        <v>3</v>
      </c>
      <c r="D69" s="509">
        <v>26.8</v>
      </c>
      <c r="E69" s="508" t="s">
        <v>399</v>
      </c>
      <c r="F69" s="510">
        <v>838300</v>
      </c>
      <c r="G69" s="511" t="s">
        <v>569</v>
      </c>
    </row>
    <row r="70" spans="1:7" s="421" customFormat="1" ht="10.5" customHeight="1">
      <c r="A70" s="376"/>
      <c r="B70" s="377" t="s">
        <v>420</v>
      </c>
      <c r="C70" s="508">
        <v>1</v>
      </c>
      <c r="D70" s="509">
        <v>28.2</v>
      </c>
      <c r="E70" s="508" t="s">
        <v>379</v>
      </c>
      <c r="F70" s="510">
        <v>788200</v>
      </c>
      <c r="G70" s="511" t="s">
        <v>570</v>
      </c>
    </row>
    <row r="71" spans="1:7" s="421" customFormat="1" ht="10.5" customHeight="1">
      <c r="A71" s="376"/>
      <c r="B71" s="377" t="s">
        <v>421</v>
      </c>
      <c r="C71" s="508">
        <v>5</v>
      </c>
      <c r="D71" s="509">
        <v>25.2</v>
      </c>
      <c r="E71" s="508" t="s">
        <v>379</v>
      </c>
      <c r="F71" s="510">
        <v>288200</v>
      </c>
      <c r="G71" s="511" t="s">
        <v>571</v>
      </c>
    </row>
    <row r="72" spans="1:7" s="421" customFormat="1" ht="10.5" customHeight="1">
      <c r="A72" s="376"/>
      <c r="B72" s="377" t="s">
        <v>422</v>
      </c>
      <c r="C72" s="508">
        <v>1</v>
      </c>
      <c r="D72" s="509">
        <v>27.8</v>
      </c>
      <c r="E72" s="508" t="s">
        <v>423</v>
      </c>
      <c r="F72" s="510">
        <v>36635</v>
      </c>
      <c r="G72" s="511" t="s">
        <v>572</v>
      </c>
    </row>
    <row r="73" spans="1:7" s="421" customFormat="1" ht="10.5" customHeight="1">
      <c r="A73" s="376"/>
      <c r="B73" s="377" t="s">
        <v>424</v>
      </c>
      <c r="C73" s="508">
        <v>1</v>
      </c>
      <c r="D73" s="509">
        <v>29.8</v>
      </c>
      <c r="E73" s="508" t="s">
        <v>379</v>
      </c>
      <c r="F73" s="510">
        <v>6065</v>
      </c>
      <c r="G73" s="511" t="s">
        <v>573</v>
      </c>
    </row>
    <row r="74" spans="1:7" s="421" customFormat="1" ht="10.5" customHeight="1">
      <c r="A74" s="490" t="s">
        <v>74</v>
      </c>
      <c r="B74" s="491" t="s">
        <v>75</v>
      </c>
      <c r="C74" s="504">
        <v>2</v>
      </c>
      <c r="D74" s="512"/>
      <c r="E74" s="513"/>
      <c r="F74" s="504">
        <v>5303265</v>
      </c>
      <c r="G74" s="507"/>
    </row>
    <row r="75" spans="1:7" s="421" customFormat="1" ht="10.5" customHeight="1">
      <c r="A75" s="376"/>
      <c r="B75" s="377" t="s">
        <v>425</v>
      </c>
      <c r="C75" s="508">
        <v>2</v>
      </c>
      <c r="D75" s="509">
        <v>33</v>
      </c>
      <c r="E75" s="508" t="s">
        <v>379</v>
      </c>
      <c r="F75" s="510">
        <v>5303265</v>
      </c>
      <c r="G75" s="511" t="s">
        <v>574</v>
      </c>
    </row>
    <row r="76" spans="1:7" s="421" customFormat="1" ht="10.5" customHeight="1">
      <c r="A76" s="490" t="s">
        <v>76</v>
      </c>
      <c r="B76" s="491" t="s">
        <v>77</v>
      </c>
      <c r="C76" s="504">
        <v>12</v>
      </c>
      <c r="D76" s="512"/>
      <c r="E76" s="513"/>
      <c r="F76" s="504">
        <v>2939930</v>
      </c>
      <c r="G76" s="507"/>
    </row>
    <row r="77" spans="1:7" s="421" customFormat="1" ht="10.5" customHeight="1">
      <c r="A77" s="376"/>
      <c r="B77" s="377" t="s">
        <v>426</v>
      </c>
      <c r="C77" s="508">
        <v>11</v>
      </c>
      <c r="D77" s="509">
        <v>30.3</v>
      </c>
      <c r="E77" s="508" t="s">
        <v>399</v>
      </c>
      <c r="F77" s="510">
        <v>2905130</v>
      </c>
      <c r="G77" s="511" t="s">
        <v>575</v>
      </c>
    </row>
    <row r="78" spans="1:7" s="421" customFormat="1" ht="10.5" customHeight="1">
      <c r="A78" s="376"/>
      <c r="B78" s="377" t="s">
        <v>427</v>
      </c>
      <c r="C78" s="508">
        <v>1</v>
      </c>
      <c r="D78" s="509">
        <v>25.3</v>
      </c>
      <c r="E78" s="508" t="s">
        <v>379</v>
      </c>
      <c r="F78" s="510">
        <v>34800</v>
      </c>
      <c r="G78" s="511" t="s">
        <v>576</v>
      </c>
    </row>
    <row r="79" spans="1:7" s="421" customFormat="1" ht="10.5" customHeight="1">
      <c r="A79" s="490" t="s">
        <v>78</v>
      </c>
      <c r="B79" s="491" t="s">
        <v>79</v>
      </c>
      <c r="C79" s="504">
        <v>13</v>
      </c>
      <c r="D79" s="512"/>
      <c r="E79" s="513"/>
      <c r="F79" s="504">
        <v>495381</v>
      </c>
      <c r="G79" s="507"/>
    </row>
    <row r="80" spans="1:7" s="421" customFormat="1" ht="10.5" customHeight="1">
      <c r="A80" s="376"/>
      <c r="B80" s="377" t="s">
        <v>428</v>
      </c>
      <c r="C80" s="508">
        <v>5</v>
      </c>
      <c r="D80" s="509">
        <v>28.7</v>
      </c>
      <c r="E80" s="508" t="s">
        <v>379</v>
      </c>
      <c r="F80" s="514">
        <v>262060</v>
      </c>
      <c r="G80" s="511" t="s">
        <v>577</v>
      </c>
    </row>
    <row r="81" spans="1:7" s="421" customFormat="1" ht="10.5" customHeight="1">
      <c r="A81" s="376"/>
      <c r="B81" s="377" t="s">
        <v>429</v>
      </c>
      <c r="C81" s="508">
        <v>2</v>
      </c>
      <c r="D81" s="509">
        <v>28.4</v>
      </c>
      <c r="E81" s="508" t="s">
        <v>379</v>
      </c>
      <c r="F81" s="514">
        <v>165683</v>
      </c>
      <c r="G81" s="511" t="s">
        <v>578</v>
      </c>
    </row>
    <row r="82" spans="1:7" s="421" customFormat="1" ht="10.5" customHeight="1">
      <c r="A82" s="376"/>
      <c r="B82" s="377" t="s">
        <v>430</v>
      </c>
      <c r="C82" s="508">
        <v>3</v>
      </c>
      <c r="D82" s="509">
        <v>26.6</v>
      </c>
      <c r="E82" s="508" t="s">
        <v>385</v>
      </c>
      <c r="F82" s="510">
        <v>16043</v>
      </c>
      <c r="G82" s="511" t="s">
        <v>579</v>
      </c>
    </row>
    <row r="83" spans="1:7" s="421" customFormat="1" ht="10.5" customHeight="1">
      <c r="A83" s="376"/>
      <c r="B83" s="377" t="s">
        <v>431</v>
      </c>
      <c r="C83" s="508">
        <v>1</v>
      </c>
      <c r="D83" s="509">
        <v>33.4</v>
      </c>
      <c r="E83" s="508" t="s">
        <v>379</v>
      </c>
      <c r="F83" s="510">
        <v>39000</v>
      </c>
      <c r="G83" s="511" t="s">
        <v>580</v>
      </c>
    </row>
    <row r="84" spans="1:7" s="421" customFormat="1" ht="10.5" customHeight="1">
      <c r="A84" s="376"/>
      <c r="B84" s="377" t="s">
        <v>432</v>
      </c>
      <c r="C84" s="508">
        <v>1</v>
      </c>
      <c r="D84" s="509">
        <v>27.2</v>
      </c>
      <c r="E84" s="508" t="s">
        <v>385</v>
      </c>
      <c r="F84" s="510">
        <v>1411</v>
      </c>
      <c r="G84" s="511" t="s">
        <v>581</v>
      </c>
    </row>
    <row r="85" spans="1:7" s="421" customFormat="1" ht="10.5" customHeight="1">
      <c r="A85" s="376"/>
      <c r="B85" s="377" t="s">
        <v>433</v>
      </c>
      <c r="C85" s="508">
        <v>1</v>
      </c>
      <c r="D85" s="509">
        <v>30.6</v>
      </c>
      <c r="E85" s="508" t="s">
        <v>379</v>
      </c>
      <c r="F85" s="510">
        <v>11184</v>
      </c>
      <c r="G85" s="511" t="s">
        <v>582</v>
      </c>
    </row>
    <row r="86" spans="1:7" s="421" customFormat="1" ht="10.5" customHeight="1">
      <c r="A86" s="490" t="s">
        <v>80</v>
      </c>
      <c r="B86" s="491" t="s">
        <v>81</v>
      </c>
      <c r="C86" s="504">
        <v>1</v>
      </c>
      <c r="D86" s="512"/>
      <c r="E86" s="513"/>
      <c r="F86" s="504">
        <v>8293</v>
      </c>
      <c r="G86" s="507"/>
    </row>
    <row r="87" spans="1:7" s="421" customFormat="1" ht="10.5" customHeight="1">
      <c r="A87" s="376"/>
      <c r="B87" s="377" t="s">
        <v>434</v>
      </c>
      <c r="C87" s="508">
        <v>1</v>
      </c>
      <c r="D87" s="509">
        <v>26.7</v>
      </c>
      <c r="E87" s="508" t="s">
        <v>379</v>
      </c>
      <c r="F87" s="510">
        <v>8293</v>
      </c>
      <c r="G87" s="511" t="s">
        <v>583</v>
      </c>
    </row>
    <row r="88" spans="1:7" s="421" customFormat="1" ht="10.5" customHeight="1">
      <c r="A88" s="490" t="s">
        <v>82</v>
      </c>
      <c r="B88" s="491" t="s">
        <v>83</v>
      </c>
      <c r="C88" s="504">
        <v>5</v>
      </c>
      <c r="D88" s="512"/>
      <c r="E88" s="513"/>
      <c r="F88" s="504">
        <v>880830</v>
      </c>
      <c r="G88" s="507"/>
    </row>
    <row r="89" spans="1:7" s="421" customFormat="1" ht="10.5" customHeight="1">
      <c r="A89" s="376"/>
      <c r="B89" s="377" t="s">
        <v>435</v>
      </c>
      <c r="C89" s="508">
        <v>4</v>
      </c>
      <c r="D89" s="509">
        <v>26.3</v>
      </c>
      <c r="E89" s="508" t="s">
        <v>385</v>
      </c>
      <c r="F89" s="510">
        <v>851000</v>
      </c>
      <c r="G89" s="511" t="s">
        <v>584</v>
      </c>
    </row>
    <row r="90" spans="1:7" s="421" customFormat="1" ht="10.5" customHeight="1">
      <c r="A90" s="376"/>
      <c r="B90" s="377" t="s">
        <v>436</v>
      </c>
      <c r="C90" s="508">
        <v>1</v>
      </c>
      <c r="D90" s="509">
        <v>25.5</v>
      </c>
      <c r="E90" s="508" t="s">
        <v>379</v>
      </c>
      <c r="F90" s="510">
        <v>29830</v>
      </c>
      <c r="G90" s="511" t="s">
        <v>585</v>
      </c>
    </row>
    <row r="91" spans="1:7" s="421" customFormat="1" ht="10.5" customHeight="1">
      <c r="A91" s="490" t="s">
        <v>84</v>
      </c>
      <c r="B91" s="491" t="s">
        <v>85</v>
      </c>
      <c r="C91" s="504">
        <v>5</v>
      </c>
      <c r="D91" s="512"/>
      <c r="E91" s="513"/>
      <c r="F91" s="504">
        <v>1301879</v>
      </c>
      <c r="G91" s="507"/>
    </row>
    <row r="92" spans="1:7" s="421" customFormat="1" ht="10.5" customHeight="1">
      <c r="A92" s="376"/>
      <c r="B92" s="377" t="s">
        <v>437</v>
      </c>
      <c r="C92" s="508">
        <v>3</v>
      </c>
      <c r="D92" s="509">
        <v>26.5</v>
      </c>
      <c r="E92" s="508" t="s">
        <v>379</v>
      </c>
      <c r="F92" s="510">
        <v>1294500</v>
      </c>
      <c r="G92" s="511" t="s">
        <v>586</v>
      </c>
    </row>
    <row r="93" spans="1:7" s="421" customFormat="1" ht="10.5" customHeight="1">
      <c r="A93" s="376"/>
      <c r="B93" s="377" t="s">
        <v>438</v>
      </c>
      <c r="C93" s="508">
        <v>2</v>
      </c>
      <c r="D93" s="509">
        <v>26.8</v>
      </c>
      <c r="E93" s="508" t="s">
        <v>379</v>
      </c>
      <c r="F93" s="510">
        <v>7379</v>
      </c>
      <c r="G93" s="511" t="s">
        <v>587</v>
      </c>
    </row>
    <row r="94" spans="1:7" s="421" customFormat="1" ht="10.5" customHeight="1">
      <c r="A94" s="490" t="s">
        <v>86</v>
      </c>
      <c r="B94" s="491" t="s">
        <v>87</v>
      </c>
      <c r="C94" s="504">
        <v>1</v>
      </c>
      <c r="D94" s="512"/>
      <c r="E94" s="513"/>
      <c r="F94" s="504">
        <v>29760</v>
      </c>
      <c r="G94" s="507"/>
    </row>
    <row r="95" spans="1:7" s="421" customFormat="1" ht="10.5" customHeight="1">
      <c r="A95" s="376"/>
      <c r="B95" s="377" t="s">
        <v>439</v>
      </c>
      <c r="C95" s="508">
        <v>1</v>
      </c>
      <c r="D95" s="509">
        <v>25.6</v>
      </c>
      <c r="E95" s="508" t="s">
        <v>379</v>
      </c>
      <c r="F95" s="510">
        <v>29760</v>
      </c>
      <c r="G95" s="511" t="s">
        <v>588</v>
      </c>
    </row>
    <row r="96" spans="1:7" s="421" customFormat="1" ht="10.5" customHeight="1">
      <c r="A96" s="490" t="s">
        <v>88</v>
      </c>
      <c r="B96" s="491" t="s">
        <v>89</v>
      </c>
      <c r="C96" s="504">
        <v>9</v>
      </c>
      <c r="D96" s="512"/>
      <c r="E96" s="513"/>
      <c r="F96" s="504">
        <v>1102154</v>
      </c>
      <c r="G96" s="507"/>
    </row>
    <row r="97" spans="1:7" s="421" customFormat="1" ht="10.5" customHeight="1">
      <c r="A97" s="376"/>
      <c r="B97" s="377" t="s">
        <v>440</v>
      </c>
      <c r="C97" s="508">
        <v>3</v>
      </c>
      <c r="D97" s="509">
        <v>26.8</v>
      </c>
      <c r="E97" s="508" t="s">
        <v>379</v>
      </c>
      <c r="F97" s="510">
        <v>384900</v>
      </c>
      <c r="G97" s="511" t="s">
        <v>589</v>
      </c>
    </row>
    <row r="98" spans="1:7" s="421" customFormat="1" ht="10.5" customHeight="1">
      <c r="A98" s="376"/>
      <c r="B98" s="377" t="s">
        <v>441</v>
      </c>
      <c r="C98" s="508">
        <v>5</v>
      </c>
      <c r="D98" s="509">
        <v>30.6</v>
      </c>
      <c r="E98" s="508" t="s">
        <v>379</v>
      </c>
      <c r="F98" s="510">
        <v>706000</v>
      </c>
      <c r="G98" s="511" t="s">
        <v>590</v>
      </c>
    </row>
    <row r="99" spans="1:7" s="421" customFormat="1" ht="10.5" customHeight="1">
      <c r="A99" s="376"/>
      <c r="B99" s="377" t="s">
        <v>442</v>
      </c>
      <c r="C99" s="508">
        <v>1</v>
      </c>
      <c r="D99" s="509">
        <v>26.9</v>
      </c>
      <c r="E99" s="508" t="s">
        <v>379</v>
      </c>
      <c r="F99" s="510">
        <v>11254</v>
      </c>
      <c r="G99" s="511" t="s">
        <v>591</v>
      </c>
    </row>
    <row r="100" spans="1:7" s="421" customFormat="1" ht="10.5" customHeight="1">
      <c r="A100" s="490" t="s">
        <v>90</v>
      </c>
      <c r="B100" s="491" t="s">
        <v>91</v>
      </c>
      <c r="C100" s="504">
        <v>10</v>
      </c>
      <c r="D100" s="512"/>
      <c r="E100" s="513"/>
      <c r="F100" s="504">
        <v>2401043</v>
      </c>
      <c r="G100" s="507"/>
    </row>
    <row r="101" spans="1:7" s="421" customFormat="1" ht="10.5" customHeight="1">
      <c r="A101" s="376"/>
      <c r="B101" s="377" t="s">
        <v>443</v>
      </c>
      <c r="C101" s="508">
        <v>3</v>
      </c>
      <c r="D101" s="509">
        <v>28.5</v>
      </c>
      <c r="E101" s="508" t="s">
        <v>444</v>
      </c>
      <c r="F101" s="510">
        <v>501100</v>
      </c>
      <c r="G101" s="511" t="s">
        <v>592</v>
      </c>
    </row>
    <row r="102" spans="1:7" s="421" customFormat="1" ht="10.5" customHeight="1">
      <c r="A102" s="376"/>
      <c r="B102" s="377" t="s">
        <v>445</v>
      </c>
      <c r="C102" s="508">
        <v>6</v>
      </c>
      <c r="D102" s="509">
        <v>28.4</v>
      </c>
      <c r="E102" s="508" t="s">
        <v>379</v>
      </c>
      <c r="F102" s="510">
        <v>1897500</v>
      </c>
      <c r="G102" s="511" t="s">
        <v>593</v>
      </c>
    </row>
    <row r="103" spans="1:7" s="421" customFormat="1" ht="10.5" customHeight="1">
      <c r="A103" s="376"/>
      <c r="B103" s="377" t="s">
        <v>446</v>
      </c>
      <c r="C103" s="508">
        <v>1</v>
      </c>
      <c r="D103" s="509">
        <v>27.8</v>
      </c>
      <c r="E103" s="508" t="s">
        <v>379</v>
      </c>
      <c r="F103" s="510">
        <v>2443</v>
      </c>
      <c r="G103" s="511" t="s">
        <v>594</v>
      </c>
    </row>
    <row r="104" spans="1:7" s="421" customFormat="1" ht="10.5" customHeight="1">
      <c r="A104" s="490" t="s">
        <v>94</v>
      </c>
      <c r="B104" s="491" t="s">
        <v>95</v>
      </c>
      <c r="C104" s="504">
        <v>4</v>
      </c>
      <c r="D104" s="512"/>
      <c r="E104" s="513"/>
      <c r="F104" s="504">
        <v>2321200</v>
      </c>
      <c r="G104" s="507"/>
    </row>
    <row r="105" spans="1:7" s="421" customFormat="1" ht="10.5" customHeight="1">
      <c r="A105" s="376"/>
      <c r="B105" s="377" t="s">
        <v>447</v>
      </c>
      <c r="C105" s="508">
        <v>4</v>
      </c>
      <c r="D105" s="509">
        <v>28.6</v>
      </c>
      <c r="E105" s="508" t="s">
        <v>379</v>
      </c>
      <c r="F105" s="510">
        <v>2321200</v>
      </c>
      <c r="G105" s="511" t="s">
        <v>595</v>
      </c>
    </row>
    <row r="106" spans="1:7" s="421" customFormat="1" ht="10.5" customHeight="1">
      <c r="A106" s="490" t="s">
        <v>96</v>
      </c>
      <c r="B106" s="491" t="s">
        <v>97</v>
      </c>
      <c r="C106" s="504">
        <v>8</v>
      </c>
      <c r="D106" s="512"/>
      <c r="E106" s="513"/>
      <c r="F106" s="504">
        <v>1913794</v>
      </c>
      <c r="G106" s="507"/>
    </row>
    <row r="107" spans="1:7" s="421" customFormat="1" ht="10.5" customHeight="1">
      <c r="A107" s="376"/>
      <c r="B107" s="377" t="s">
        <v>448</v>
      </c>
      <c r="C107" s="508">
        <v>3</v>
      </c>
      <c r="D107" s="509">
        <v>33.4</v>
      </c>
      <c r="E107" s="508" t="s">
        <v>379</v>
      </c>
      <c r="F107" s="510">
        <v>950800</v>
      </c>
      <c r="G107" s="511" t="s">
        <v>596</v>
      </c>
    </row>
    <row r="108" spans="1:7" s="421" customFormat="1" ht="10.5" customHeight="1">
      <c r="A108" s="376"/>
      <c r="B108" s="377" t="s">
        <v>449</v>
      </c>
      <c r="C108" s="508">
        <v>3</v>
      </c>
      <c r="D108" s="509">
        <v>28.8</v>
      </c>
      <c r="E108" s="508" t="s">
        <v>379</v>
      </c>
      <c r="F108" s="510">
        <v>958800</v>
      </c>
      <c r="G108" s="511" t="s">
        <v>596</v>
      </c>
    </row>
    <row r="109" spans="1:7" s="421" customFormat="1" ht="10.5" customHeight="1">
      <c r="A109" s="376"/>
      <c r="B109" s="377" t="s">
        <v>450</v>
      </c>
      <c r="C109" s="508">
        <v>1</v>
      </c>
      <c r="D109" s="509">
        <v>29.3</v>
      </c>
      <c r="E109" s="508" t="s">
        <v>379</v>
      </c>
      <c r="F109" s="510">
        <v>2059</v>
      </c>
      <c r="G109" s="511" t="s">
        <v>597</v>
      </c>
    </row>
    <row r="110" spans="1:7" s="421" customFormat="1" ht="10.15" customHeight="1">
      <c r="A110" s="376"/>
      <c r="B110" s="377" t="s">
        <v>451</v>
      </c>
      <c r="C110" s="508">
        <v>1</v>
      </c>
      <c r="D110" s="509">
        <v>26.6</v>
      </c>
      <c r="E110" s="508" t="s">
        <v>379</v>
      </c>
      <c r="F110" s="510">
        <v>2135</v>
      </c>
      <c r="G110" s="511" t="s">
        <v>598</v>
      </c>
    </row>
    <row r="111" spans="1:7" s="421" customFormat="1" ht="10.15" customHeight="1">
      <c r="A111" s="490" t="s">
        <v>98</v>
      </c>
      <c r="B111" s="491" t="s">
        <v>99</v>
      </c>
      <c r="C111" s="504">
        <v>7</v>
      </c>
      <c r="D111" s="512"/>
      <c r="E111" s="513"/>
      <c r="F111" s="504">
        <v>1925200</v>
      </c>
      <c r="G111" s="507"/>
    </row>
    <row r="112" spans="1:7" s="421" customFormat="1" ht="10.15" customHeight="1">
      <c r="A112" s="376"/>
      <c r="B112" s="377" t="s">
        <v>452</v>
      </c>
      <c r="C112" s="508">
        <v>7</v>
      </c>
      <c r="D112" s="509">
        <v>26.1</v>
      </c>
      <c r="E112" s="508" t="s">
        <v>379</v>
      </c>
      <c r="F112" s="510">
        <v>1925200</v>
      </c>
      <c r="G112" s="511" t="s">
        <v>599</v>
      </c>
    </row>
    <row r="113" spans="1:7" s="421" customFormat="1" ht="10.15" customHeight="1">
      <c r="A113" s="490" t="s">
        <v>102</v>
      </c>
      <c r="B113" s="491" t="s">
        <v>103</v>
      </c>
      <c r="C113" s="504">
        <v>49</v>
      </c>
      <c r="D113" s="512"/>
      <c r="E113" s="513"/>
      <c r="F113" s="504">
        <v>1711446</v>
      </c>
      <c r="G113" s="507"/>
    </row>
    <row r="114" spans="1:7" s="421" customFormat="1" ht="10.15" customHeight="1">
      <c r="A114" s="376"/>
      <c r="B114" s="377" t="s">
        <v>453</v>
      </c>
      <c r="C114" s="508">
        <v>42</v>
      </c>
      <c r="D114" s="509">
        <v>47</v>
      </c>
      <c r="E114" s="508" t="s">
        <v>379</v>
      </c>
      <c r="F114" s="510">
        <v>175734</v>
      </c>
      <c r="G114" s="511" t="s">
        <v>600</v>
      </c>
    </row>
    <row r="115" spans="1:7" s="421" customFormat="1" ht="10.15" customHeight="1">
      <c r="A115" s="376"/>
      <c r="B115" s="377" t="s">
        <v>454</v>
      </c>
      <c r="C115" s="508">
        <v>3</v>
      </c>
      <c r="D115" s="509">
        <v>42.3</v>
      </c>
      <c r="E115" s="508" t="s">
        <v>379</v>
      </c>
      <c r="F115" s="510">
        <v>539812</v>
      </c>
      <c r="G115" s="511" t="s">
        <v>601</v>
      </c>
    </row>
    <row r="116" spans="1:7" s="421" customFormat="1" ht="10.15" customHeight="1">
      <c r="A116" s="376"/>
      <c r="B116" s="377" t="s">
        <v>455</v>
      </c>
      <c r="C116" s="508">
        <v>3</v>
      </c>
      <c r="D116" s="509">
        <v>28.3</v>
      </c>
      <c r="E116" s="508" t="s">
        <v>379</v>
      </c>
      <c r="F116" s="510">
        <v>991383</v>
      </c>
      <c r="G116" s="511" t="s">
        <v>602</v>
      </c>
    </row>
    <row r="117" spans="1:7" s="421" customFormat="1" ht="10.15" customHeight="1">
      <c r="A117" s="376"/>
      <c r="B117" s="377" t="s">
        <v>603</v>
      </c>
      <c r="C117" s="508">
        <v>1</v>
      </c>
      <c r="D117" s="509">
        <v>30.2</v>
      </c>
      <c r="E117" s="508" t="s">
        <v>379</v>
      </c>
      <c r="F117" s="510">
        <v>4500</v>
      </c>
      <c r="G117" s="511" t="s">
        <v>604</v>
      </c>
    </row>
    <row r="118" spans="1:7" s="421" customFormat="1" ht="3" customHeight="1" thickBot="1">
      <c r="A118" s="376"/>
      <c r="B118" s="394"/>
      <c r="C118" s="395"/>
      <c r="D118" s="396"/>
      <c r="E118" s="397"/>
      <c r="F118" s="398"/>
      <c r="G118" s="399"/>
    </row>
    <row r="119" spans="1:7" s="141" customFormat="1" ht="12.95" customHeight="1">
      <c r="A119" s="384" t="s">
        <v>410</v>
      </c>
      <c r="B119" s="417"/>
      <c r="C119" s="416"/>
      <c r="D119" s="385"/>
      <c r="E119" s="416"/>
      <c r="F119" s="416"/>
      <c r="G119" s="383" t="s">
        <v>503</v>
      </c>
    </row>
    <row r="120" spans="1:7" s="421" customFormat="1" ht="10.35" customHeight="1">
      <c r="A120" s="376"/>
      <c r="B120" s="377"/>
      <c r="C120" s="379"/>
      <c r="D120" s="380"/>
      <c r="E120" s="379"/>
      <c r="F120" s="378"/>
      <c r="G120" s="381"/>
    </row>
  </sheetData>
  <sheetProtection selectLockedCells="1"/>
  <mergeCells count="23">
    <mergeCell ref="A60:G60"/>
    <mergeCell ref="A61:G61"/>
    <mergeCell ref="A63:B66"/>
    <mergeCell ref="C63:E63"/>
    <mergeCell ref="F63:F66"/>
    <mergeCell ref="G63:G66"/>
    <mergeCell ref="C64:C66"/>
    <mergeCell ref="D64:D66"/>
    <mergeCell ref="E64:E66"/>
    <mergeCell ref="A14:B14"/>
    <mergeCell ref="A13:B13"/>
    <mergeCell ref="A3:G3"/>
    <mergeCell ref="A4:G4"/>
    <mergeCell ref="A6:B9"/>
    <mergeCell ref="C6:E6"/>
    <mergeCell ref="G6:G9"/>
    <mergeCell ref="C7:C9"/>
    <mergeCell ref="D7:D9"/>
    <mergeCell ref="E7:E9"/>
    <mergeCell ref="F6:F9"/>
    <mergeCell ref="A12:B12"/>
    <mergeCell ref="A11:B11"/>
    <mergeCell ref="A10:B10"/>
  </mergeCells>
  <phoneticPr fontId="4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rowBreaks count="1" manualBreakCount="1">
    <brk id="57" max="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opLeftCell="A31" workbookViewId="0">
      <selection activeCell="A65" sqref="A65:A76"/>
    </sheetView>
  </sheetViews>
  <sheetFormatPr defaultRowHeight="14.25"/>
  <sheetData>
    <row r="1" spans="1:8">
      <c r="A1" s="366">
        <v>606636</v>
      </c>
      <c r="B1" s="366">
        <v>578507</v>
      </c>
      <c r="C1" s="366">
        <v>14644</v>
      </c>
      <c r="D1" s="366">
        <v>4386</v>
      </c>
      <c r="E1" s="366">
        <v>877</v>
      </c>
      <c r="F1" s="366">
        <v>7</v>
      </c>
      <c r="G1" s="366">
        <v>8</v>
      </c>
      <c r="H1" s="367">
        <v>6</v>
      </c>
    </row>
    <row r="2" spans="1:8">
      <c r="A2" s="368">
        <v>608235</v>
      </c>
      <c r="B2" s="368">
        <v>581148</v>
      </c>
      <c r="C2" s="368">
        <v>14695</v>
      </c>
      <c r="D2" s="368">
        <v>4442</v>
      </c>
      <c r="E2" s="368">
        <v>875</v>
      </c>
      <c r="F2" s="368">
        <v>7</v>
      </c>
      <c r="G2" s="368">
        <v>8</v>
      </c>
      <c r="H2" s="369">
        <v>6</v>
      </c>
    </row>
    <row r="3" spans="1:8">
      <c r="A3" s="368">
        <v>610262</v>
      </c>
      <c r="B3" s="368">
        <v>583197</v>
      </c>
      <c r="C3" s="368">
        <v>14708</v>
      </c>
      <c r="D3" s="368">
        <v>4472</v>
      </c>
      <c r="E3" s="368">
        <v>876</v>
      </c>
      <c r="F3" s="368">
        <v>7</v>
      </c>
      <c r="G3" s="368">
        <v>8</v>
      </c>
      <c r="H3" s="369">
        <v>6</v>
      </c>
    </row>
    <row r="4" spans="1:8">
      <c r="A4" s="368">
        <v>611471</v>
      </c>
      <c r="B4" s="368">
        <v>584472</v>
      </c>
      <c r="C4" s="368">
        <v>14691</v>
      </c>
      <c r="D4" s="368">
        <v>4478</v>
      </c>
      <c r="E4" s="368">
        <v>875</v>
      </c>
      <c r="F4" s="368">
        <v>7</v>
      </c>
      <c r="G4" s="368">
        <v>8</v>
      </c>
      <c r="H4" s="369">
        <v>6</v>
      </c>
    </row>
    <row r="5" spans="1:8">
      <c r="A5" s="368">
        <v>612553</v>
      </c>
      <c r="B5" s="368">
        <v>585614</v>
      </c>
      <c r="C5" s="368">
        <v>14754</v>
      </c>
      <c r="D5" s="368">
        <v>4491</v>
      </c>
      <c r="E5" s="368">
        <v>875</v>
      </c>
      <c r="F5" s="368">
        <v>7</v>
      </c>
      <c r="G5" s="368">
        <v>8</v>
      </c>
      <c r="H5" s="369">
        <v>6</v>
      </c>
    </row>
    <row r="6" spans="1:8">
      <c r="A6" s="368">
        <v>615559</v>
      </c>
      <c r="B6" s="368">
        <v>588097</v>
      </c>
      <c r="C6" s="368">
        <v>14783</v>
      </c>
      <c r="D6" s="368">
        <v>4509</v>
      </c>
      <c r="E6" s="368">
        <v>878</v>
      </c>
      <c r="F6" s="368">
        <v>7</v>
      </c>
      <c r="G6" s="368">
        <v>8</v>
      </c>
      <c r="H6" s="369">
        <v>6</v>
      </c>
    </row>
    <row r="7" spans="1:8">
      <c r="A7" s="368">
        <v>615506</v>
      </c>
      <c r="B7" s="368">
        <v>588610</v>
      </c>
      <c r="C7" s="368">
        <v>14830</v>
      </c>
      <c r="D7" s="368">
        <v>4529</v>
      </c>
      <c r="E7" s="368">
        <v>888</v>
      </c>
      <c r="F7" s="368">
        <v>7</v>
      </c>
      <c r="G7" s="368">
        <v>8</v>
      </c>
      <c r="H7" s="369">
        <v>6</v>
      </c>
    </row>
    <row r="8" spans="1:8">
      <c r="A8" s="368">
        <v>618216</v>
      </c>
      <c r="B8" s="368">
        <v>591235</v>
      </c>
      <c r="C8" s="368">
        <v>14870</v>
      </c>
      <c r="D8" s="368">
        <v>4539</v>
      </c>
      <c r="E8" s="368">
        <v>889</v>
      </c>
      <c r="F8" s="368">
        <v>7</v>
      </c>
      <c r="G8" s="368">
        <v>8</v>
      </c>
      <c r="H8" s="369">
        <v>6</v>
      </c>
    </row>
    <row r="9" spans="1:8">
      <c r="A9" s="368">
        <v>621419</v>
      </c>
      <c r="B9" s="368">
        <v>594483</v>
      </c>
      <c r="C9" s="368">
        <v>14941</v>
      </c>
      <c r="D9" s="368">
        <v>4545</v>
      </c>
      <c r="E9" s="368">
        <v>884</v>
      </c>
      <c r="F9" s="368">
        <v>7</v>
      </c>
      <c r="G9" s="368">
        <v>8</v>
      </c>
      <c r="H9" s="369">
        <v>6</v>
      </c>
    </row>
    <row r="10" spans="1:8">
      <c r="A10" s="368">
        <v>624795</v>
      </c>
      <c r="B10" s="368">
        <v>599340</v>
      </c>
      <c r="C10" s="368">
        <v>15017</v>
      </c>
      <c r="D10" s="368">
        <v>4604</v>
      </c>
      <c r="E10" s="368">
        <v>883</v>
      </c>
      <c r="F10" s="368">
        <v>7</v>
      </c>
      <c r="G10" s="368">
        <v>8</v>
      </c>
      <c r="H10" s="369">
        <v>6</v>
      </c>
    </row>
    <row r="11" spans="1:8">
      <c r="A11" s="368">
        <v>630634</v>
      </c>
      <c r="B11" s="368">
        <v>605438</v>
      </c>
      <c r="C11" s="368">
        <v>15071</v>
      </c>
      <c r="D11" s="368">
        <v>4632</v>
      </c>
      <c r="E11" s="368">
        <v>888</v>
      </c>
      <c r="F11" s="368">
        <v>7</v>
      </c>
      <c r="G11" s="368">
        <v>8</v>
      </c>
      <c r="H11" s="369">
        <v>6</v>
      </c>
    </row>
    <row r="12" spans="1:8">
      <c r="A12" s="365">
        <v>636969</v>
      </c>
      <c r="B12" s="365">
        <v>612255</v>
      </c>
      <c r="C12" s="365">
        <v>15303</v>
      </c>
      <c r="D12" s="365">
        <v>4734</v>
      </c>
      <c r="E12" s="365">
        <v>895</v>
      </c>
      <c r="F12" s="365">
        <v>7</v>
      </c>
      <c r="G12" s="365">
        <v>8</v>
      </c>
      <c r="H12" s="370">
        <v>6</v>
      </c>
    </row>
    <row r="20" spans="1:1">
      <c r="A20" s="372">
        <v>606636</v>
      </c>
    </row>
    <row r="21" spans="1:1">
      <c r="A21" s="373">
        <v>608235</v>
      </c>
    </row>
    <row r="22" spans="1:1">
      <c r="A22" s="373">
        <v>610262</v>
      </c>
    </row>
    <row r="23" spans="1:1">
      <c r="A23" s="373">
        <v>611471</v>
      </c>
    </row>
    <row r="24" spans="1:1">
      <c r="A24" s="373">
        <v>612553</v>
      </c>
    </row>
    <row r="25" spans="1:1">
      <c r="A25" s="373">
        <v>615559</v>
      </c>
    </row>
    <row r="26" spans="1:1">
      <c r="A26" s="373">
        <v>615506</v>
      </c>
    </row>
    <row r="27" spans="1:1">
      <c r="A27" s="373">
        <v>618216</v>
      </c>
    </row>
    <row r="28" spans="1:1">
      <c r="A28" s="373">
        <v>621419</v>
      </c>
    </row>
    <row r="29" spans="1:1">
      <c r="A29" s="373">
        <v>624795</v>
      </c>
    </row>
    <row r="30" spans="1:1">
      <c r="A30" s="373">
        <v>630634</v>
      </c>
    </row>
    <row r="31" spans="1:1">
      <c r="A31" s="371">
        <v>636969</v>
      </c>
    </row>
    <row r="33" spans="1:9">
      <c r="A33" s="423">
        <v>626564</v>
      </c>
      <c r="B33" s="425">
        <v>606636</v>
      </c>
      <c r="C33" s="425">
        <v>578507</v>
      </c>
      <c r="D33" s="425">
        <v>14644</v>
      </c>
      <c r="E33" s="425">
        <v>4386</v>
      </c>
      <c r="F33" s="425">
        <v>877</v>
      </c>
      <c r="G33" s="425">
        <v>7</v>
      </c>
      <c r="H33" s="425">
        <v>8</v>
      </c>
      <c r="I33" s="426">
        <v>6</v>
      </c>
    </row>
    <row r="34" spans="1:9">
      <c r="A34" s="423">
        <v>628268</v>
      </c>
      <c r="B34" s="427">
        <v>608235</v>
      </c>
      <c r="C34" s="427">
        <v>581148</v>
      </c>
      <c r="D34" s="427">
        <v>14695</v>
      </c>
      <c r="E34" s="427">
        <v>4442</v>
      </c>
      <c r="F34" s="427">
        <v>875</v>
      </c>
      <c r="G34" s="427">
        <v>7</v>
      </c>
      <c r="H34" s="427">
        <v>8</v>
      </c>
      <c r="I34" s="428">
        <v>6</v>
      </c>
    </row>
    <row r="35" spans="1:9">
      <c r="A35" s="423">
        <v>630339</v>
      </c>
      <c r="B35" s="427">
        <v>610262</v>
      </c>
      <c r="C35" s="427">
        <v>583197</v>
      </c>
      <c r="D35" s="427">
        <v>14708</v>
      </c>
      <c r="E35" s="427">
        <v>4472</v>
      </c>
      <c r="F35" s="427">
        <v>876</v>
      </c>
      <c r="G35" s="427">
        <v>7</v>
      </c>
      <c r="H35" s="427">
        <v>8</v>
      </c>
      <c r="I35" s="428">
        <v>6</v>
      </c>
    </row>
    <row r="36" spans="1:9">
      <c r="A36" s="423">
        <v>631536</v>
      </c>
      <c r="B36" s="427">
        <v>611471</v>
      </c>
      <c r="C36" s="427">
        <v>584472</v>
      </c>
      <c r="D36" s="427">
        <v>14691</v>
      </c>
      <c r="E36" s="427">
        <v>4478</v>
      </c>
      <c r="F36" s="427">
        <v>875</v>
      </c>
      <c r="G36" s="427">
        <v>7</v>
      </c>
      <c r="H36" s="427">
        <v>8</v>
      </c>
      <c r="I36" s="428">
        <v>6</v>
      </c>
    </row>
    <row r="37" spans="1:9">
      <c r="A37" s="423">
        <v>632694</v>
      </c>
      <c r="B37" s="427">
        <v>612553</v>
      </c>
      <c r="C37" s="427">
        <v>585614</v>
      </c>
      <c r="D37" s="427">
        <v>14754</v>
      </c>
      <c r="E37" s="427">
        <v>4491</v>
      </c>
      <c r="F37" s="427">
        <v>875</v>
      </c>
      <c r="G37" s="427">
        <v>7</v>
      </c>
      <c r="H37" s="427">
        <v>8</v>
      </c>
      <c r="I37" s="428">
        <v>6</v>
      </c>
    </row>
    <row r="38" spans="1:9">
      <c r="A38" s="423">
        <v>635750</v>
      </c>
      <c r="B38" s="427">
        <v>615559</v>
      </c>
      <c r="C38" s="427">
        <v>588097</v>
      </c>
      <c r="D38" s="427">
        <v>14783</v>
      </c>
      <c r="E38" s="427">
        <v>4509</v>
      </c>
      <c r="F38" s="427">
        <v>878</v>
      </c>
      <c r="G38" s="427">
        <v>7</v>
      </c>
      <c r="H38" s="427">
        <v>8</v>
      </c>
      <c r="I38" s="428">
        <v>6</v>
      </c>
    </row>
    <row r="39" spans="1:9">
      <c r="A39" s="423">
        <v>635774</v>
      </c>
      <c r="B39" s="427">
        <v>615506</v>
      </c>
      <c r="C39" s="427">
        <v>588610</v>
      </c>
      <c r="D39" s="427">
        <v>14830</v>
      </c>
      <c r="E39" s="427">
        <v>4529</v>
      </c>
      <c r="F39" s="427">
        <v>888</v>
      </c>
      <c r="G39" s="427">
        <v>7</v>
      </c>
      <c r="H39" s="427">
        <v>8</v>
      </c>
      <c r="I39" s="428">
        <v>6</v>
      </c>
    </row>
    <row r="40" spans="1:9">
      <c r="A40" s="423">
        <v>638535</v>
      </c>
      <c r="B40" s="427">
        <v>618216</v>
      </c>
      <c r="C40" s="427">
        <v>591235</v>
      </c>
      <c r="D40" s="427">
        <v>14870</v>
      </c>
      <c r="E40" s="427">
        <v>4539</v>
      </c>
      <c r="F40" s="427">
        <v>889</v>
      </c>
      <c r="G40" s="427">
        <v>7</v>
      </c>
      <c r="H40" s="427">
        <v>8</v>
      </c>
      <c r="I40" s="428">
        <v>6</v>
      </c>
    </row>
    <row r="41" spans="1:9">
      <c r="A41" s="423">
        <v>641810</v>
      </c>
      <c r="B41" s="427">
        <v>621419</v>
      </c>
      <c r="C41" s="427">
        <v>594483</v>
      </c>
      <c r="D41" s="427">
        <v>14941</v>
      </c>
      <c r="E41" s="427">
        <v>4545</v>
      </c>
      <c r="F41" s="427">
        <v>884</v>
      </c>
      <c r="G41" s="427">
        <v>7</v>
      </c>
      <c r="H41" s="427">
        <v>8</v>
      </c>
      <c r="I41" s="428">
        <v>6</v>
      </c>
    </row>
    <row r="42" spans="1:9">
      <c r="A42" s="423">
        <v>645320</v>
      </c>
      <c r="B42" s="427">
        <v>624795</v>
      </c>
      <c r="C42" s="427">
        <v>599340</v>
      </c>
      <c r="D42" s="427">
        <v>15017</v>
      </c>
      <c r="E42" s="427">
        <v>4604</v>
      </c>
      <c r="F42" s="427">
        <v>883</v>
      </c>
      <c r="G42" s="427">
        <v>7</v>
      </c>
      <c r="H42" s="427">
        <v>8</v>
      </c>
      <c r="I42" s="428">
        <v>6</v>
      </c>
    </row>
    <row r="43" spans="1:9">
      <c r="A43" s="423">
        <v>651246</v>
      </c>
      <c r="B43" s="427">
        <v>630634</v>
      </c>
      <c r="C43" s="427">
        <v>605438</v>
      </c>
      <c r="D43" s="427">
        <v>15071</v>
      </c>
      <c r="E43" s="427">
        <v>4632</v>
      </c>
      <c r="F43" s="427">
        <v>888</v>
      </c>
      <c r="G43" s="427">
        <v>7</v>
      </c>
      <c r="H43" s="427">
        <v>8</v>
      </c>
      <c r="I43" s="428">
        <v>6</v>
      </c>
    </row>
    <row r="44" spans="1:9">
      <c r="A44" s="424">
        <v>657922</v>
      </c>
      <c r="B44" s="422">
        <v>636969</v>
      </c>
      <c r="C44" s="422">
        <v>612255</v>
      </c>
      <c r="D44" s="422">
        <v>15303</v>
      </c>
      <c r="E44" s="422">
        <v>4734</v>
      </c>
      <c r="F44" s="422">
        <v>895</v>
      </c>
      <c r="G44" s="422">
        <v>7</v>
      </c>
      <c r="H44" s="422">
        <v>8</v>
      </c>
      <c r="I44" s="429">
        <v>6</v>
      </c>
    </row>
    <row r="52" spans="1:8">
      <c r="A52" s="431">
        <v>606636</v>
      </c>
      <c r="B52" s="431">
        <v>578507</v>
      </c>
      <c r="C52" s="431">
        <v>14644</v>
      </c>
      <c r="D52" s="431">
        <v>4386</v>
      </c>
      <c r="E52" s="431">
        <v>877</v>
      </c>
      <c r="F52" s="431">
        <v>7</v>
      </c>
      <c r="G52" s="431">
        <v>8</v>
      </c>
      <c r="H52" s="432">
        <v>6</v>
      </c>
    </row>
    <row r="53" spans="1:8">
      <c r="A53" s="433">
        <v>608235</v>
      </c>
      <c r="B53" s="433">
        <v>581148</v>
      </c>
      <c r="C53" s="433">
        <v>14695</v>
      </c>
      <c r="D53" s="433">
        <v>4442</v>
      </c>
      <c r="E53" s="433">
        <v>875</v>
      </c>
      <c r="F53" s="433">
        <v>7</v>
      </c>
      <c r="G53" s="433">
        <v>8</v>
      </c>
      <c r="H53" s="434">
        <v>6</v>
      </c>
    </row>
    <row r="54" spans="1:8">
      <c r="A54" s="433">
        <v>610262</v>
      </c>
      <c r="B54" s="433">
        <v>583197</v>
      </c>
      <c r="C54" s="433">
        <v>14708</v>
      </c>
      <c r="D54" s="433">
        <v>4472</v>
      </c>
      <c r="E54" s="433">
        <v>876</v>
      </c>
      <c r="F54" s="433">
        <v>7</v>
      </c>
      <c r="G54" s="433">
        <v>8</v>
      </c>
      <c r="H54" s="434">
        <v>6</v>
      </c>
    </row>
    <row r="55" spans="1:8">
      <c r="A55" s="433">
        <v>611471</v>
      </c>
      <c r="B55" s="433">
        <v>584472</v>
      </c>
      <c r="C55" s="433">
        <v>14691</v>
      </c>
      <c r="D55" s="433">
        <v>4478</v>
      </c>
      <c r="E55" s="433">
        <v>875</v>
      </c>
      <c r="F55" s="433">
        <v>7</v>
      </c>
      <c r="G55" s="433">
        <v>8</v>
      </c>
      <c r="H55" s="434">
        <v>6</v>
      </c>
    </row>
    <row r="56" spans="1:8">
      <c r="A56" s="433">
        <v>612553</v>
      </c>
      <c r="B56" s="433">
        <v>585614</v>
      </c>
      <c r="C56" s="433">
        <v>14754</v>
      </c>
      <c r="D56" s="433">
        <v>4491</v>
      </c>
      <c r="E56" s="433">
        <v>875</v>
      </c>
      <c r="F56" s="433">
        <v>7</v>
      </c>
      <c r="G56" s="433">
        <v>8</v>
      </c>
      <c r="H56" s="434">
        <v>6</v>
      </c>
    </row>
    <row r="57" spans="1:8">
      <c r="A57" s="433">
        <v>615559</v>
      </c>
      <c r="B57" s="433">
        <v>588097</v>
      </c>
      <c r="C57" s="433">
        <v>14783</v>
      </c>
      <c r="D57" s="433">
        <v>4509</v>
      </c>
      <c r="E57" s="433">
        <v>878</v>
      </c>
      <c r="F57" s="433">
        <v>7</v>
      </c>
      <c r="G57" s="433">
        <v>8</v>
      </c>
      <c r="H57" s="434">
        <v>6</v>
      </c>
    </row>
    <row r="58" spans="1:8">
      <c r="A58" s="433">
        <v>615506</v>
      </c>
      <c r="B58" s="433">
        <v>588610</v>
      </c>
      <c r="C58" s="433">
        <v>14830</v>
      </c>
      <c r="D58" s="433">
        <v>4529</v>
      </c>
      <c r="E58" s="433">
        <v>888</v>
      </c>
      <c r="F58" s="433">
        <v>7</v>
      </c>
      <c r="G58" s="433">
        <v>8</v>
      </c>
      <c r="H58" s="434">
        <v>6</v>
      </c>
    </row>
    <row r="59" spans="1:8">
      <c r="A59" s="433">
        <v>618216</v>
      </c>
      <c r="B59" s="433">
        <v>591235</v>
      </c>
      <c r="C59" s="433">
        <v>14870</v>
      </c>
      <c r="D59" s="433">
        <v>4539</v>
      </c>
      <c r="E59" s="433">
        <v>889</v>
      </c>
      <c r="F59" s="433">
        <v>7</v>
      </c>
      <c r="G59" s="433">
        <v>8</v>
      </c>
      <c r="H59" s="434">
        <v>6</v>
      </c>
    </row>
    <row r="60" spans="1:8">
      <c r="A60" s="433">
        <v>621419</v>
      </c>
      <c r="B60" s="433">
        <v>594483</v>
      </c>
      <c r="C60" s="433">
        <v>14941</v>
      </c>
      <c r="D60" s="433">
        <v>4545</v>
      </c>
      <c r="E60" s="433">
        <v>884</v>
      </c>
      <c r="F60" s="433">
        <v>7</v>
      </c>
      <c r="G60" s="433">
        <v>8</v>
      </c>
      <c r="H60" s="434">
        <v>6</v>
      </c>
    </row>
    <row r="61" spans="1:8">
      <c r="A61" s="433">
        <v>624795</v>
      </c>
      <c r="B61" s="433">
        <v>599340</v>
      </c>
      <c r="C61" s="433">
        <v>15017</v>
      </c>
      <c r="D61" s="433">
        <v>4604</v>
      </c>
      <c r="E61" s="433">
        <v>883</v>
      </c>
      <c r="F61" s="433">
        <v>7</v>
      </c>
      <c r="G61" s="433">
        <v>8</v>
      </c>
      <c r="H61" s="434">
        <v>6</v>
      </c>
    </row>
    <row r="62" spans="1:8">
      <c r="A62" s="433">
        <v>630634</v>
      </c>
      <c r="B62" s="433">
        <v>605438</v>
      </c>
      <c r="C62" s="433">
        <v>15071</v>
      </c>
      <c r="D62" s="433">
        <v>4632</v>
      </c>
      <c r="E62" s="433">
        <v>888</v>
      </c>
      <c r="F62" s="433">
        <v>7</v>
      </c>
      <c r="G62" s="433">
        <v>8</v>
      </c>
      <c r="H62" s="434">
        <v>6</v>
      </c>
    </row>
    <row r="63" spans="1:8">
      <c r="A63" s="430">
        <v>636969</v>
      </c>
      <c r="B63" s="430">
        <v>612255</v>
      </c>
      <c r="C63" s="430">
        <v>15303</v>
      </c>
      <c r="D63" s="430">
        <v>4734</v>
      </c>
      <c r="E63" s="430">
        <v>895</v>
      </c>
      <c r="F63" s="430">
        <v>7</v>
      </c>
      <c r="G63" s="430">
        <v>8</v>
      </c>
      <c r="H63" s="435">
        <v>6</v>
      </c>
    </row>
    <row r="65" spans="1:1">
      <c r="A65" s="437">
        <v>606636</v>
      </c>
    </row>
    <row r="66" spans="1:1">
      <c r="A66" s="438">
        <v>608235</v>
      </c>
    </row>
    <row r="67" spans="1:1">
      <c r="A67" s="438">
        <v>610262</v>
      </c>
    </row>
    <row r="68" spans="1:1">
      <c r="A68" s="438">
        <v>611471</v>
      </c>
    </row>
    <row r="69" spans="1:1">
      <c r="A69" s="438">
        <v>612553</v>
      </c>
    </row>
    <row r="70" spans="1:1">
      <c r="A70" s="438">
        <v>615559</v>
      </c>
    </row>
    <row r="71" spans="1:1">
      <c r="A71" s="438">
        <v>615506</v>
      </c>
    </row>
    <row r="72" spans="1:1">
      <c r="A72" s="438">
        <v>618216</v>
      </c>
    </row>
    <row r="73" spans="1:1">
      <c r="A73" s="438">
        <v>621419</v>
      </c>
    </row>
    <row r="74" spans="1:1">
      <c r="A74" s="438">
        <v>624795</v>
      </c>
    </row>
    <row r="75" spans="1:1">
      <c r="A75" s="438">
        <v>630634</v>
      </c>
    </row>
    <row r="76" spans="1:1">
      <c r="A76" s="436">
        <v>636969</v>
      </c>
    </row>
  </sheetData>
  <phoneticPr fontId="2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이름이 지정된 범위</vt:lpstr>
      </vt:variant>
      <vt:variant>
        <vt:i4>19</vt:i4>
      </vt:variant>
    </vt:vector>
  </HeadingPairs>
  <TitlesOfParts>
    <vt:vector size="39" baseType="lpstr">
      <vt:lpstr>0.간지</vt:lpstr>
      <vt:lpstr>0-1.이면</vt:lpstr>
      <vt:lpstr>1.발전현황</vt:lpstr>
      <vt:lpstr>2.용도별전력사용량</vt:lpstr>
      <vt:lpstr>3.제조업중분류별전력사용량</vt:lpstr>
      <vt:lpstr>4.가스공급량</vt:lpstr>
      <vt:lpstr>5.도시가스이용현황</vt:lpstr>
      <vt:lpstr>6.도시가스보급률</vt:lpstr>
      <vt:lpstr>7.고압가스제조저장판매소</vt:lpstr>
      <vt:lpstr>8.상수도</vt:lpstr>
      <vt:lpstr>9.상수도관</vt:lpstr>
      <vt:lpstr>10. 급수사용량</vt:lpstr>
      <vt:lpstr>11.급수사용료부과</vt:lpstr>
      <vt:lpstr>12.하수도인구및보급률</vt:lpstr>
      <vt:lpstr>13.하수사용료부과</vt:lpstr>
      <vt:lpstr>12.하수도인구및보급률 </vt:lpstr>
      <vt:lpstr>13.하수사용료부과 </vt:lpstr>
      <vt:lpstr>14.하수관거</vt:lpstr>
      <vt:lpstr>15.온천수생산</vt:lpstr>
      <vt:lpstr>Sheet1</vt:lpstr>
      <vt:lpstr>'0.간지'!Print_Area</vt:lpstr>
      <vt:lpstr>'0-1.이면'!Print_Area</vt:lpstr>
      <vt:lpstr>'1.발전현황'!Print_Area</vt:lpstr>
      <vt:lpstr>'10. 급수사용량'!Print_Area</vt:lpstr>
      <vt:lpstr>'11.급수사용료부과'!Print_Area</vt:lpstr>
      <vt:lpstr>'12.하수도인구및보급률'!Print_Area</vt:lpstr>
      <vt:lpstr>'12.하수도인구및보급률 '!Print_Area</vt:lpstr>
      <vt:lpstr>'13.하수사용료부과'!Print_Area</vt:lpstr>
      <vt:lpstr>'13.하수사용료부과 '!Print_Area</vt:lpstr>
      <vt:lpstr>'14.하수관거'!Print_Area</vt:lpstr>
      <vt:lpstr>'15.온천수생산'!Print_Area</vt:lpstr>
      <vt:lpstr>'2.용도별전력사용량'!Print_Area</vt:lpstr>
      <vt:lpstr>'3.제조업중분류별전력사용량'!Print_Area</vt:lpstr>
      <vt:lpstr>'4.가스공급량'!Print_Area</vt:lpstr>
      <vt:lpstr>'5.도시가스이용현황'!Print_Area</vt:lpstr>
      <vt:lpstr>'6.도시가스보급률'!Print_Area</vt:lpstr>
      <vt:lpstr>'7.고압가스제조저장판매소'!Print_Area</vt:lpstr>
      <vt:lpstr>'8.상수도'!Print_Area</vt:lpstr>
      <vt:lpstr>'9.상수도관'!Print_Area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2016-05-23T04:19:14Z</cp:lastPrinted>
  <dcterms:created xsi:type="dcterms:W3CDTF">2011-12-22T04:05:39Z</dcterms:created>
  <dcterms:modified xsi:type="dcterms:W3CDTF">2017-03-08T00:40:29Z</dcterms:modified>
</cp:coreProperties>
</file>