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통계\제57회 통계연보\공표자료(20180530)\"/>
    </mc:Choice>
  </mc:AlternateContent>
  <bookViews>
    <workbookView xWindow="2625" yWindow="-150" windowWidth="14700" windowHeight="9420" tabRatio="751" firstSheet="10" activeTab="13"/>
  </bookViews>
  <sheets>
    <sheet name="0.간지" sheetId="1" r:id="rId1"/>
    <sheet name="0-1.이면" sheetId="2" r:id="rId2"/>
    <sheet name="1.발전현황" sheetId="3" r:id="rId3"/>
    <sheet name="2.용도별전력사용량" sheetId="4" r:id="rId4"/>
    <sheet name="3.제조업중분류별전력사용량" sheetId="5" r:id="rId5"/>
    <sheet name="4.가스공급량" sheetId="6" r:id="rId6"/>
    <sheet name="5.도시가스이용현황" sheetId="7" r:id="rId7"/>
    <sheet name="6.도시가스보급률" sheetId="18" r:id="rId8"/>
    <sheet name="7.고압가스제조저장판매소" sheetId="8" r:id="rId9"/>
    <sheet name="8.상수도" sheetId="28" r:id="rId10"/>
    <sheet name="9.상수도관" sheetId="29" r:id="rId11"/>
    <sheet name="10. 급수사용량" sheetId="30" r:id="rId12"/>
    <sheet name="11.급수사용료부과" sheetId="31" r:id="rId13"/>
    <sheet name="12.하수도인구및보급률 " sheetId="32" r:id="rId14"/>
    <sheet name="13.하수사용료부과)" sheetId="33" r:id="rId15"/>
    <sheet name="14.하수관거" sheetId="34" r:id="rId16"/>
    <sheet name="12.하수도인구및보급률" sheetId="13" state="hidden" r:id="rId17"/>
    <sheet name="13.하수사용료부과" sheetId="19" state="hidden" r:id="rId18"/>
    <sheet name="15.온천수생산" sheetId="36" r:id="rId19"/>
  </sheets>
  <externalReferences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a" localSheetId="18">{"Book1"}</definedName>
    <definedName name="a">{"Book1"}</definedName>
    <definedName name="aa">[1]XL4Poppy!$C$31</definedName>
    <definedName name="AAA">'[2]18.농업용기계보유 '!$A$18:$K$1275</definedName>
    <definedName name="B" localSheetId="18">{"Book1"}</definedName>
    <definedName name="B">{"Book1"}</definedName>
    <definedName name="didtlr" localSheetId="18" hidden="1">{"'6.강수량'!$A$1:$O$37","'6.강수량'!$A$1:$C$1"}</definedName>
    <definedName name="didtlr" hidden="1">{"'6.강수량'!$A$1:$O$37","'6.강수량'!$A$1:$C$1"}</definedName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6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8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6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8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'0-1.이면'!$A$1:$I$31</definedName>
    <definedName name="_xlnm.Print_Area" localSheetId="2">'1.발전현황'!$A$1:$E$36</definedName>
    <definedName name="_xlnm.Print_Area" localSheetId="11">'10. 급수사용량'!$A$1:$J$42</definedName>
    <definedName name="_xlnm.Print_Area" localSheetId="12">'11.급수사용료부과'!$A$1:$J$41</definedName>
    <definedName name="_xlnm.Print_Area" localSheetId="16">'12.하수도인구및보급률'!$A$1:$T$40</definedName>
    <definedName name="_xlnm.Print_Area" localSheetId="13">'12.하수도인구및보급률 '!$A$1:$I$40</definedName>
    <definedName name="_xlnm.Print_Area" localSheetId="17">'13.하수사용료부과'!$A$1:$T$40</definedName>
    <definedName name="_xlnm.Print_Area" localSheetId="14">'13.하수사용료부과)'!$A$1:$N$41</definedName>
    <definedName name="_xlnm.Print_Area" localSheetId="15">'14.하수관거'!$A$1:$AA$42</definedName>
    <definedName name="_xlnm.Print_Area" localSheetId="18">'15.온천수생산'!$A$1:$G$125</definedName>
    <definedName name="_xlnm.Print_Area" localSheetId="3">'2.용도별전력사용량'!$A$1:$R$29</definedName>
    <definedName name="_xlnm.Print_Area" localSheetId="4">'3.제조업중분류별전력사용량'!$A$1:$AB$29</definedName>
    <definedName name="_xlnm.Print_Area" localSheetId="5">'4.가스공급량'!$A$1:$G$30</definedName>
    <definedName name="_xlnm.Print_Area" localSheetId="6">'5.도시가스이용현황'!$A$1:$J$31</definedName>
    <definedName name="_xlnm.Print_Area" localSheetId="7">'6.도시가스보급률'!$A$1:$D$28</definedName>
    <definedName name="_xlnm.Print_Area" localSheetId="8">'7.고압가스제조저장판매소'!$A$1:$J$42</definedName>
    <definedName name="_xlnm.Print_Area" localSheetId="9">'8.상수도'!$A$1:$J$44</definedName>
    <definedName name="_xlnm.Print_Area" localSheetId="10">'9.상수도관'!$A$1:$W$42</definedName>
    <definedName name="qqq">'[2]18.농업용기계보유 '!$A$18:$K$1275</definedName>
    <definedName name="sss" localSheetId="18">{"Book1"}</definedName>
    <definedName name="sss">{"Book1"}</definedName>
    <definedName name="공공">'[3]15.농업용기계보유 '!$A$19:$K$1279</definedName>
    <definedName name="ㅁ1">#REF!</definedName>
    <definedName name="무" localSheetId="18" hidden="1">{"'6.강수량'!$A$1:$O$37","'6.강수량'!$A$1:$C$1"}</definedName>
    <definedName name="무" hidden="1">{"'6.강수량'!$A$1:$O$37","'6.강수량'!$A$1:$C$1"}</definedName>
    <definedName name="분류" localSheetId="13">[4]원본!$D$1:$D$445</definedName>
    <definedName name="분류" localSheetId="14">[4]원본!$D$1:$D$445</definedName>
    <definedName name="분류" localSheetId="15">[5]원본!$D$1:$D$445</definedName>
    <definedName name="분류" localSheetId="18">[6]원본!$D$1:$D$445</definedName>
    <definedName name="분류">[7]원본!$D$1:$D$445</definedName>
    <definedName name="소방대상물현황" localSheetId="18">{"Book1"}</definedName>
    <definedName name="소방대상물현황">{"Book1"}</definedName>
    <definedName name="토" localSheetId="18" hidden="1">{"'6.강수량'!$A$1:$O$37","'6.강수량'!$A$1:$C$1"}</definedName>
    <definedName name="토" hidden="1">{"'6.강수량'!$A$1:$O$37","'6.강수량'!$A$1:$C$1"}</definedName>
    <definedName name="판매량" localSheetId="13">[4]원본!$F$1:$F$445</definedName>
    <definedName name="판매량" localSheetId="14">[4]원본!$F$1:$F$445</definedName>
    <definedName name="판매량" localSheetId="15">[5]원본!$F$1:$F$445</definedName>
    <definedName name="판매량" localSheetId="18">[6]원본!$F$1:$F$445</definedName>
    <definedName name="판매량">[7]원본!$F$1:$F$445</definedName>
    <definedName name="합체" localSheetId="13">[4]원본!$C$1:$C$445</definedName>
    <definedName name="합체" localSheetId="14">[4]원본!$C$1:$C$445</definedName>
    <definedName name="합체" localSheetId="15">[5]원본!$C$1:$C$445</definedName>
    <definedName name="합체" localSheetId="18">[6]원본!$C$1:$C$445</definedName>
    <definedName name="합체">[7]원본!$C$1:$C$445</definedName>
  </definedNames>
  <calcPr calcId="152511"/>
</workbook>
</file>

<file path=xl/calcChain.xml><?xml version="1.0" encoding="utf-8"?>
<calcChain xmlns="http://schemas.openxmlformats.org/spreadsheetml/2006/main">
  <c r="H12" i="32" l="1"/>
  <c r="G12" i="32"/>
  <c r="F12" i="32"/>
  <c r="E12" i="32"/>
  <c r="I12" i="32" s="1"/>
  <c r="D12" i="32"/>
  <c r="C12" i="32"/>
  <c r="B12" i="32"/>
  <c r="I15" i="32" l="1"/>
  <c r="I16" i="32"/>
  <c r="I17" i="32"/>
  <c r="I18" i="32"/>
  <c r="I19" i="32"/>
  <c r="I20" i="32"/>
  <c r="I21" i="32"/>
  <c r="I22" i="32"/>
  <c r="I23" i="32"/>
  <c r="I24" i="32"/>
  <c r="I25" i="32"/>
  <c r="I26" i="32"/>
  <c r="I27" i="32"/>
  <c r="I28" i="32"/>
  <c r="I29" i="32"/>
  <c r="I30" i="32"/>
  <c r="I31" i="32"/>
  <c r="I32" i="32"/>
  <c r="I33" i="32"/>
  <c r="I34" i="32"/>
  <c r="I35" i="32"/>
  <c r="I36" i="32"/>
  <c r="I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E30" i="32"/>
  <c r="E31" i="32"/>
  <c r="E32" i="32"/>
  <c r="E33" i="32"/>
  <c r="E34" i="32"/>
  <c r="E35" i="32"/>
  <c r="E36" i="32"/>
  <c r="E14" i="32"/>
  <c r="G15" i="28" l="1"/>
  <c r="F119" i="36" l="1"/>
  <c r="F116" i="36"/>
  <c r="F110" i="36"/>
  <c r="F69" i="36"/>
  <c r="F45" i="36"/>
  <c r="F16" i="36"/>
  <c r="C14" i="36"/>
  <c r="F14" i="36" l="1"/>
  <c r="C38" i="34"/>
  <c r="B38" i="34"/>
  <c r="C37" i="34"/>
  <c r="B37" i="34"/>
  <c r="C36" i="34"/>
  <c r="B36" i="34"/>
  <c r="C35" i="34"/>
  <c r="D35" i="34" s="1"/>
  <c r="B35" i="34"/>
  <c r="C34" i="34"/>
  <c r="B34" i="34"/>
  <c r="C33" i="34"/>
  <c r="B33" i="34"/>
  <c r="C32" i="34"/>
  <c r="B32" i="34"/>
  <c r="C31" i="34"/>
  <c r="B31" i="34"/>
  <c r="C30" i="34"/>
  <c r="B30" i="34"/>
  <c r="C29" i="34"/>
  <c r="B29" i="34"/>
  <c r="C28" i="34"/>
  <c r="B28" i="34"/>
  <c r="C27" i="34"/>
  <c r="D27" i="34" s="1"/>
  <c r="B27" i="34"/>
  <c r="C26" i="34"/>
  <c r="B26" i="34"/>
  <c r="C25" i="34"/>
  <c r="B25" i="34"/>
  <c r="C24" i="34"/>
  <c r="B24" i="34"/>
  <c r="C23" i="34"/>
  <c r="B23" i="34"/>
  <c r="C22" i="34"/>
  <c r="B22" i="34"/>
  <c r="C21" i="34"/>
  <c r="B21" i="34"/>
  <c r="C20" i="34"/>
  <c r="B20" i="34"/>
  <c r="C19" i="34"/>
  <c r="D19" i="34" s="1"/>
  <c r="B19" i="34"/>
  <c r="C18" i="34"/>
  <c r="B18" i="34"/>
  <c r="C17" i="34"/>
  <c r="B17" i="34"/>
  <c r="B16" i="34"/>
  <c r="AA14" i="34"/>
  <c r="Z14" i="34"/>
  <c r="Y14" i="34"/>
  <c r="X14" i="34"/>
  <c r="W14" i="34"/>
  <c r="V14" i="34"/>
  <c r="U14" i="34"/>
  <c r="S14" i="34"/>
  <c r="P14" i="34"/>
  <c r="O14" i="34"/>
  <c r="N14" i="34"/>
  <c r="M14" i="34"/>
  <c r="L14" i="34"/>
  <c r="K14" i="34"/>
  <c r="J14" i="34"/>
  <c r="I14" i="34"/>
  <c r="H14" i="34"/>
  <c r="G14" i="34"/>
  <c r="F14" i="34"/>
  <c r="E14" i="34"/>
  <c r="B37" i="33"/>
  <c r="J36" i="33"/>
  <c r="M36" i="33" s="1"/>
  <c r="B36" i="33"/>
  <c r="B35" i="33"/>
  <c r="J34" i="33"/>
  <c r="B34" i="33"/>
  <c r="J33" i="33"/>
  <c r="M33" i="33" s="1"/>
  <c r="B33" i="33"/>
  <c r="J32" i="33"/>
  <c r="B32" i="33"/>
  <c r="J31" i="33"/>
  <c r="B31" i="33"/>
  <c r="J30" i="33"/>
  <c r="B30" i="33"/>
  <c r="J29" i="33"/>
  <c r="M29" i="33" s="1"/>
  <c r="B29" i="33"/>
  <c r="J28" i="33"/>
  <c r="B28" i="33"/>
  <c r="B27" i="33"/>
  <c r="J26" i="33"/>
  <c r="B26" i="33"/>
  <c r="J25" i="33"/>
  <c r="B25" i="33"/>
  <c r="J24" i="33"/>
  <c r="B24" i="33"/>
  <c r="J23" i="33"/>
  <c r="B23" i="33"/>
  <c r="J22" i="33"/>
  <c r="B22" i="33"/>
  <c r="J21" i="33"/>
  <c r="B21" i="33"/>
  <c r="J20" i="33"/>
  <c r="B20" i="33"/>
  <c r="J19" i="33"/>
  <c r="B19" i="33"/>
  <c r="J18" i="33"/>
  <c r="B18" i="33"/>
  <c r="J17" i="33"/>
  <c r="B17" i="33"/>
  <c r="J16" i="33"/>
  <c r="B16" i="33"/>
  <c r="J15" i="33"/>
  <c r="B15" i="33"/>
  <c r="K13" i="33"/>
  <c r="I13" i="33"/>
  <c r="H13" i="33"/>
  <c r="G13" i="33"/>
  <c r="F13" i="33"/>
  <c r="E13" i="33"/>
  <c r="D13" i="33"/>
  <c r="C13" i="33"/>
  <c r="B38" i="31"/>
  <c r="B37" i="31"/>
  <c r="B36" i="31"/>
  <c r="B35" i="31"/>
  <c r="B34" i="31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J14" i="31"/>
  <c r="I14" i="31"/>
  <c r="H14" i="31"/>
  <c r="G14" i="31"/>
  <c r="E14" i="31"/>
  <c r="D14" i="31"/>
  <c r="C14" i="31"/>
  <c r="B38" i="30"/>
  <c r="B37" i="30"/>
  <c r="B36" i="30"/>
  <c r="B35" i="30"/>
  <c r="B34" i="30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J14" i="30"/>
  <c r="I14" i="30"/>
  <c r="H14" i="30"/>
  <c r="G14" i="30"/>
  <c r="E14" i="30"/>
  <c r="D14" i="30"/>
  <c r="C14" i="30"/>
  <c r="Q38" i="29"/>
  <c r="K38" i="29"/>
  <c r="G38" i="29"/>
  <c r="C38" i="29"/>
  <c r="Q37" i="29"/>
  <c r="K37" i="29"/>
  <c r="G37" i="29"/>
  <c r="C37" i="29"/>
  <c r="Q36" i="29"/>
  <c r="K36" i="29"/>
  <c r="G36" i="29"/>
  <c r="C36" i="29"/>
  <c r="Q35" i="29"/>
  <c r="K35" i="29"/>
  <c r="G35" i="29"/>
  <c r="C35" i="29"/>
  <c r="Q34" i="29"/>
  <c r="K34" i="29"/>
  <c r="G34" i="29"/>
  <c r="C34" i="29"/>
  <c r="Q33" i="29"/>
  <c r="K33" i="29"/>
  <c r="G33" i="29"/>
  <c r="C33" i="29"/>
  <c r="Q32" i="29"/>
  <c r="K32" i="29"/>
  <c r="G32" i="29"/>
  <c r="C32" i="29"/>
  <c r="Q31" i="29"/>
  <c r="K31" i="29"/>
  <c r="G31" i="29"/>
  <c r="C31" i="29"/>
  <c r="Q30" i="29"/>
  <c r="K30" i="29"/>
  <c r="G30" i="29"/>
  <c r="C30" i="29"/>
  <c r="Q29" i="29"/>
  <c r="K29" i="29"/>
  <c r="G29" i="29"/>
  <c r="C29" i="29"/>
  <c r="Q28" i="29"/>
  <c r="K28" i="29"/>
  <c r="G28" i="29"/>
  <c r="C28" i="29"/>
  <c r="Q27" i="29"/>
  <c r="K27" i="29"/>
  <c r="G27" i="29"/>
  <c r="C27" i="29"/>
  <c r="Q26" i="29"/>
  <c r="K26" i="29"/>
  <c r="G26" i="29"/>
  <c r="C26" i="29"/>
  <c r="Q25" i="29"/>
  <c r="K25" i="29"/>
  <c r="G25" i="29"/>
  <c r="C25" i="29"/>
  <c r="Q24" i="29"/>
  <c r="K24" i="29"/>
  <c r="G24" i="29"/>
  <c r="C24" i="29"/>
  <c r="Q23" i="29"/>
  <c r="K23" i="29"/>
  <c r="G23" i="29"/>
  <c r="C23" i="29"/>
  <c r="Q22" i="29"/>
  <c r="K22" i="29"/>
  <c r="G22" i="29"/>
  <c r="C22" i="29"/>
  <c r="Q21" i="29"/>
  <c r="K21" i="29"/>
  <c r="G21" i="29"/>
  <c r="C21" i="29"/>
  <c r="Q20" i="29"/>
  <c r="K20" i="29"/>
  <c r="G20" i="29"/>
  <c r="C20" i="29"/>
  <c r="Q19" i="29"/>
  <c r="K19" i="29"/>
  <c r="G19" i="29"/>
  <c r="C19" i="29"/>
  <c r="Q18" i="29"/>
  <c r="K18" i="29"/>
  <c r="G18" i="29"/>
  <c r="C18" i="29"/>
  <c r="Q17" i="29"/>
  <c r="K17" i="29"/>
  <c r="G17" i="29"/>
  <c r="C17" i="29"/>
  <c r="Q16" i="29"/>
  <c r="Q14" i="29" s="1"/>
  <c r="K16" i="29"/>
  <c r="G16" i="29"/>
  <c r="C16" i="29"/>
  <c r="W14" i="29"/>
  <c r="V14" i="29"/>
  <c r="U14" i="29"/>
  <c r="T14" i="29"/>
  <c r="S14" i="29"/>
  <c r="R14" i="29"/>
  <c r="N14" i="29"/>
  <c r="M14" i="29"/>
  <c r="L14" i="29"/>
  <c r="J14" i="29"/>
  <c r="I14" i="29"/>
  <c r="H14" i="29"/>
  <c r="F14" i="29"/>
  <c r="E14" i="29"/>
  <c r="D14" i="29"/>
  <c r="E39" i="28"/>
  <c r="E38" i="28"/>
  <c r="E37" i="28"/>
  <c r="E36" i="28"/>
  <c r="E35" i="28"/>
  <c r="E34" i="28"/>
  <c r="E33" i="28"/>
  <c r="E32" i="28"/>
  <c r="E31" i="28"/>
  <c r="E30" i="28"/>
  <c r="E29" i="28"/>
  <c r="E28" i="28"/>
  <c r="E27" i="28"/>
  <c r="E26" i="28"/>
  <c r="E25" i="28"/>
  <c r="E24" i="28"/>
  <c r="E23" i="28"/>
  <c r="E22" i="28"/>
  <c r="E21" i="28"/>
  <c r="E20" i="28"/>
  <c r="E19" i="28"/>
  <c r="E18" i="28"/>
  <c r="E17" i="28"/>
  <c r="I15" i="28"/>
  <c r="F15" i="28"/>
  <c r="D15" i="28"/>
  <c r="C15" i="28"/>
  <c r="B13" i="33" l="1"/>
  <c r="J13" i="33"/>
  <c r="T14" i="34"/>
  <c r="D23" i="34"/>
  <c r="D31" i="34"/>
  <c r="B14" i="34"/>
  <c r="C16" i="34"/>
  <c r="D16" i="34" s="1"/>
  <c r="D20" i="34"/>
  <c r="D24" i="34"/>
  <c r="D28" i="34"/>
  <c r="D32" i="34"/>
  <c r="D36" i="34"/>
  <c r="D18" i="34"/>
  <c r="D22" i="34"/>
  <c r="D26" i="34"/>
  <c r="D30" i="34"/>
  <c r="D34" i="34"/>
  <c r="D38" i="34"/>
  <c r="D21" i="34"/>
  <c r="D25" i="34"/>
  <c r="D29" i="34"/>
  <c r="D33" i="34"/>
  <c r="D37" i="34"/>
  <c r="M17" i="33"/>
  <c r="M21" i="33"/>
  <c r="M25" i="33"/>
  <c r="L13" i="33"/>
  <c r="M13" i="33" s="1"/>
  <c r="M28" i="33"/>
  <c r="M31" i="33"/>
  <c r="M32" i="33"/>
  <c r="M15" i="33"/>
  <c r="M19" i="33"/>
  <c r="M23" i="33"/>
  <c r="M34" i="33"/>
  <c r="M18" i="33"/>
  <c r="M22" i="33"/>
  <c r="M26" i="33"/>
  <c r="M16" i="33"/>
  <c r="M20" i="33"/>
  <c r="M24" i="33"/>
  <c r="B14" i="31"/>
  <c r="B14" i="30"/>
  <c r="B5" i="30" s="1"/>
  <c r="B35" i="29"/>
  <c r="B38" i="29"/>
  <c r="B37" i="29"/>
  <c r="B30" i="29"/>
  <c r="B18" i="29"/>
  <c r="B24" i="29"/>
  <c r="B34" i="29"/>
  <c r="K14" i="29"/>
  <c r="B31" i="29"/>
  <c r="B33" i="29"/>
  <c r="B17" i="29"/>
  <c r="G14" i="29"/>
  <c r="B19" i="29"/>
  <c r="B21" i="29"/>
  <c r="B22" i="29"/>
  <c r="B23" i="29"/>
  <c r="B25" i="29"/>
  <c r="B26" i="29"/>
  <c r="B27" i="29"/>
  <c r="B29" i="29"/>
  <c r="B32" i="29"/>
  <c r="B28" i="29"/>
  <c r="B20" i="29"/>
  <c r="B36" i="29"/>
  <c r="E15" i="28"/>
  <c r="D17" i="34"/>
  <c r="C14" i="34"/>
  <c r="B16" i="29"/>
  <c r="C14" i="29"/>
  <c r="D14" i="34" l="1"/>
  <c r="B14" i="29"/>
  <c r="J18" i="4"/>
  <c r="J19" i="4"/>
  <c r="J20" i="4"/>
  <c r="J21" i="4"/>
  <c r="J22" i="4"/>
  <c r="J23" i="4"/>
  <c r="J24" i="4"/>
  <c r="J25" i="4"/>
  <c r="J26" i="4"/>
  <c r="J27" i="4"/>
  <c r="J28" i="4"/>
  <c r="J17" i="4"/>
  <c r="B17" i="4" s="1"/>
  <c r="J14" i="7" l="1"/>
  <c r="I14" i="7"/>
  <c r="H14" i="7"/>
  <c r="G14" i="7"/>
  <c r="F14" i="7"/>
  <c r="E14" i="7"/>
  <c r="D14" i="7"/>
  <c r="C14" i="7"/>
  <c r="B14" i="7" l="1"/>
  <c r="B14" i="3" l="1"/>
  <c r="B16" i="7" l="1"/>
  <c r="G18" i="8"/>
  <c r="C18" i="8" s="1"/>
  <c r="G19" i="8"/>
  <c r="C19" i="8" s="1"/>
  <c r="G20" i="8"/>
  <c r="G21" i="8"/>
  <c r="G22" i="8"/>
  <c r="C22" i="8" s="1"/>
  <c r="G23" i="8"/>
  <c r="C23" i="8" s="1"/>
  <c r="G24" i="8"/>
  <c r="C24" i="8" s="1"/>
  <c r="G25" i="8"/>
  <c r="C25" i="8" s="1"/>
  <c r="G26" i="8"/>
  <c r="C26" i="8" s="1"/>
  <c r="G27" i="8"/>
  <c r="C27" i="8" s="1"/>
  <c r="G28" i="8"/>
  <c r="C28" i="8" s="1"/>
  <c r="G29" i="8"/>
  <c r="C29" i="8" s="1"/>
  <c r="G30" i="8"/>
  <c r="C30" i="8" s="1"/>
  <c r="G31" i="8"/>
  <c r="C31" i="8" s="1"/>
  <c r="G32" i="8"/>
  <c r="C32" i="8" s="1"/>
  <c r="G33" i="8"/>
  <c r="C33" i="8" s="1"/>
  <c r="G34" i="8"/>
  <c r="C34" i="8" s="1"/>
  <c r="G35" i="8"/>
  <c r="C35" i="8" s="1"/>
  <c r="G36" i="8"/>
  <c r="C36" i="8" s="1"/>
  <c r="G37" i="8"/>
  <c r="C37" i="8" s="1"/>
  <c r="G38" i="8"/>
  <c r="C38" i="8" s="1"/>
  <c r="G39" i="8"/>
  <c r="C39" i="8" s="1"/>
  <c r="G17" i="8"/>
  <c r="C17" i="8" s="1"/>
  <c r="F15" i="8"/>
  <c r="E15" i="8"/>
  <c r="D15" i="8"/>
  <c r="C20" i="8"/>
  <c r="C21" i="8"/>
  <c r="J15" i="8"/>
  <c r="I15" i="8"/>
  <c r="H15" i="8"/>
  <c r="G15" i="8" l="1"/>
  <c r="C15" i="8"/>
  <c r="B27" i="7"/>
  <c r="D14" i="18"/>
  <c r="C14" i="18"/>
  <c r="B18" i="5"/>
  <c r="B19" i="5"/>
  <c r="B20" i="5"/>
  <c r="B21" i="5"/>
  <c r="B22" i="5"/>
  <c r="B23" i="5"/>
  <c r="B24" i="5"/>
  <c r="B25" i="5"/>
  <c r="B26" i="5"/>
  <c r="B27" i="5"/>
  <c r="B28" i="5"/>
  <c r="B17" i="5"/>
  <c r="B17" i="18"/>
  <c r="B16" i="18"/>
  <c r="B15" i="6"/>
  <c r="Q15" i="5"/>
  <c r="R15" i="5"/>
  <c r="S15" i="5"/>
  <c r="T15" i="5"/>
  <c r="U15" i="5"/>
  <c r="V15" i="5"/>
  <c r="W15" i="5"/>
  <c r="X15" i="5"/>
  <c r="Y15" i="5"/>
  <c r="Z15" i="5"/>
  <c r="AA15" i="5"/>
  <c r="P15" i="5"/>
  <c r="C15" i="5"/>
  <c r="D15" i="5"/>
  <c r="E15" i="5"/>
  <c r="F15" i="5"/>
  <c r="G15" i="5"/>
  <c r="H15" i="5"/>
  <c r="I15" i="5"/>
  <c r="J15" i="5"/>
  <c r="K15" i="5"/>
  <c r="L15" i="5"/>
  <c r="M15" i="5"/>
  <c r="B25" i="7"/>
  <c r="B26" i="7"/>
  <c r="B17" i="7"/>
  <c r="B18" i="7"/>
  <c r="B19" i="7"/>
  <c r="B20" i="7"/>
  <c r="B21" i="7"/>
  <c r="B22" i="7"/>
  <c r="B23" i="7"/>
  <c r="B24" i="7"/>
  <c r="E14" i="3"/>
  <c r="D14" i="3"/>
  <c r="C14" i="3"/>
  <c r="B28" i="4"/>
  <c r="I28" i="4" s="1"/>
  <c r="B27" i="4"/>
  <c r="G27" i="4" s="1"/>
  <c r="B26" i="4"/>
  <c r="E26" i="4" s="1"/>
  <c r="B25" i="4"/>
  <c r="K25" i="4" s="1"/>
  <c r="B24" i="4"/>
  <c r="C24" i="4" s="1"/>
  <c r="B23" i="4"/>
  <c r="G23" i="4" s="1"/>
  <c r="B22" i="4"/>
  <c r="E22" i="4" s="1"/>
  <c r="B21" i="4"/>
  <c r="K21" i="4" s="1"/>
  <c r="B20" i="4"/>
  <c r="I20" i="4" s="1"/>
  <c r="B19" i="4"/>
  <c r="C19" i="4" s="1"/>
  <c r="B18" i="4"/>
  <c r="E18" i="4" s="1"/>
  <c r="C17" i="4"/>
  <c r="P15" i="4"/>
  <c r="N15" i="4"/>
  <c r="L15" i="4"/>
  <c r="J15" i="4"/>
  <c r="H15" i="4"/>
  <c r="F15" i="4"/>
  <c r="D15" i="4"/>
  <c r="S16" i="19"/>
  <c r="L14" i="19"/>
  <c r="I14" i="19"/>
  <c r="H14" i="19"/>
  <c r="G14" i="19"/>
  <c r="S38" i="19"/>
  <c r="P38" i="19"/>
  <c r="K38" i="19"/>
  <c r="F38" i="19"/>
  <c r="S37" i="19"/>
  <c r="P37" i="19"/>
  <c r="K37" i="19"/>
  <c r="F37" i="19"/>
  <c r="S36" i="19"/>
  <c r="P36" i="19"/>
  <c r="K36" i="19"/>
  <c r="F36" i="19"/>
  <c r="S35" i="19"/>
  <c r="P35" i="19"/>
  <c r="K35" i="19"/>
  <c r="F35" i="19"/>
  <c r="T35" i="19" s="1"/>
  <c r="S34" i="19"/>
  <c r="P34" i="19"/>
  <c r="K34" i="19"/>
  <c r="F34" i="19"/>
  <c r="T34" i="19" s="1"/>
  <c r="S33" i="19"/>
  <c r="P33" i="19"/>
  <c r="K33" i="19"/>
  <c r="F33" i="19"/>
  <c r="S32" i="19"/>
  <c r="P32" i="19"/>
  <c r="K32" i="19"/>
  <c r="F32" i="19"/>
  <c r="T32" i="19" s="1"/>
  <c r="S31" i="19"/>
  <c r="P31" i="19"/>
  <c r="K31" i="19"/>
  <c r="F31" i="19"/>
  <c r="S30" i="19"/>
  <c r="P30" i="19"/>
  <c r="K30" i="19"/>
  <c r="F30" i="19"/>
  <c r="S29" i="19"/>
  <c r="P29" i="19"/>
  <c r="K29" i="19"/>
  <c r="F29" i="19"/>
  <c r="S28" i="19"/>
  <c r="P28" i="19"/>
  <c r="K28" i="19"/>
  <c r="F28" i="19"/>
  <c r="S27" i="19"/>
  <c r="P27" i="19"/>
  <c r="K27" i="19"/>
  <c r="F27" i="19"/>
  <c r="S26" i="19"/>
  <c r="P26" i="19"/>
  <c r="K26" i="19"/>
  <c r="F26" i="19"/>
  <c r="S25" i="19"/>
  <c r="P25" i="19"/>
  <c r="K25" i="19"/>
  <c r="F25" i="19"/>
  <c r="T25" i="19" s="1"/>
  <c r="S24" i="19"/>
  <c r="P24" i="19"/>
  <c r="K24" i="19"/>
  <c r="F24" i="19"/>
  <c r="S23" i="19"/>
  <c r="P23" i="19"/>
  <c r="K23" i="19"/>
  <c r="F23" i="19"/>
  <c r="S22" i="19"/>
  <c r="P22" i="19"/>
  <c r="K22" i="19"/>
  <c r="F22" i="19"/>
  <c r="S21" i="19"/>
  <c r="P21" i="19"/>
  <c r="K21" i="19"/>
  <c r="F21" i="19"/>
  <c r="S20" i="19"/>
  <c r="P20" i="19"/>
  <c r="K20" i="19"/>
  <c r="F20" i="19"/>
  <c r="S19" i="19"/>
  <c r="P19" i="19"/>
  <c r="K19" i="19"/>
  <c r="F19" i="19"/>
  <c r="S18" i="19"/>
  <c r="P18" i="19"/>
  <c r="K18" i="19"/>
  <c r="F18" i="19"/>
  <c r="S17" i="19"/>
  <c r="P17" i="19"/>
  <c r="K17" i="19"/>
  <c r="F17" i="19"/>
  <c r="P16" i="19"/>
  <c r="K16" i="19"/>
  <c r="F16" i="19"/>
  <c r="R14" i="19"/>
  <c r="Q14" i="19"/>
  <c r="O14" i="19"/>
  <c r="N14" i="19"/>
  <c r="M14" i="19"/>
  <c r="E14" i="19"/>
  <c r="D14" i="19"/>
  <c r="S38" i="13"/>
  <c r="P38" i="13"/>
  <c r="K38" i="13"/>
  <c r="F38" i="13"/>
  <c r="S37" i="13"/>
  <c r="P37" i="13"/>
  <c r="K37" i="13"/>
  <c r="F37" i="13"/>
  <c r="S36" i="13"/>
  <c r="P36" i="13"/>
  <c r="K36" i="13"/>
  <c r="F36" i="13"/>
  <c r="S35" i="13"/>
  <c r="P35" i="13"/>
  <c r="K35" i="13"/>
  <c r="F35" i="13"/>
  <c r="S34" i="13"/>
  <c r="P34" i="13"/>
  <c r="K34" i="13"/>
  <c r="F34" i="13"/>
  <c r="S33" i="13"/>
  <c r="P33" i="13"/>
  <c r="K33" i="13"/>
  <c r="F33" i="13"/>
  <c r="S32" i="13"/>
  <c r="P32" i="13"/>
  <c r="K32" i="13"/>
  <c r="F32" i="13"/>
  <c r="S31" i="13"/>
  <c r="P31" i="13"/>
  <c r="K31" i="13"/>
  <c r="F31" i="13"/>
  <c r="S30" i="13"/>
  <c r="P30" i="13"/>
  <c r="K30" i="13"/>
  <c r="F30" i="13"/>
  <c r="S29" i="13"/>
  <c r="P29" i="13"/>
  <c r="K29" i="13"/>
  <c r="F29" i="13"/>
  <c r="S28" i="13"/>
  <c r="P28" i="13"/>
  <c r="K28" i="13"/>
  <c r="F28" i="13"/>
  <c r="T28" i="13" s="1"/>
  <c r="S27" i="13"/>
  <c r="P27" i="13"/>
  <c r="K27" i="13"/>
  <c r="F27" i="13"/>
  <c r="T27" i="13" s="1"/>
  <c r="S26" i="13"/>
  <c r="P26" i="13"/>
  <c r="K26" i="13"/>
  <c r="F26" i="13"/>
  <c r="S25" i="13"/>
  <c r="P25" i="13"/>
  <c r="K25" i="13"/>
  <c r="F25" i="13"/>
  <c r="T25" i="13" s="1"/>
  <c r="S24" i="13"/>
  <c r="P24" i="13"/>
  <c r="K24" i="13"/>
  <c r="F24" i="13"/>
  <c r="T24" i="13" s="1"/>
  <c r="S23" i="13"/>
  <c r="P23" i="13"/>
  <c r="K23" i="13"/>
  <c r="F23" i="13"/>
  <c r="T23" i="13" s="1"/>
  <c r="S22" i="13"/>
  <c r="P22" i="13"/>
  <c r="K22" i="13"/>
  <c r="F22" i="13"/>
  <c r="T22" i="13" s="1"/>
  <c r="S21" i="13"/>
  <c r="P21" i="13"/>
  <c r="K21" i="13"/>
  <c r="F21" i="13"/>
  <c r="T21" i="13" s="1"/>
  <c r="S20" i="13"/>
  <c r="P20" i="13"/>
  <c r="K20" i="13"/>
  <c r="F20" i="13"/>
  <c r="T20" i="13" s="1"/>
  <c r="S19" i="13"/>
  <c r="P19" i="13"/>
  <c r="K19" i="13"/>
  <c r="F19" i="13"/>
  <c r="T19" i="13" s="1"/>
  <c r="S18" i="13"/>
  <c r="P18" i="13"/>
  <c r="K18" i="13"/>
  <c r="F18" i="13"/>
  <c r="S17" i="13"/>
  <c r="P17" i="13"/>
  <c r="K17" i="13"/>
  <c r="F17" i="13"/>
  <c r="S16" i="13"/>
  <c r="S14" i="13" s="1"/>
  <c r="P16" i="13"/>
  <c r="P14" i="13" s="1"/>
  <c r="K16" i="13"/>
  <c r="K14" i="13" s="1"/>
  <c r="F16" i="13"/>
  <c r="R14" i="13"/>
  <c r="Q14" i="13"/>
  <c r="O14" i="13"/>
  <c r="N14" i="13"/>
  <c r="M14" i="13"/>
  <c r="L14" i="13"/>
  <c r="I14" i="13"/>
  <c r="H14" i="13"/>
  <c r="G14" i="13"/>
  <c r="E14" i="13"/>
  <c r="D14" i="13"/>
  <c r="B27" i="18"/>
  <c r="B26" i="18"/>
  <c r="B25" i="18"/>
  <c r="B24" i="18"/>
  <c r="B23" i="18"/>
  <c r="B22" i="18"/>
  <c r="B21" i="18"/>
  <c r="B20" i="18"/>
  <c r="B19" i="18"/>
  <c r="B18" i="18"/>
  <c r="G15" i="6"/>
  <c r="F15" i="6"/>
  <c r="E15" i="6"/>
  <c r="D15" i="6"/>
  <c r="C15" i="6"/>
  <c r="T26" i="13"/>
  <c r="T38" i="13"/>
  <c r="G17" i="4"/>
  <c r="O17" i="4"/>
  <c r="K28" i="4"/>
  <c r="M17" i="4"/>
  <c r="E17" i="4"/>
  <c r="Q17" i="4"/>
  <c r="I17" i="4"/>
  <c r="K17" i="4"/>
  <c r="O21" i="4" l="1"/>
  <c r="O25" i="4"/>
  <c r="Q21" i="4"/>
  <c r="M21" i="4"/>
  <c r="Q25" i="4"/>
  <c r="M25" i="4"/>
  <c r="G25" i="4"/>
  <c r="I21" i="4"/>
  <c r="E25" i="4"/>
  <c r="C25" i="4"/>
  <c r="I25" i="4"/>
  <c r="E21" i="4"/>
  <c r="T30" i="13"/>
  <c r="T31" i="13"/>
  <c r="T32" i="13"/>
  <c r="T33" i="13"/>
  <c r="T34" i="13"/>
  <c r="T35" i="13"/>
  <c r="T36" i="13"/>
  <c r="T22" i="19"/>
  <c r="T17" i="19"/>
  <c r="T19" i="19"/>
  <c r="T27" i="19"/>
  <c r="T30" i="19"/>
  <c r="T36" i="19"/>
  <c r="F14" i="19"/>
  <c r="T24" i="19"/>
  <c r="T31" i="19"/>
  <c r="K26" i="4"/>
  <c r="Q22" i="4"/>
  <c r="T16" i="19"/>
  <c r="T18" i="19"/>
  <c r="T21" i="19"/>
  <c r="K14" i="19"/>
  <c r="T18" i="13"/>
  <c r="P14" i="19"/>
  <c r="T26" i="19"/>
  <c r="T29" i="19"/>
  <c r="T33" i="19"/>
  <c r="T37" i="19"/>
  <c r="T38" i="19"/>
  <c r="C21" i="4"/>
  <c r="G21" i="4"/>
  <c r="Q18" i="4"/>
  <c r="K18" i="4"/>
  <c r="G26" i="4"/>
  <c r="O19" i="4"/>
  <c r="G19" i="4"/>
  <c r="E27" i="4"/>
  <c r="Q27" i="4"/>
  <c r="K23" i="4"/>
  <c r="C27" i="4"/>
  <c r="O27" i="4"/>
  <c r="E19" i="4"/>
  <c r="E24" i="4"/>
  <c r="M27" i="4"/>
  <c r="I19" i="4"/>
  <c r="B14" i="18"/>
  <c r="B15" i="5"/>
  <c r="Q24" i="4"/>
  <c r="O23" i="4"/>
  <c r="O20" i="4"/>
  <c r="M23" i="4"/>
  <c r="K20" i="4"/>
  <c r="Q23" i="4"/>
  <c r="I27" i="4"/>
  <c r="C23" i="4"/>
  <c r="E28" i="4"/>
  <c r="G24" i="4"/>
  <c r="M28" i="4"/>
  <c r="C28" i="4"/>
  <c r="Q20" i="4"/>
  <c r="M19" i="4"/>
  <c r="E23" i="4"/>
  <c r="O28" i="4"/>
  <c r="Q19" i="4"/>
  <c r="I23" i="4"/>
  <c r="K19" i="4"/>
  <c r="K27" i="4"/>
  <c r="G18" i="4"/>
  <c r="O22" i="4"/>
  <c r="I26" i="4"/>
  <c r="I22" i="4"/>
  <c r="B15" i="4"/>
  <c r="G15" i="4" s="1"/>
  <c r="I24" i="4"/>
  <c r="Q28" i="4"/>
  <c r="G28" i="4"/>
  <c r="G22" i="4"/>
  <c r="K24" i="4"/>
  <c r="O26" i="4"/>
  <c r="E20" i="4"/>
  <c r="C22" i="4"/>
  <c r="C18" i="4"/>
  <c r="M18" i="4"/>
  <c r="M22" i="4"/>
  <c r="M26" i="4"/>
  <c r="G20" i="4"/>
  <c r="K22" i="4"/>
  <c r="O24" i="4"/>
  <c r="C26" i="4"/>
  <c r="O18" i="4"/>
  <c r="Q26" i="4"/>
  <c r="M20" i="4"/>
  <c r="M24" i="4"/>
  <c r="I18" i="4"/>
  <c r="C20" i="4"/>
  <c r="T16" i="13"/>
  <c r="T17" i="13"/>
  <c r="T29" i="13"/>
  <c r="T37" i="13"/>
  <c r="T23" i="19"/>
  <c r="S14" i="19"/>
  <c r="T20" i="19"/>
  <c r="T28" i="19"/>
  <c r="F14" i="13"/>
  <c r="T14" i="13" s="1"/>
  <c r="T14" i="19" l="1"/>
  <c r="O15" i="4"/>
  <c r="Q15" i="4"/>
  <c r="C15" i="4"/>
  <c r="E15" i="4"/>
  <c r="K15" i="4"/>
  <c r="I15" i="4"/>
  <c r="M15" i="4"/>
</calcChain>
</file>

<file path=xl/sharedStrings.xml><?xml version="1.0" encoding="utf-8"?>
<sst xmlns="http://schemas.openxmlformats.org/spreadsheetml/2006/main" count="1735" uniqueCount="686">
  <si>
    <t>연별 및 온천별
Year &amp; hot-spring</t>
    <phoneticPr fontId="43" type="noConversion"/>
  </si>
  <si>
    <t>지정일자
Date of designation</t>
    <phoneticPr fontId="43" type="noConversion"/>
  </si>
  <si>
    <t>온도(℃)
Temperature</t>
    <phoneticPr fontId="43" type="noConversion"/>
  </si>
  <si>
    <t>수질
Water quality</t>
    <phoneticPr fontId="43" type="noConversion"/>
  </si>
  <si>
    <t>1. 발전현황</t>
    <phoneticPr fontId="43" type="noConversion"/>
  </si>
  <si>
    <t>2. 용도별 전력사용량</t>
    <phoneticPr fontId="43" type="noConversion"/>
  </si>
  <si>
    <t>3. 제조업 중분류별 전력사용량</t>
    <phoneticPr fontId="43" type="noConversion"/>
  </si>
  <si>
    <t>4. 가스공급량</t>
    <phoneticPr fontId="43" type="noConversion"/>
  </si>
  <si>
    <t>5. 도시가스 이용현황</t>
    <phoneticPr fontId="43" type="noConversion"/>
  </si>
  <si>
    <t>2007</t>
  </si>
  <si>
    <t>2008</t>
  </si>
  <si>
    <t>2009</t>
  </si>
  <si>
    <t>월성원자력1호기</t>
  </si>
  <si>
    <t>월성원자력4호기</t>
  </si>
  <si>
    <t>단위 : MWh</t>
  </si>
  <si>
    <t>Unit : MWh</t>
  </si>
  <si>
    <t>광 업
Mining</t>
  </si>
  <si>
    <t>점유율(%)
Percen-tage</t>
  </si>
  <si>
    <t>2010</t>
  </si>
  <si>
    <t xml:space="preserve"> 1 월</t>
  </si>
  <si>
    <t xml:space="preserve"> 2 월</t>
  </si>
  <si>
    <t xml:space="preserve"> 3 월</t>
  </si>
  <si>
    <t xml:space="preserve"> 4 월</t>
  </si>
  <si>
    <t xml:space="preserve"> 5 월</t>
  </si>
  <si>
    <t xml:space="preserve"> 6 월</t>
  </si>
  <si>
    <t xml:space="preserve"> 7 월</t>
  </si>
  <si>
    <t xml:space="preserve"> 8 월</t>
  </si>
  <si>
    <t xml:space="preserve"> 9 월</t>
  </si>
  <si>
    <t>11 월</t>
  </si>
  <si>
    <t>12 월</t>
  </si>
  <si>
    <t>연별 및
월별</t>
    <phoneticPr fontId="43" type="noConversion"/>
  </si>
  <si>
    <t>합계
Total</t>
    <phoneticPr fontId="43" type="noConversion"/>
  </si>
  <si>
    <t>Year &amp;
Month</t>
    <phoneticPr fontId="43" type="noConversion"/>
  </si>
  <si>
    <t>…</t>
  </si>
  <si>
    <t xml:space="preserve">3. Electric Power Consumption by Division of Industry </t>
    <phoneticPr fontId="43" type="noConversion"/>
  </si>
  <si>
    <t>3. 제조업 중분류별 전력사용량(계속)</t>
    <phoneticPr fontId="43" type="noConversion"/>
  </si>
  <si>
    <t xml:space="preserve">3. Electric Power Consumption by Division of Industry(Cont'd) </t>
    <phoneticPr fontId="43" type="noConversion"/>
  </si>
  <si>
    <t>음식료품
Food beverage</t>
    <phoneticPr fontId="43" type="noConversion"/>
  </si>
  <si>
    <t>담배
Tobacco</t>
    <phoneticPr fontId="43" type="noConversion"/>
  </si>
  <si>
    <t>섬유제품
Textiles</t>
    <phoneticPr fontId="43" type="noConversion"/>
  </si>
  <si>
    <t>의복, 
의복액세서리
 및 모피제품
wearing apparel, Clothing Accessories and Fur Articles</t>
    <phoneticPr fontId="43" type="noConversion"/>
  </si>
  <si>
    <t>가죽, 가방, 
및 신발
Tanning and dressing of leather, Footwear</t>
    <phoneticPr fontId="43" type="noConversion"/>
  </si>
  <si>
    <t>목재 및
나무제품
Wood and products of wood and cork</t>
    <phoneticPr fontId="43" type="noConversion"/>
  </si>
  <si>
    <t>펄프, 종이 및
종이제품
Pulp, paper and paper products</t>
    <phoneticPr fontId="43" type="noConversion"/>
  </si>
  <si>
    <t>인쇄 및
기록매체 복제
Printing and Reproduction of Recorded Media</t>
    <phoneticPr fontId="43" type="noConversion"/>
  </si>
  <si>
    <t>코크스, 연탄 및 석유정제품
Coke, hard-coal and lignite fuel briquettes and Refined Petroleum Products</t>
    <phoneticPr fontId="43" type="noConversion"/>
  </si>
  <si>
    <t>화학물질 및
 화학제품hemicals and chemical products except pharmaceuticals, medicinal chemicals</t>
    <phoneticPr fontId="43" type="noConversion"/>
  </si>
  <si>
    <t>고무제품 및 
플라스틱제품Rubber and Plastic Products</t>
    <phoneticPr fontId="43" type="noConversion"/>
  </si>
  <si>
    <t>비금속 광물제품  Other Non-metallic Mineral Products</t>
    <phoneticPr fontId="43" type="noConversion"/>
  </si>
  <si>
    <t>금속가공제품  Fabricated Metal Products</t>
    <phoneticPr fontId="43" type="noConversion"/>
  </si>
  <si>
    <t>판매량
(1,000㎥)
Amount sold</t>
  </si>
  <si>
    <t>가정용  Home use</t>
  </si>
  <si>
    <t>산업용Industry use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</si>
  <si>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</si>
  <si>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</si>
  <si>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</si>
  <si>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</si>
  <si>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</si>
  <si>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</si>
  <si>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</si>
  <si>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</si>
  <si>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</si>
  <si>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</si>
  <si>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</si>
  <si>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</si>
  <si>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</si>
  <si>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</si>
  <si>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</si>
  <si>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</si>
  <si>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</si>
  <si>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</si>
  <si>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</si>
  <si>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</si>
  <si>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</si>
  <si>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</si>
  <si>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</si>
  <si>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</si>
  <si>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</si>
  <si>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</si>
  <si>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</si>
  <si>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</si>
  <si>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</si>
  <si>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</si>
  <si>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</si>
  <si>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</si>
  <si>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</si>
  <si>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</si>
  <si>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</si>
  <si>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</si>
  <si>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</si>
  <si>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</si>
  <si>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</si>
  <si>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</si>
  <si>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</si>
  <si>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</si>
  <si>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</si>
  <si>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</si>
  <si>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</si>
  <si>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</si>
  <si>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단위 : m</t>
  </si>
  <si>
    <t>Unit : m</t>
  </si>
  <si>
    <t>합 계
Total</t>
  </si>
  <si>
    <t>배 수 관 Conduit pipe</t>
  </si>
  <si>
    <t>급수관 Water supply pipe</t>
  </si>
  <si>
    <t>강 관
Steel</t>
  </si>
  <si>
    <t>동 관
Copper</t>
  </si>
  <si>
    <t xml:space="preserve"> </t>
    <phoneticPr fontId="43" type="noConversion"/>
  </si>
  <si>
    <t>단위 : 천원</t>
  </si>
  <si>
    <t>Source : Division of Water Management</t>
    <phoneticPr fontId="43" type="noConversion"/>
  </si>
  <si>
    <t>포항시  Pohang</t>
  </si>
  <si>
    <t>경주시  Gyeongju</t>
  </si>
  <si>
    <t>김천시  Gimcheon</t>
  </si>
  <si>
    <t>안동시  Andong</t>
  </si>
  <si>
    <t>구미시  Gumi</t>
  </si>
  <si>
    <t>영주시  Yeongju</t>
  </si>
  <si>
    <t>영천시  Yeongcheon</t>
  </si>
  <si>
    <t>상주시  Sangju</t>
  </si>
  <si>
    <t>문경시  Mungyeong</t>
  </si>
  <si>
    <t>경산시  Gyeongsan</t>
  </si>
  <si>
    <t>군위군  Gunwi</t>
  </si>
  <si>
    <t>의성군  Uiseong</t>
  </si>
  <si>
    <t>청송군  Cheongsong</t>
  </si>
  <si>
    <t>영양군  Yeongyang</t>
  </si>
  <si>
    <t>영덕군  Yeongdeok</t>
  </si>
  <si>
    <t>청도군  Cheongdo</t>
  </si>
  <si>
    <t>고령군  Goryeong</t>
  </si>
  <si>
    <t>성주군  Seongju</t>
  </si>
  <si>
    <t>칠곡군  Chilgok</t>
  </si>
  <si>
    <t>예천군  Yecheon</t>
  </si>
  <si>
    <t>봉화군  Bonghwa</t>
  </si>
  <si>
    <t>울진군  Uljin</t>
  </si>
  <si>
    <t>울릉군  Ulleung</t>
  </si>
  <si>
    <t>분류식(m) Classifed pipe</t>
  </si>
  <si>
    <t>전기장비 제조업  electrical equipment</t>
    <phoneticPr fontId="43" type="noConversion"/>
  </si>
  <si>
    <t>기타 기계
및 장비
Machinery and outfits, N.E.C</t>
    <phoneticPr fontId="43" type="noConversion"/>
  </si>
  <si>
    <t>자동차 및
트레일러
Motor Vehicles, Trailers and Semitrailers</t>
    <phoneticPr fontId="43" type="noConversion"/>
  </si>
  <si>
    <t>기타
운송장비
Other transport equipment</t>
    <phoneticPr fontId="43" type="noConversion"/>
  </si>
  <si>
    <t>가구 및 기타
제조업
Furniture and  Others</t>
    <phoneticPr fontId="43" type="noConversion"/>
  </si>
  <si>
    <t>재생재료
처리업
Recycling</t>
    <phoneticPr fontId="43" type="noConversion"/>
  </si>
  <si>
    <t>의료용 물질 및
 의약품 Pharmaceuticals, Medicinal Chemicals and Botanical Products</t>
    <phoneticPr fontId="43" type="noConversion"/>
  </si>
  <si>
    <t>의료, 정밀, 
광학기기 및 시계
Medical, Precision and Optical Instruments, Watches and Clocks</t>
    <phoneticPr fontId="43" type="noConversion"/>
  </si>
  <si>
    <t>2011</t>
  </si>
  <si>
    <t>8. 상수도</t>
  </si>
  <si>
    <t>9. 상수도관</t>
  </si>
  <si>
    <t>9. Public Water Pipe</t>
  </si>
  <si>
    <t>9. 상수도관(계속)</t>
  </si>
  <si>
    <t>10. 급수 사용량</t>
  </si>
  <si>
    <t>10. 급수 사용량(계속)</t>
  </si>
  <si>
    <t>10. Consumption of Water Supplied</t>
  </si>
  <si>
    <t>10. Consumption of Water Supplied(Cont'd)</t>
  </si>
  <si>
    <t>11. 급수사용료 부과</t>
  </si>
  <si>
    <t>11. 급수사용료 부과(계속)</t>
  </si>
  <si>
    <t>11. Charges for Water Consumption</t>
  </si>
  <si>
    <t>11. Charges for Water Consumption(Cont'd)</t>
  </si>
  <si>
    <t>12. 하수도 인구 및 보급률</t>
  </si>
  <si>
    <t>12. 하수도 인구 및 보급(계속)</t>
  </si>
  <si>
    <t>12. Sewage Population and Distribution rate</t>
  </si>
  <si>
    <t>12. Sewage Population and Distribution rate(Cont'd)</t>
  </si>
  <si>
    <t>15. 온천수 생산</t>
    <phoneticPr fontId="43" type="noConversion"/>
  </si>
  <si>
    <t>6. 도시가스 보급률</t>
    <phoneticPr fontId="43" type="noConversion"/>
  </si>
  <si>
    <t>7. 고압가스 제조저장판매소</t>
    <phoneticPr fontId="43" type="noConversion"/>
  </si>
  <si>
    <t>8. 상수도</t>
    <phoneticPr fontId="43" type="noConversion"/>
  </si>
  <si>
    <t>9. 상수도관</t>
    <phoneticPr fontId="43" type="noConversion"/>
  </si>
  <si>
    <t>10. 급수사용량</t>
    <phoneticPr fontId="43" type="noConversion"/>
  </si>
  <si>
    <t>11. 급수사용료 부과</t>
    <phoneticPr fontId="43" type="noConversion"/>
  </si>
  <si>
    <t>12. 하수도인구 및 보급률</t>
    <phoneticPr fontId="43" type="noConversion"/>
  </si>
  <si>
    <t>13. 하수사용료 부과</t>
    <phoneticPr fontId="43" type="noConversion"/>
  </si>
  <si>
    <t>14. 하수관거</t>
    <phoneticPr fontId="43" type="noConversion"/>
  </si>
  <si>
    <t>4. 가스 공급량</t>
    <phoneticPr fontId="43" type="noConversion"/>
  </si>
  <si>
    <t>4. Gas Supply</t>
    <phoneticPr fontId="43" type="noConversion"/>
  </si>
  <si>
    <t>단위 : 개소</t>
    <phoneticPr fontId="43" type="noConversion"/>
  </si>
  <si>
    <t>Unit : place</t>
    <phoneticPr fontId="43" type="noConversion"/>
  </si>
  <si>
    <t>연별 및 월별
Year &amp; Month</t>
    <phoneticPr fontId="43" type="noConversion"/>
  </si>
  <si>
    <t>도 시 가 스
Liquefied natural gas(LNG)</t>
    <phoneticPr fontId="43" type="noConversion"/>
  </si>
  <si>
    <t>프 로 판
 Propane gas(LPG)</t>
    <phoneticPr fontId="43" type="noConversion"/>
  </si>
  <si>
    <t>부 탄
Butane gas</t>
    <phoneticPr fontId="43" type="noConversion"/>
  </si>
  <si>
    <t>판매소수
Number of
selling stores</t>
    <phoneticPr fontId="43" type="noConversion"/>
  </si>
  <si>
    <t>판매량(t)
Amount sold</t>
    <phoneticPr fontId="43" type="noConversion"/>
  </si>
  <si>
    <t>판매량(t)
Amount
sold</t>
    <phoneticPr fontId="43" type="noConversion"/>
  </si>
  <si>
    <t>1월   Jan.</t>
    <phoneticPr fontId="43" type="noConversion"/>
  </si>
  <si>
    <t>2월   Feb.</t>
    <phoneticPr fontId="43" type="noConversion"/>
  </si>
  <si>
    <t>3월   Mar.</t>
    <phoneticPr fontId="43" type="noConversion"/>
  </si>
  <si>
    <t>4월   Apr.</t>
    <phoneticPr fontId="43" type="noConversion"/>
  </si>
  <si>
    <t>5월   May.</t>
    <phoneticPr fontId="43" type="noConversion"/>
  </si>
  <si>
    <t>6월   Jun.</t>
    <phoneticPr fontId="43" type="noConversion"/>
  </si>
  <si>
    <t>7월   Jul.</t>
    <phoneticPr fontId="43" type="noConversion"/>
  </si>
  <si>
    <t>8월   Aug.</t>
    <phoneticPr fontId="43" type="noConversion"/>
  </si>
  <si>
    <t>9월   Sep.</t>
    <phoneticPr fontId="43" type="noConversion"/>
  </si>
  <si>
    <t>10월   Oct.</t>
    <phoneticPr fontId="43" type="noConversion"/>
  </si>
  <si>
    <t>11월   Nov.</t>
    <phoneticPr fontId="43" type="noConversion"/>
  </si>
  <si>
    <t>12월   Dec.</t>
    <phoneticPr fontId="43" type="noConversion"/>
  </si>
  <si>
    <t>5. 도시가스 이용현황</t>
    <phoneticPr fontId="43" type="noConversion"/>
  </si>
  <si>
    <t>5. LNG Consumption by Use</t>
    <phoneticPr fontId="43" type="noConversion"/>
  </si>
  <si>
    <t>단위 : 개</t>
    <phoneticPr fontId="43" type="noConversion"/>
  </si>
  <si>
    <t>Unit : each</t>
    <phoneticPr fontId="43" type="noConversion"/>
  </si>
  <si>
    <t>합  계
Total</t>
    <phoneticPr fontId="43" type="noConversion"/>
  </si>
  <si>
    <t>영업용Business use</t>
    <phoneticPr fontId="43" type="noConversion"/>
  </si>
  <si>
    <t>업무용
Office use</t>
    <phoneticPr fontId="43" type="noConversion"/>
  </si>
  <si>
    <t>집단에너지
Community energy</t>
    <phoneticPr fontId="43" type="noConversion"/>
  </si>
  <si>
    <t>수송용
Transport</t>
    <phoneticPr fontId="43" type="noConversion"/>
  </si>
  <si>
    <t>주 : LNG : Liquefied Natural Gas</t>
    <phoneticPr fontId="43" type="noConversion"/>
  </si>
  <si>
    <t>주 : 2011년 자료부터 서식변경 ("일반용", "기타" 항목 삭제, "영업용", "열병합 발전용", "집단에너지" 항목 추가)</t>
    <phoneticPr fontId="43" type="noConversion"/>
  </si>
  <si>
    <t xml:space="preserve"> 6. LNG Supply Rate by Region</t>
    <phoneticPr fontId="43" type="noConversion"/>
  </si>
  <si>
    <t>단위 : %, 가구</t>
    <phoneticPr fontId="43" type="noConversion"/>
  </si>
  <si>
    <t>Unit : %, household</t>
    <phoneticPr fontId="43" type="noConversion"/>
  </si>
  <si>
    <t>보급률 Supply rate</t>
    <phoneticPr fontId="43" type="noConversion"/>
  </si>
  <si>
    <t>도시가스 수요가구 수(A)
 No. of supplying households</t>
    <phoneticPr fontId="43" type="noConversion"/>
  </si>
  <si>
    <t>공급권역 총 가구수(B)
No. of total households</t>
    <phoneticPr fontId="43" type="noConversion"/>
  </si>
  <si>
    <t>…</t>
    <phoneticPr fontId="24" type="noConversion"/>
  </si>
  <si>
    <t xml:space="preserve">단위 : 개소  </t>
    <phoneticPr fontId="43" type="noConversion"/>
  </si>
  <si>
    <t>Unit : place</t>
    <phoneticPr fontId="43" type="noConversion"/>
  </si>
  <si>
    <t>연별 및 시군별
Year &amp; Si, Gun</t>
    <phoneticPr fontId="43" type="noConversion"/>
  </si>
  <si>
    <t>1. 발전현황</t>
    <phoneticPr fontId="43" type="noConversion"/>
  </si>
  <si>
    <t>1. Electricity Generation</t>
    <phoneticPr fontId="43" type="noConversion"/>
  </si>
  <si>
    <t>연별 및 발전소별
Year and Power Plant</t>
    <phoneticPr fontId="43" type="noConversion"/>
  </si>
  <si>
    <t>발전량 (MWh)
Amount of electricity generation</t>
    <phoneticPr fontId="43" type="noConversion"/>
  </si>
  <si>
    <t>평균전력 (kW)
 Average load</t>
    <phoneticPr fontId="43" type="noConversion"/>
  </si>
  <si>
    <t>최대전력(kW)
Peak load</t>
    <phoneticPr fontId="43" type="noConversion"/>
  </si>
  <si>
    <t>주 : 2009년 자료부터 상용자가발전사업자 제외</t>
    <phoneticPr fontId="43" type="noConversion"/>
  </si>
  <si>
    <t>단위 : 명</t>
  </si>
  <si>
    <t>연별 및 시군별
Year &amp; Si, Gun</t>
  </si>
  <si>
    <t xml:space="preserve">총인구
Population </t>
  </si>
  <si>
    <t>급수인구
Water-supply population</t>
  </si>
  <si>
    <t>시설용량
(㎥/일)
Water-supply capacity</t>
  </si>
  <si>
    <t>급수량
(㎥/일)
Amount of water supplied</t>
  </si>
  <si>
    <t>1일1인당
급수량(ℓ)
Water supply amount per person a day</t>
  </si>
  <si>
    <t>급수전수
Number of faucets</t>
  </si>
  <si>
    <t>보급률(%)
Water- Supply rate</t>
  </si>
  <si>
    <t>연별 및
시군별</t>
  </si>
  <si>
    <t>도 수 관  Transmission pipe</t>
  </si>
  <si>
    <t xml:space="preserve">           송 수 관 </t>
  </si>
  <si>
    <t xml:space="preserve">  Transmission pipe</t>
  </si>
  <si>
    <t>Year &amp;
 Si, Gun</t>
  </si>
  <si>
    <t>주철관
Cast iron</t>
  </si>
  <si>
    <t>기 타
Others</t>
  </si>
  <si>
    <t>아연도강관
Galvanized steel</t>
  </si>
  <si>
    <t>스텐레스관
Stainless steel</t>
  </si>
  <si>
    <t>자료 : 물산업과</t>
  </si>
  <si>
    <t>주 : 2004년 부터 도수관 추가</t>
  </si>
  <si>
    <t xml:space="preserve">Note : Including PVC, PE, Hi-4P </t>
  </si>
  <si>
    <t>단위 : ㎥</t>
  </si>
  <si>
    <t>Unit : ㎥</t>
  </si>
  <si>
    <t>가 정 용
Domestic</t>
  </si>
  <si>
    <t>업무용
Affair</t>
  </si>
  <si>
    <t xml:space="preserve">영업용 
Business </t>
  </si>
  <si>
    <t>욕탕용 1종
Bathhouse Class 1</t>
  </si>
  <si>
    <t>욕탕용 2종
Bathhouse Class 2</t>
  </si>
  <si>
    <t>전용공업용
Industrial</t>
  </si>
  <si>
    <t xml:space="preserve"> </t>
  </si>
  <si>
    <t xml:space="preserve">주 : 2004년부터 서식 변경, 2003년 이전 자료는 업무용은 영업용 1종, </t>
  </si>
  <si>
    <t>Unit : 1,000 won</t>
  </si>
  <si>
    <t xml:space="preserve">영업용
Business </t>
  </si>
  <si>
    <t xml:space="preserve">      영업용은 영업용 2종, '11년부터 전용공업용은 공업제공 부과액(환경부 통계), '10년 합계 156,218,863천원(구미 공업용수 제외) </t>
  </si>
  <si>
    <t>낙동강</t>
  </si>
  <si>
    <t>동해</t>
  </si>
  <si>
    <t>단위 :  ㎢, m, 개</t>
  </si>
  <si>
    <t>Unit : ㎢, m, each</t>
  </si>
  <si>
    <t>합류식(m) Unclassifed pipe</t>
  </si>
  <si>
    <t>Year &amp;
Si, Gun</t>
  </si>
  <si>
    <t>개거
Open ditch</t>
  </si>
  <si>
    <t>측구
Gutter</t>
  </si>
  <si>
    <t>사각형
quadra
-ngle</t>
  </si>
  <si>
    <t>원형
circle</t>
  </si>
  <si>
    <t>사각형
quadrangle</t>
  </si>
  <si>
    <t>사각형
quadra-ngle</t>
  </si>
  <si>
    <t>주 :  2005년 자료부터 수록</t>
  </si>
  <si>
    <t>Ⅷ. Electricity, Gas and Water-Supply / 327</t>
    <phoneticPr fontId="43" type="noConversion"/>
  </si>
  <si>
    <t>328 / Ⅷ. 전기, 가스, 수도</t>
    <phoneticPr fontId="43" type="noConversion"/>
  </si>
  <si>
    <t>단위 : 명, ㎢, ％</t>
    <phoneticPr fontId="43" type="noConversion"/>
  </si>
  <si>
    <t>Unit : Person, ㎢, ％</t>
    <phoneticPr fontId="43" type="noConversion"/>
  </si>
  <si>
    <t xml:space="preserve"> </t>
    <phoneticPr fontId="43" type="noConversion"/>
  </si>
  <si>
    <t>연별 및 시군별
Year &amp; Si, Gun</t>
    <phoneticPr fontId="43" type="noConversion"/>
  </si>
  <si>
    <t>수계
Water System</t>
    <phoneticPr fontId="43" type="noConversion"/>
  </si>
  <si>
    <t>특별대책지역
Special masure area</t>
    <phoneticPr fontId="43" type="noConversion"/>
  </si>
  <si>
    <t>총 인 구
(명)
Total Population</t>
    <phoneticPr fontId="43" type="noConversion"/>
  </si>
  <si>
    <t>총면적
(㎢)
Total Area</t>
    <phoneticPr fontId="43" type="noConversion"/>
  </si>
  <si>
    <t>하수처리구역 내
Inner area of sewage treatment</t>
    <phoneticPr fontId="43" type="noConversion"/>
  </si>
  <si>
    <t>하수처리구역 내
Inner area of sewage treatment</t>
    <phoneticPr fontId="24" type="noConversion"/>
  </si>
  <si>
    <t>하수처리구역 외
Outer area of sewage treatment</t>
    <phoneticPr fontId="43" type="noConversion"/>
  </si>
  <si>
    <t>하수도
보급률(%)
Distribution rate of Sewage</t>
    <phoneticPr fontId="43" type="noConversion"/>
  </si>
  <si>
    <t xml:space="preserve">하수 종말처리인구(명)
Population of benfiting from sewage </t>
    <phoneticPr fontId="43" type="noConversion"/>
  </si>
  <si>
    <r>
      <t xml:space="preserve">폐수 종말처리인구(명)
</t>
    </r>
    <r>
      <rPr>
        <sz val="7"/>
        <rFont val="돋움"/>
        <family val="3"/>
        <charset val="129"/>
      </rPr>
      <t xml:space="preserve">Population of benfiting from Waste water </t>
    </r>
    <phoneticPr fontId="43" type="noConversion"/>
  </si>
  <si>
    <t>면적
(㎢)
 Area</t>
    <phoneticPr fontId="43" type="noConversion"/>
  </si>
  <si>
    <t xml:space="preserve">인구(명)
Population </t>
    <phoneticPr fontId="43" type="noConversion"/>
  </si>
  <si>
    <t>1차 처리Mechanic
(b1)</t>
    <phoneticPr fontId="43" type="noConversion"/>
  </si>
  <si>
    <t>2차 처리
Biological
(b2)</t>
    <phoneticPr fontId="43" type="noConversion"/>
  </si>
  <si>
    <t>3차
Advanced
(b3)</t>
    <phoneticPr fontId="43" type="noConversion"/>
  </si>
  <si>
    <r>
      <t>1차 처리</t>
    </r>
    <r>
      <rPr>
        <sz val="7"/>
        <rFont val="돋움"/>
        <family val="3"/>
        <charset val="129"/>
      </rPr>
      <t>Mechanic</t>
    </r>
    <r>
      <rPr>
        <sz val="8"/>
        <rFont val="돋움"/>
        <family val="3"/>
        <charset val="129"/>
      </rPr>
      <t xml:space="preserve">
(b1)</t>
    </r>
    <phoneticPr fontId="43" type="noConversion"/>
  </si>
  <si>
    <r>
      <t xml:space="preserve">2차 처리
</t>
    </r>
    <r>
      <rPr>
        <sz val="7"/>
        <rFont val="돋움"/>
        <family val="3"/>
        <charset val="129"/>
      </rPr>
      <t xml:space="preserve">Biological </t>
    </r>
    <r>
      <rPr>
        <sz val="8"/>
        <rFont val="돋움"/>
        <family val="3"/>
        <charset val="129"/>
      </rPr>
      <t>(b2)</t>
    </r>
    <phoneticPr fontId="43" type="noConversion"/>
  </si>
  <si>
    <r>
      <t xml:space="preserve">3차
</t>
    </r>
    <r>
      <rPr>
        <sz val="7"/>
        <rFont val="돋움"/>
        <family val="3"/>
        <charset val="129"/>
      </rPr>
      <t>Advanced</t>
    </r>
    <r>
      <rPr>
        <sz val="8"/>
        <rFont val="돋움"/>
        <family val="3"/>
        <charset val="129"/>
      </rPr>
      <t xml:space="preserve">
(b3)</t>
    </r>
    <phoneticPr fontId="43" type="noConversion"/>
  </si>
  <si>
    <t>시가
Urban</t>
    <phoneticPr fontId="43" type="noConversion"/>
  </si>
  <si>
    <t>비시가
Rural</t>
    <phoneticPr fontId="43" type="noConversion"/>
  </si>
  <si>
    <t xml:space="preserve">자료 : 물관리과  </t>
    <phoneticPr fontId="43" type="noConversion"/>
  </si>
  <si>
    <t>Source : Division of Water Management</t>
    <phoneticPr fontId="43" type="noConversion"/>
  </si>
  <si>
    <t>자료 : 물관리과</t>
    <phoneticPr fontId="43" type="noConversion"/>
  </si>
  <si>
    <t>주 :  2005년 자료부터 서식변경</t>
    <phoneticPr fontId="43" type="noConversion"/>
  </si>
  <si>
    <t>13. 하수사용료 부과</t>
  </si>
  <si>
    <t>열병합
 발전용
Congenera
tion</t>
    <phoneticPr fontId="43" type="noConversion"/>
  </si>
  <si>
    <t>연별 및 시군별
Year &amp; Si, Gun</t>
    <phoneticPr fontId="43" type="noConversion"/>
  </si>
  <si>
    <t xml:space="preserve">연별 및 시군별
</t>
    <phoneticPr fontId="43" type="noConversion"/>
  </si>
  <si>
    <t>Unit : person</t>
    <phoneticPr fontId="43" type="noConversion"/>
  </si>
  <si>
    <t>8. Public Water Services</t>
    <phoneticPr fontId="43" type="noConversion"/>
  </si>
  <si>
    <r>
      <t>합성수지관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Plastic</t>
    </r>
    <rPh sb="5" eb="7">
      <t>1)</t>
    </rPh>
    <phoneticPr fontId="43" type="noConversion"/>
  </si>
  <si>
    <t>주: 2010년까지 도시가스 판매소 수는 도시가스 수요가구 수를 나타냄.</t>
    <phoneticPr fontId="43" type="noConversion"/>
  </si>
  <si>
    <t>2012</t>
  </si>
  <si>
    <t>포항시</t>
    <phoneticPr fontId="43" type="noConversion"/>
  </si>
  <si>
    <t>2. 용도별 전력 사용량</t>
    <phoneticPr fontId="43" type="noConversion"/>
  </si>
  <si>
    <t>2. Electric Power Consumption by Use</t>
    <phoneticPr fontId="43" type="noConversion"/>
  </si>
  <si>
    <t>연별 및
월별</t>
    <phoneticPr fontId="43" type="noConversion"/>
  </si>
  <si>
    <t>합계
Total</t>
    <phoneticPr fontId="43" type="noConversion"/>
  </si>
  <si>
    <t>가정용
Residential</t>
    <phoneticPr fontId="43" type="noConversion"/>
  </si>
  <si>
    <t>공공용
Public</t>
    <phoneticPr fontId="43" type="noConversion"/>
  </si>
  <si>
    <t>서비스업
Service</t>
    <phoneticPr fontId="43" type="noConversion"/>
  </si>
  <si>
    <t>산업용
Industry</t>
    <phoneticPr fontId="43" type="noConversion"/>
  </si>
  <si>
    <t>Year &amp;
Month</t>
    <phoneticPr fontId="43" type="noConversion"/>
  </si>
  <si>
    <t>점유율(%)
Percen-tage</t>
    <phoneticPr fontId="43" type="noConversion"/>
  </si>
  <si>
    <t>농림수산업
Agriculture,
forestry &amp;
 fishing</t>
    <phoneticPr fontId="43" type="noConversion"/>
  </si>
  <si>
    <t>제조업
Manufacturing</t>
    <phoneticPr fontId="43" type="noConversion"/>
  </si>
  <si>
    <t>Jan.</t>
    <phoneticPr fontId="43" type="noConversion"/>
  </si>
  <si>
    <t>Feb.</t>
    <phoneticPr fontId="43" type="noConversion"/>
  </si>
  <si>
    <t>Mar.</t>
    <phoneticPr fontId="43" type="noConversion"/>
  </si>
  <si>
    <t>Apr.</t>
    <phoneticPr fontId="43" type="noConversion"/>
  </si>
  <si>
    <t>May.</t>
    <phoneticPr fontId="43" type="noConversion"/>
  </si>
  <si>
    <t>Jun.</t>
    <phoneticPr fontId="43" type="noConversion"/>
  </si>
  <si>
    <t>Jul.</t>
    <phoneticPr fontId="43" type="noConversion"/>
  </si>
  <si>
    <t>Aug.</t>
    <phoneticPr fontId="43" type="noConversion"/>
  </si>
  <si>
    <t>Sep.</t>
    <phoneticPr fontId="43" type="noConversion"/>
  </si>
  <si>
    <t>10 월</t>
    <phoneticPr fontId="43" type="noConversion"/>
  </si>
  <si>
    <t>Oct.</t>
    <phoneticPr fontId="43" type="noConversion"/>
  </si>
  <si>
    <t>Nov.</t>
    <phoneticPr fontId="43" type="noConversion"/>
  </si>
  <si>
    <t>Dec.</t>
    <phoneticPr fontId="43" type="noConversion"/>
  </si>
  <si>
    <t>자료 : 한국전력공사 대구경북본부</t>
    <phoneticPr fontId="43" type="noConversion"/>
  </si>
  <si>
    <t>Source : KEPCO Daegu &amp; Gyeongbuk District Head Office</t>
    <phoneticPr fontId="43" type="noConversion"/>
  </si>
  <si>
    <t>영일만</t>
  </si>
  <si>
    <t>단순천</t>
  </si>
  <si>
    <t>오어사</t>
  </si>
  <si>
    <t>신광</t>
  </si>
  <si>
    <t>임곡</t>
  </si>
  <si>
    <t>연산</t>
  </si>
  <si>
    <t>양학</t>
  </si>
  <si>
    <t>식염천</t>
  </si>
  <si>
    <t>용흥</t>
  </si>
  <si>
    <t>성곡</t>
  </si>
  <si>
    <t>병포</t>
  </si>
  <si>
    <t>패밀리</t>
  </si>
  <si>
    <t>포항</t>
  </si>
  <si>
    <t>이동스포렉스</t>
  </si>
  <si>
    <t>문덕</t>
  </si>
  <si>
    <t>건강랜드</t>
  </si>
  <si>
    <t>포스북부</t>
  </si>
  <si>
    <t>중앙</t>
  </si>
  <si>
    <t>인덕</t>
  </si>
  <si>
    <t>칠포</t>
  </si>
  <si>
    <t>경주</t>
  </si>
  <si>
    <t>탄산천</t>
  </si>
  <si>
    <t>보문</t>
  </si>
  <si>
    <t>김천</t>
  </si>
  <si>
    <t>도산</t>
  </si>
  <si>
    <t>안동</t>
  </si>
  <si>
    <t>남광</t>
  </si>
  <si>
    <t>금오산</t>
  </si>
  <si>
    <t>봉곡</t>
  </si>
  <si>
    <t>형곡</t>
  </si>
  <si>
    <t>풍기</t>
  </si>
  <si>
    <t>영주</t>
  </si>
  <si>
    <t>자료 : 도시계획과, 2007년 자료부터 수록</t>
  </si>
  <si>
    <t>연별 및 온천별
Year &amp; hot-spring</t>
  </si>
  <si>
    <t>자원  Features of hot-spring water</t>
  </si>
  <si>
    <t>면적(㎡)
Area</t>
  </si>
  <si>
    <t>지정일자
Date of designation</t>
  </si>
  <si>
    <t>공수(개소)
Number of holes</t>
  </si>
  <si>
    <t>온도(℃)
Temperature</t>
  </si>
  <si>
    <t>수질
Water quality</t>
  </si>
  <si>
    <t>화남</t>
  </si>
  <si>
    <t>금호랜드</t>
  </si>
  <si>
    <t>팔공산</t>
  </si>
  <si>
    <t>청통</t>
  </si>
  <si>
    <t>사일</t>
  </si>
  <si>
    <t>황산염천</t>
  </si>
  <si>
    <t>광천</t>
  </si>
  <si>
    <t>문장대</t>
  </si>
  <si>
    <t>문경</t>
  </si>
  <si>
    <t>stx리조트</t>
  </si>
  <si>
    <t>경산</t>
  </si>
  <si>
    <t>석정</t>
  </si>
  <si>
    <t>금구</t>
  </si>
  <si>
    <t>갓바위</t>
  </si>
  <si>
    <t>옥산</t>
  </si>
  <si>
    <t>천수</t>
  </si>
  <si>
    <t>제2석굴암</t>
  </si>
  <si>
    <t>탑산</t>
  </si>
  <si>
    <t>빙계</t>
  </si>
  <si>
    <t>청송</t>
  </si>
  <si>
    <t>월막</t>
  </si>
  <si>
    <t>일월</t>
  </si>
  <si>
    <t>부경</t>
  </si>
  <si>
    <t>고래불</t>
  </si>
  <si>
    <t>칠보산</t>
  </si>
  <si>
    <t>청도</t>
  </si>
  <si>
    <t>유황천</t>
  </si>
  <si>
    <t>용암</t>
  </si>
  <si>
    <t>각북</t>
  </si>
  <si>
    <t>용봉</t>
  </si>
  <si>
    <t>도개</t>
  </si>
  <si>
    <t>북삼</t>
  </si>
  <si>
    <t>왜관</t>
  </si>
  <si>
    <t>예천</t>
  </si>
  <si>
    <t>백암</t>
  </si>
  <si>
    <t>덕구</t>
  </si>
  <si>
    <t>성류</t>
  </si>
  <si>
    <t>월성원자력2호기</t>
    <phoneticPr fontId="43" type="noConversion"/>
  </si>
  <si>
    <t>월성원자력3호기</t>
    <phoneticPr fontId="43" type="noConversion"/>
  </si>
  <si>
    <t>신월성원자력1호기</t>
    <phoneticPr fontId="24" type="noConversion"/>
  </si>
  <si>
    <t>주 : 2010년 자료부터 서식 변경</t>
  </si>
  <si>
    <t xml:space="preserve">     ("업무용"+"영업용"→"일반용"으로 항목 변경 / ""욕탕용1종"+"욕탕용2종"→"욕탕용"으로 항목 변경)</t>
  </si>
  <si>
    <t>1 월</t>
  </si>
  <si>
    <t>Jan.</t>
  </si>
  <si>
    <t>2 월</t>
  </si>
  <si>
    <t>Feb.</t>
  </si>
  <si>
    <t>3 월</t>
  </si>
  <si>
    <t>Mar.</t>
  </si>
  <si>
    <t>4 월</t>
  </si>
  <si>
    <t>Apr.</t>
  </si>
  <si>
    <t>5 월</t>
  </si>
  <si>
    <t>May.</t>
  </si>
  <si>
    <t>6 월</t>
  </si>
  <si>
    <t>Jun.</t>
  </si>
  <si>
    <t>7 월</t>
  </si>
  <si>
    <t>Jul.</t>
  </si>
  <si>
    <t>8 월</t>
  </si>
  <si>
    <t>Aug.</t>
  </si>
  <si>
    <t>9 월</t>
  </si>
  <si>
    <t>Sep.</t>
  </si>
  <si>
    <t>10 월</t>
  </si>
  <si>
    <t>Oct.</t>
  </si>
  <si>
    <t>Nov.</t>
  </si>
  <si>
    <t>Dec.</t>
  </si>
  <si>
    <t>자료 : 한국전력공사 대구경북본부</t>
  </si>
  <si>
    <t>Source : KEPCO Daegu &amp; Gyeongbuk District Head Office</t>
  </si>
  <si>
    <t>2013</t>
  </si>
  <si>
    <t>2013</t>
    <phoneticPr fontId="43" type="noConversion"/>
  </si>
  <si>
    <t>전자부품,
 컴퓨터, 영상, 음향 및 통신장비  Electronic Components, Computer, Radio, Television and Communication Equipment and Apparatuses</t>
    <phoneticPr fontId="43" type="noConversion"/>
  </si>
  <si>
    <t>1차 금속  
Basic Metal Products</t>
    <phoneticPr fontId="43" type="noConversion"/>
  </si>
  <si>
    <t>제조
Manufacture</t>
    <phoneticPr fontId="43" type="noConversion"/>
  </si>
  <si>
    <t>저장
Storage</t>
    <phoneticPr fontId="43" type="noConversion"/>
  </si>
  <si>
    <t>…</t>
    <phoneticPr fontId="43" type="noConversion"/>
  </si>
  <si>
    <t>일반충전
General Charge</t>
    <phoneticPr fontId="43" type="noConversion"/>
  </si>
  <si>
    <t>충전 Charge</t>
    <phoneticPr fontId="43" type="noConversion"/>
  </si>
  <si>
    <t>7. 고압가스 시설 현황</t>
    <phoneticPr fontId="43" type="noConversion"/>
  </si>
  <si>
    <t>7. The Present Condition of High-pressure Gas Facilities</t>
    <phoneticPr fontId="43" type="noConversion"/>
  </si>
  <si>
    <t>2013</t>
    <phoneticPr fontId="43" type="noConversion"/>
  </si>
  <si>
    <t xml:space="preserve">주1 : 2009년 자료부터 서식변경(명칭변경 "냉동건조" → "냉동제조", 단위변경 "1,000㎥" → "개소", 항목추가 "충전") </t>
    <phoneticPr fontId="43" type="noConversion"/>
  </si>
  <si>
    <t>주2 : 2014년 자료부터 명칭변경("고압가스 제조저장 판매소"→"고압가스 시설 현황"), 항목변경</t>
    <phoneticPr fontId="43" type="noConversion"/>
  </si>
  <si>
    <t>합  계
Total</t>
    <phoneticPr fontId="43" type="noConversion"/>
  </si>
  <si>
    <t>'89.08.11</t>
  </si>
  <si>
    <t>'93.08.02</t>
  </si>
  <si>
    <t>'95.02.21</t>
  </si>
  <si>
    <t>'99.07.14</t>
  </si>
  <si>
    <t>'99.09.20</t>
  </si>
  <si>
    <t>'99.10.11</t>
  </si>
  <si>
    <t>'04.01.14</t>
  </si>
  <si>
    <t>'03.05.26</t>
  </si>
  <si>
    <t>'04.04.22</t>
  </si>
  <si>
    <t>'05.02.28</t>
  </si>
  <si>
    <t>'04.12.21</t>
  </si>
  <si>
    <t>'04.12.07</t>
  </si>
  <si>
    <t>'05.08.04</t>
  </si>
  <si>
    <t>'05.07.29</t>
  </si>
  <si>
    <t>'07.08.01</t>
  </si>
  <si>
    <t>해수웰빙</t>
  </si>
  <si>
    <t>'13.10.15</t>
  </si>
  <si>
    <t>화진</t>
  </si>
  <si>
    <t>'14.05.09</t>
  </si>
  <si>
    <t>'87.07.13</t>
  </si>
  <si>
    <t>'91.12.14</t>
  </si>
  <si>
    <t>양북</t>
  </si>
  <si>
    <t>'12.02.13</t>
  </si>
  <si>
    <t>양남</t>
  </si>
  <si>
    <t>'11.07.18</t>
  </si>
  <si>
    <t>'94.04.25</t>
  </si>
  <si>
    <t>'91.04.16</t>
  </si>
  <si>
    <t>'05.12.06</t>
  </si>
  <si>
    <t>'08.06.02</t>
  </si>
  <si>
    <t>운흥</t>
  </si>
  <si>
    <t>'11.07.13</t>
  </si>
  <si>
    <t>'01.02.28</t>
  </si>
  <si>
    <t>'03.06.07</t>
  </si>
  <si>
    <t>'05.06.20</t>
  </si>
  <si>
    <t>발리스파</t>
  </si>
  <si>
    <t>'11.06.09</t>
  </si>
  <si>
    <t>'98.12.14</t>
  </si>
  <si>
    <t>'03.03.03</t>
  </si>
  <si>
    <t>'91.12.26</t>
  </si>
  <si>
    <t>'94.12.20</t>
  </si>
  <si>
    <t>'95.06.17</t>
  </si>
  <si>
    <t>'02.02.08</t>
  </si>
  <si>
    <t>'02.04.09</t>
  </si>
  <si>
    <t>'05.07.20</t>
  </si>
  <si>
    <t>'85.02.21</t>
  </si>
  <si>
    <t>'95.12.29</t>
  </si>
  <si>
    <t>'09.07.20</t>
  </si>
  <si>
    <t>'83.04.20</t>
  </si>
  <si>
    <t>'91.10.21</t>
  </si>
  <si>
    <t>'00.05.26</t>
  </si>
  <si>
    <t>'04.01.26</t>
  </si>
  <si>
    <t>'04.01.02</t>
  </si>
  <si>
    <t>'05.09.22</t>
  </si>
  <si>
    <t>'03.08.19</t>
  </si>
  <si>
    <t>'96.01.17</t>
  </si>
  <si>
    <t>'00.05.18</t>
  </si>
  <si>
    <t>'97.03.31</t>
  </si>
  <si>
    <t>'02.08.13</t>
  </si>
  <si>
    <t>'04.01.06</t>
  </si>
  <si>
    <t>'99.02.25</t>
  </si>
  <si>
    <t>'01.06.11</t>
  </si>
  <si>
    <t>'03.03.26</t>
  </si>
  <si>
    <t>'85.06.01</t>
  </si>
  <si>
    <t>'95.02.08</t>
  </si>
  <si>
    <t>'03.09.04</t>
  </si>
  <si>
    <t>'06.06.02</t>
  </si>
  <si>
    <t>'04.06.04</t>
  </si>
  <si>
    <t>'03.11.04</t>
  </si>
  <si>
    <t>'06.02.20</t>
  </si>
  <si>
    <t>'98.12.30</t>
  </si>
  <si>
    <t>'81.10.12</t>
  </si>
  <si>
    <t>'83.12.26</t>
  </si>
  <si>
    <t>'96.05.23</t>
  </si>
  <si>
    <t>죽변</t>
  </si>
  <si>
    <t>'13.12.19</t>
  </si>
  <si>
    <t>Ⅷ. Electricity, Gas and Water-Supply / 365</t>
    <phoneticPr fontId="43" type="noConversion"/>
  </si>
  <si>
    <t>판매
Sale
LPG 
Storage</t>
    <phoneticPr fontId="43" type="noConversion"/>
  </si>
  <si>
    <t>CNG충전
CNG 
Charge</t>
    <phoneticPr fontId="43" type="noConversion"/>
  </si>
  <si>
    <t>기타 충전
Other 
Charge</t>
    <phoneticPr fontId="43" type="noConversion"/>
  </si>
  <si>
    <t>Ⅷ. Electricity, Gas and Water-Supply / 357</t>
    <phoneticPr fontId="43" type="noConversion"/>
  </si>
  <si>
    <t>358 / Ⅷ. 전기, 가스, 수도</t>
    <phoneticPr fontId="43" type="noConversion"/>
  </si>
  <si>
    <t>360 / Ⅷ. 전기, 가스, 수도</t>
    <phoneticPr fontId="43" type="noConversion"/>
  </si>
  <si>
    <t>Ⅷ. Electricity, Gas and Water-Supply / 361</t>
    <phoneticPr fontId="43" type="noConversion"/>
  </si>
  <si>
    <t>362 / Ⅷ. 전기, 가스, 수도</t>
    <phoneticPr fontId="43" type="noConversion"/>
  </si>
  <si>
    <t>364 / Ⅷ. 전기, 가스, 수도</t>
    <phoneticPr fontId="24" type="noConversion"/>
  </si>
  <si>
    <t>6. 도시가스 보급률</t>
    <phoneticPr fontId="43" type="noConversion"/>
  </si>
  <si>
    <t xml:space="preserve">      영업용은 영업용 2종, '11년부터 전용공업용은 공업제공 급수량(환경부 통계), '10년 합계 248,816.472(구미 공업용수 제외)</t>
    <phoneticPr fontId="24" type="noConversion"/>
  </si>
  <si>
    <t xml:space="preserve">     영업용은 영업용 2종, '11년부터 전용공업용은 공업제공 급수량(환경부 통계) , '10년 전용공업용 9,230,874(구미 공업용수 제외)</t>
    <phoneticPr fontId="24" type="noConversion"/>
  </si>
  <si>
    <t xml:space="preserve">     영업용은 영업용 2종, '11년부터 전용공업용은 공업제공 부과액(환경부 통계), '10년 전용공업용 4,198,588천원(구미 공업용수 제외) </t>
    <phoneticPr fontId="43" type="noConversion"/>
  </si>
  <si>
    <t>9. Public Water Pipe(Cont'd)</t>
    <phoneticPr fontId="43" type="noConversion"/>
  </si>
  <si>
    <t>2014</t>
  </si>
  <si>
    <t>2015</t>
  </si>
  <si>
    <t>석포</t>
    <phoneticPr fontId="43" type="noConversion"/>
  </si>
  <si>
    <t>'15.05.07</t>
    <phoneticPr fontId="43" type="noConversion"/>
  </si>
  <si>
    <t>봉화군</t>
    <phoneticPr fontId="43" type="noConversion"/>
  </si>
  <si>
    <t>Bonghwa</t>
    <phoneticPr fontId="43" type="noConversion"/>
  </si>
  <si>
    <t>'15.04.16</t>
    <phoneticPr fontId="43" type="noConversion"/>
  </si>
  <si>
    <t>신월성원자력2호기</t>
    <phoneticPr fontId="24" type="noConversion"/>
  </si>
  <si>
    <r>
      <t xml:space="preserve">난방용
</t>
    </r>
    <r>
      <rPr>
        <sz val="8"/>
        <rFont val="돋움"/>
        <family val="3"/>
        <charset val="129"/>
      </rPr>
      <t>heating use</t>
    </r>
    <phoneticPr fontId="43" type="noConversion"/>
  </si>
  <si>
    <t>주 : 2015년 자료부터 서식변경 (취사용→난방용)</t>
    <phoneticPr fontId="43" type="noConversion"/>
  </si>
  <si>
    <t>주 : 통계표에 수록된 숫자는 추정과정의 반올림으로 인해 세목과 그 총계가 일치하지 않는 경우도 있음.</t>
    <phoneticPr fontId="43" type="noConversion"/>
  </si>
  <si>
    <t>주 : 시설용량, 급수량, 1일1인당급수량, 급수전은 지방 및 광역상수도 기준</t>
    <phoneticPr fontId="43" type="noConversion"/>
  </si>
  <si>
    <t>354</t>
    <phoneticPr fontId="43" type="noConversion"/>
  </si>
  <si>
    <t>Ⅷ. Electricity, Gas and Water-Supply / 355</t>
    <phoneticPr fontId="43" type="noConversion"/>
  </si>
  <si>
    <t>356 / Ⅷ. 전기, 가스, 수도</t>
    <phoneticPr fontId="43" type="noConversion"/>
  </si>
  <si>
    <t>Ⅷ. Electricity, Gas and Water-Supply / 359</t>
    <phoneticPr fontId="43" type="noConversion"/>
  </si>
  <si>
    <t>Ⅷ. Electricity, Gas and Water-Supply / 363</t>
    <phoneticPr fontId="43" type="noConversion"/>
  </si>
  <si>
    <t>366 / Ⅷ. 전기, 가스, 수도</t>
    <phoneticPr fontId="43" type="noConversion"/>
  </si>
  <si>
    <t>Ⅷ. Electricity, Gas and Water-Supply / 367</t>
    <phoneticPr fontId="43" type="noConversion"/>
  </si>
  <si>
    <t>12. Sewage Population and Distribution Rate</t>
    <phoneticPr fontId="24" type="noConversion"/>
  </si>
  <si>
    <t>비처리인구
(명)
Non-serviced population</t>
    <phoneticPr fontId="43" type="noConversion"/>
  </si>
  <si>
    <t>처리대상인구
(명)
Object population for treatment</t>
    <phoneticPr fontId="43" type="noConversion"/>
  </si>
  <si>
    <r>
      <t xml:space="preserve">하수도
보급률(%)
</t>
    </r>
    <r>
      <rPr>
        <sz val="7"/>
        <rFont val="돋움"/>
        <family val="3"/>
        <charset val="129"/>
      </rPr>
      <t>Distribution rate of Sewage</t>
    </r>
    <phoneticPr fontId="43" type="noConversion"/>
  </si>
  <si>
    <t>물리적
(1차)
Mechanic</t>
    <phoneticPr fontId="43" type="noConversion"/>
  </si>
  <si>
    <t>생물학적
(2차) 
Biological</t>
    <phoneticPr fontId="43" type="noConversion"/>
  </si>
  <si>
    <r>
      <t xml:space="preserve">현실화율
(%)
 </t>
    </r>
    <r>
      <rPr>
        <sz val="8"/>
        <rFont val="돋움"/>
        <family val="3"/>
        <charset val="129"/>
      </rPr>
      <t>F=(C/E*100)
Actual rate of benefit &amp; cost</t>
    </r>
    <phoneticPr fontId="43" type="noConversion"/>
  </si>
  <si>
    <r>
      <t xml:space="preserve">처리원가
(원/톤) </t>
    </r>
    <r>
      <rPr>
        <sz val="8"/>
        <rFont val="돋움"/>
        <family val="3"/>
        <charset val="129"/>
      </rPr>
      <t>E=(D/A*1000) Cost of Sewage Treatment
(won/ton)</t>
    </r>
    <phoneticPr fontId="43" type="noConversion"/>
  </si>
  <si>
    <r>
      <t xml:space="preserve">처리비용
(백만원)
</t>
    </r>
    <r>
      <rPr>
        <sz val="8"/>
        <rFont val="돋움"/>
        <family val="3"/>
        <charset val="129"/>
      </rPr>
      <t>(D)Expense of Sewage Treatment
(Million won)</t>
    </r>
    <phoneticPr fontId="43" type="noConversion"/>
  </si>
  <si>
    <r>
      <t xml:space="preserve">평균단가
(원/톤) </t>
    </r>
    <r>
      <rPr>
        <sz val="8"/>
        <rFont val="돋움"/>
        <family val="3"/>
        <charset val="129"/>
      </rPr>
      <t>C=(B/A*1000) Average of Amounts
(won/ton)</t>
    </r>
    <phoneticPr fontId="43" type="noConversion"/>
  </si>
  <si>
    <r>
      <t xml:space="preserve">부과액
(백만원) (B)  </t>
    </r>
    <r>
      <rPr>
        <sz val="8"/>
        <rFont val="돋움"/>
        <family val="3"/>
        <charset val="129"/>
      </rPr>
      <t>Amount charged
for usage
(Million won)</t>
    </r>
    <phoneticPr fontId="43" type="noConversion"/>
  </si>
  <si>
    <r>
      <t xml:space="preserve">연간부과량
(천톤)  (A) 
</t>
    </r>
    <r>
      <rPr>
        <sz val="8"/>
        <rFont val="돋움"/>
        <family val="3"/>
        <charset val="129"/>
      </rPr>
      <t>Total volume
charged for 
the usage of 
sewage
(1000 tons)</t>
    </r>
    <phoneticPr fontId="43" type="noConversion"/>
  </si>
  <si>
    <t>기 타
Others</t>
    <phoneticPr fontId="43" type="noConversion"/>
  </si>
  <si>
    <t>14. 하수관로</t>
    <phoneticPr fontId="52" type="noConversion"/>
  </si>
  <si>
    <t>14. Sewage Pipe</t>
    <phoneticPr fontId="52" type="noConversion"/>
  </si>
  <si>
    <t>14. 하수관로(계속)</t>
    <phoneticPr fontId="52" type="noConversion"/>
  </si>
  <si>
    <t>14. Sewage Pipe(Cont'd)</t>
    <phoneticPr fontId="52" type="noConversion"/>
  </si>
  <si>
    <t>연별 및 시군별
Year &amp; Si, Gun</t>
    <phoneticPr fontId="52" type="noConversion"/>
  </si>
  <si>
    <r>
      <t xml:space="preserve">맨홀
(개소)
</t>
    </r>
    <r>
      <rPr>
        <sz val="7"/>
        <rFont val="돋움"/>
        <family val="3"/>
        <charset val="129"/>
      </rPr>
      <t>Manhole
(Numbers)</t>
    </r>
    <phoneticPr fontId="52" type="noConversion"/>
  </si>
  <si>
    <r>
      <t xml:space="preserve">토실·
토구
(개소)
</t>
    </r>
    <r>
      <rPr>
        <sz val="7"/>
        <rFont val="돋움"/>
        <family val="3"/>
        <charset val="129"/>
      </rPr>
      <t>Sewer outlet
(Numbers)</t>
    </r>
    <phoneticPr fontId="52" type="noConversion"/>
  </si>
  <si>
    <t>주 :  2015년부터 명칭변경 "하수관거" → "하수관로"</t>
    <phoneticPr fontId="52" type="noConversion"/>
  </si>
  <si>
    <t>2016</t>
  </si>
  <si>
    <t>2016</t>
    <phoneticPr fontId="24" type="noConversion"/>
  </si>
  <si>
    <t>2016</t>
    <phoneticPr fontId="43" type="noConversion"/>
  </si>
  <si>
    <t>한울원자력1호기</t>
    <phoneticPr fontId="24" type="noConversion"/>
  </si>
  <si>
    <t>한울원자력2호기</t>
  </si>
  <si>
    <t>한울원자력3호기</t>
  </si>
  <si>
    <t>한울원자력4호기</t>
  </si>
  <si>
    <t>한울원자력5호기</t>
  </si>
  <si>
    <t>한울원자력6호기</t>
  </si>
  <si>
    <t>2016년 명칭변경(울진원자력 →한울원자력)</t>
    <phoneticPr fontId="24" type="noConversion"/>
  </si>
  <si>
    <t>Year &amp; Si, Gun</t>
    <phoneticPr fontId="43" type="noConversion"/>
  </si>
  <si>
    <t>Pohang</t>
    <phoneticPr fontId="43" type="noConversion"/>
  </si>
  <si>
    <t>Source : Division of Water Management</t>
  </si>
  <si>
    <t>Ⅷ. Electricity, Gas and Water-Supply / 363</t>
    <phoneticPr fontId="24" type="noConversion"/>
  </si>
  <si>
    <t>364 / Ⅷ. 전기, 가스, 수도</t>
    <phoneticPr fontId="24" type="noConversion"/>
  </si>
  <si>
    <t xml:space="preserve"> Source : Division of Water Management</t>
  </si>
  <si>
    <t>고도(3차)
Advanced</t>
    <phoneticPr fontId="43" type="noConversion"/>
  </si>
  <si>
    <t>2014</t>
    <phoneticPr fontId="24" type="noConversion"/>
  </si>
  <si>
    <t>2015</t>
    <phoneticPr fontId="24" type="noConversion"/>
  </si>
  <si>
    <t>주 : 2005년 자료부터 서식변경</t>
    <phoneticPr fontId="24" type="noConversion"/>
  </si>
  <si>
    <t>주 : 2014년 자료부터 항목변경</t>
    <phoneticPr fontId="24" type="noConversion"/>
  </si>
  <si>
    <t>368 / Ⅷ. 전기, 가스, 수도</t>
    <phoneticPr fontId="43" type="noConversion"/>
  </si>
  <si>
    <t>Ⅷ. Electricity, Gas and Water-Supply / 369</t>
    <phoneticPr fontId="43" type="noConversion"/>
  </si>
  <si>
    <t>13. Charges for Use of Sewage Facilities(Cont'd)</t>
    <phoneticPr fontId="24" type="noConversion"/>
  </si>
  <si>
    <t>단위 : 천원</t>
    <phoneticPr fontId="43" type="noConversion"/>
  </si>
  <si>
    <t>Unit : 1,000 won</t>
    <phoneticPr fontId="43" type="noConversion"/>
  </si>
  <si>
    <t>연별 및 시군별
Year &amp; Si, Gun</t>
    <phoneticPr fontId="43" type="noConversion"/>
  </si>
  <si>
    <t>업종별 하수사용료   Charges for Use of Sewage Facilities</t>
    <phoneticPr fontId="43" type="noConversion"/>
  </si>
  <si>
    <t>하수도 처리 비용분석 Cost of Sewage Disposal</t>
    <phoneticPr fontId="43" type="noConversion"/>
  </si>
  <si>
    <t>Year &amp; Si, Gun</t>
    <phoneticPr fontId="43" type="noConversion"/>
  </si>
  <si>
    <t>가 정 용
Domestic</t>
    <phoneticPr fontId="43" type="noConversion"/>
  </si>
  <si>
    <t xml:space="preserve">일반용
General </t>
    <phoneticPr fontId="43" type="noConversion"/>
  </si>
  <si>
    <t>욕탕용
Bath
-house</t>
    <phoneticPr fontId="43" type="noConversion"/>
  </si>
  <si>
    <t>산업용</t>
    <phoneticPr fontId="43" type="noConversion"/>
  </si>
  <si>
    <t>-</t>
  </si>
  <si>
    <t>370 / Ⅷ. 전기, 가스, 수도</t>
    <phoneticPr fontId="52" type="noConversion"/>
  </si>
  <si>
    <t>Ⅷ. Electricity, Gas and Water-Supply / 371</t>
    <phoneticPr fontId="52" type="noConversion"/>
  </si>
  <si>
    <t>372 / Ⅷ. 전기, 가스, 수도</t>
    <phoneticPr fontId="52" type="noConversion"/>
  </si>
  <si>
    <t>계획
연장
(m)
Plamed
length</t>
  </si>
  <si>
    <t>시설
연장
(m)
Const
ructed
length</t>
  </si>
  <si>
    <t>보급률
(%)
Distri
bution
rate</t>
  </si>
  <si>
    <r>
      <t xml:space="preserve">우·오수받이
(개소)
</t>
    </r>
    <r>
      <rPr>
        <sz val="7"/>
        <rFont val="돋움"/>
        <family val="3"/>
        <charset val="129"/>
      </rPr>
      <t>Storm &amp; House inlet
(Numbers)</t>
    </r>
    <phoneticPr fontId="52" type="noConversion"/>
  </si>
  <si>
    <t>계획
면적
(㎢)
Planned
area</t>
  </si>
  <si>
    <t>계획
연장
(m)
Planned
length</t>
  </si>
  <si>
    <t>시설
연장
(m)
Const
-ructed
length</t>
  </si>
  <si>
    <t>암거
Culvert</t>
  </si>
  <si>
    <t>오수관거
Sewage Pipe Line</t>
  </si>
  <si>
    <t>우수관거
Rain Water Pipe Line</t>
  </si>
  <si>
    <t>계획
연장
(m)
Planned length</t>
  </si>
  <si>
    <t>시설
연장
(m)
Const-
ructed
length</t>
  </si>
  <si>
    <t>주 : 2015년 자료는 환경부 하수도통계 자료 공표 후 홈페이지 및 DB 업데이트 예정임.</t>
    <phoneticPr fontId="24" type="noConversion"/>
  </si>
  <si>
    <t>주 : 합성수지관 PVC, PE, Hi-4P 포함.</t>
    <phoneticPr fontId="24" type="noConversion"/>
  </si>
  <si>
    <t>주 :  합성수지관 PVC, PE, Hi-4P 포함.</t>
    <phoneticPr fontId="24" type="noConversion"/>
  </si>
  <si>
    <t>Source : Division of Urban Planning</t>
    <phoneticPr fontId="43" type="noConversion"/>
  </si>
  <si>
    <t>단순천</t>
    <phoneticPr fontId="43" type="noConversion"/>
  </si>
  <si>
    <t>'11.08.30</t>
    <phoneticPr fontId="43" type="noConversion"/>
  </si>
  <si>
    <t>명호관창</t>
    <phoneticPr fontId="43" type="noConversion"/>
  </si>
  <si>
    <t>초전용봉</t>
    <phoneticPr fontId="43" type="noConversion"/>
  </si>
  <si>
    <t>11.07.06</t>
    <phoneticPr fontId="43" type="noConversion"/>
  </si>
  <si>
    <t>청통계포</t>
    <phoneticPr fontId="43" type="noConversion"/>
  </si>
  <si>
    <t>15. Hot-Spring Water Production</t>
    <phoneticPr fontId="43" type="noConversion"/>
  </si>
  <si>
    <t>Ⅷ. Electricity, Gas and Water-Supply / 369</t>
    <phoneticPr fontId="52" type="noConversion"/>
  </si>
  <si>
    <t>'11.07.06</t>
    <phoneticPr fontId="43" type="noConversion"/>
  </si>
  <si>
    <t>정상</t>
    <phoneticPr fontId="43" type="noConversion"/>
  </si>
  <si>
    <t>공수(개소)
Number of holes</t>
    <phoneticPr fontId="43" type="noConversion"/>
  </si>
  <si>
    <t xml:space="preserve">단위 : 개소, ℃, ㎥   </t>
    <phoneticPr fontId="43" type="noConversion"/>
  </si>
  <si>
    <t>자원 Features of hot-spring water</t>
    <phoneticPr fontId="43" type="noConversion"/>
  </si>
  <si>
    <t>면적(㎡)
Area</t>
    <phoneticPr fontId="43" type="noConversion"/>
  </si>
  <si>
    <t>2014</t>
    <phoneticPr fontId="43" type="noConversion"/>
  </si>
  <si>
    <t>'09.09.07</t>
    <phoneticPr fontId="43" type="noConversion"/>
  </si>
  <si>
    <t>복금건강</t>
    <phoneticPr fontId="43" type="noConversion"/>
  </si>
  <si>
    <t>'16.01.05</t>
    <phoneticPr fontId="43" type="noConversion"/>
  </si>
  <si>
    <t>2012</t>
    <phoneticPr fontId="24" type="noConversion"/>
  </si>
  <si>
    <t>2013</t>
    <phoneticPr fontId="24" type="noConversion"/>
  </si>
  <si>
    <t>2014</t>
    <phoneticPr fontId="24" type="noConversion"/>
  </si>
  <si>
    <t>2015</t>
    <phoneticPr fontId="24" type="noConversion"/>
  </si>
  <si>
    <t>2016</t>
    <phoneticPr fontId="24" type="noConversion"/>
  </si>
  <si>
    <t xml:space="preserve">자료 : 물산업과 </t>
    <phoneticPr fontId="24" type="noConversion"/>
  </si>
  <si>
    <t xml:space="preserve">      지방·광역상수도 보급률임</t>
    <phoneticPr fontId="43" type="noConversion"/>
  </si>
  <si>
    <t xml:space="preserve"> </t>
    <phoneticPr fontId="24" type="noConversion"/>
  </si>
  <si>
    <t xml:space="preserve">   </t>
    <phoneticPr fontId="24" type="noConversion"/>
  </si>
  <si>
    <t xml:space="preserve">  </t>
    <phoneticPr fontId="24" type="noConversion"/>
  </si>
  <si>
    <t>예천소수력</t>
    <phoneticPr fontId="24" type="noConversion"/>
  </si>
  <si>
    <r>
      <rPr>
        <sz val="9"/>
        <color rgb="FFC00000"/>
        <rFont val="돋움"/>
        <family val="3"/>
        <charset val="129"/>
      </rPr>
      <t>시설용량</t>
    </r>
    <r>
      <rPr>
        <sz val="9"/>
        <rFont val="돋움"/>
        <family val="3"/>
        <charset val="129"/>
      </rPr>
      <t>(kW) 
Generating
facilities</t>
    </r>
    <phoneticPr fontId="43" type="noConversion"/>
  </si>
  <si>
    <t>추산(도서)</t>
    <phoneticPr fontId="43" type="noConversion"/>
  </si>
  <si>
    <t>예천양수</t>
    <phoneticPr fontId="43" type="noConversion"/>
  </si>
  <si>
    <t>청송양수</t>
    <phoneticPr fontId="43" type="noConversion"/>
  </si>
  <si>
    <t>안동(수자원)</t>
    <phoneticPr fontId="43" type="noConversion"/>
  </si>
  <si>
    <t>임하(수자원)</t>
    <phoneticPr fontId="24" type="noConversion"/>
  </si>
  <si>
    <r>
      <t xml:space="preserve">자료 : 한국수력원자력㈜, </t>
    </r>
    <r>
      <rPr>
        <sz val="8"/>
        <color rgb="FFC00000"/>
        <rFont val="돋움"/>
        <family val="3"/>
        <charset val="129"/>
      </rPr>
      <t>한국전력통계</t>
    </r>
    <phoneticPr fontId="43" type="noConversion"/>
  </si>
  <si>
    <t>자료: 에너지산업과</t>
    <phoneticPr fontId="43" type="noConversion"/>
  </si>
  <si>
    <t>Source :  Energy Industry Division</t>
    <phoneticPr fontId="43" type="noConversion"/>
  </si>
  <si>
    <t>자료: 에너지산업과, 2007년 자료부터 수록</t>
    <phoneticPr fontId="43" type="noConversion"/>
  </si>
  <si>
    <t>자료: 에너지산업과, 2011년 자료부터 수록</t>
    <phoneticPr fontId="43" type="noConversion"/>
  </si>
  <si>
    <t>자료 : 에너지산업과, 2007년 자료부터 수록</t>
    <phoneticPr fontId="43" type="noConversion"/>
  </si>
  <si>
    <t>2015</t>
    <phoneticPr fontId="24" type="noConversion"/>
  </si>
  <si>
    <t xml:space="preserve"> - </t>
  </si>
  <si>
    <t xml:space="preserve"> </t>
    <phoneticPr fontId="24" type="noConversion"/>
  </si>
  <si>
    <t xml:space="preserve"> 해당없음 </t>
  </si>
  <si>
    <t xml:space="preserve"> 해당없음</t>
    <phoneticPr fontId="24" type="noConversion"/>
  </si>
  <si>
    <t>2016</t>
    <phoneticPr fontId="24" type="noConversion"/>
  </si>
  <si>
    <t>…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</si>
</sst>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9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 * #,##0.0_ ;_ * \-#,##0.0_ ;_ * &quot;-&quot;_ ;_ @_ "/>
    <numFmt numFmtId="179" formatCode="#,##0_);[Red]\(#,##0\)"/>
    <numFmt numFmtId="180" formatCode="#,##0.0_);[Red]\(#,##0.0\)"/>
    <numFmt numFmtId="181" formatCode="#,##0_ "/>
    <numFmt numFmtId="182" formatCode="0.0_);[Red]\(0.0\)"/>
    <numFmt numFmtId="183" formatCode="#,##0.0_ "/>
    <numFmt numFmtId="184" formatCode="_-* #,##0.0_-;\-* #,##0.0_-;_-* &quot;-&quot;_-;_-@_-"/>
    <numFmt numFmtId="185" formatCode="_-* #,##0.0_-;\-* #,##0.0_-;_-* &quot;-&quot;?_-;_-@_-"/>
    <numFmt numFmtId="186" formatCode="_-* #,##0.00_-;\-* #,##0.00_-;_-* &quot;-&quot;_-;_-@_-"/>
    <numFmt numFmtId="187" formatCode="&quot;₩&quot;#,##0;&quot;₩&quot;&quot;₩&quot;\-#,##0"/>
    <numFmt numFmtId="188" formatCode="_ * #,##0.00_ ;_ * \-#,##0.00_ ;_ * &quot;-&quot;_ ;_ @_ "/>
    <numFmt numFmtId="189" formatCode="&quot;₩&quot;#,##0.00;&quot;₩&quot;\-#,##0.00"/>
    <numFmt numFmtId="190" formatCode="_-[$€-2]* #,##0.00_-;\-[$€-2]* #,##0.00_-;_-[$€-2]* &quot;-&quot;??_-"/>
    <numFmt numFmtId="191" formatCode="&quot;₩&quot;#,##0;[Red]&quot;₩&quot;&quot;₩&quot;\-#,##0"/>
    <numFmt numFmtId="1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_-* #,##0.00_-;\-* #,##0.00_-;_-* &quot;-&quot;?_-;_-@_-"/>
    <numFmt numFmtId="198" formatCode="0.0%"/>
    <numFmt numFmtId="199" formatCode="#,##0;\-#,##0;&quot;-&quot;;@"/>
    <numFmt numFmtId="200" formatCode="#,##0.00;\-#,##0.00;&quot;-&quot;;@"/>
    <numFmt numFmtId="201" formatCode="\ @"/>
    <numFmt numFmtId="202" formatCode="#,##0\ ;\-#,##0\ ;&quot;-&quot;\ ;@\ "/>
  </numFmts>
  <fonts count="127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12"/>
      <color indexed="8"/>
      <name val="맑은 고딕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2"/>
      <name val="바탕"/>
      <family val="1"/>
      <charset val="129"/>
    </font>
    <font>
      <b/>
      <sz val="16"/>
      <name val="굴림"/>
      <family val="3"/>
      <charset val="129"/>
    </font>
    <font>
      <b/>
      <sz val="8"/>
      <name val="돋움"/>
      <family val="3"/>
      <charset val="129"/>
    </font>
    <font>
      <sz val="8.5"/>
      <name val="돋움"/>
      <family val="3"/>
      <charset val="129"/>
    </font>
    <font>
      <sz val="15"/>
      <name val="바탕체"/>
      <family val="1"/>
      <charset val="129"/>
    </font>
    <font>
      <sz val="7"/>
      <name val="돋움"/>
      <family val="3"/>
      <charset val="129"/>
    </font>
    <font>
      <sz val="7.5"/>
      <name val="돋움"/>
      <family val="3"/>
      <charset val="129"/>
    </font>
    <font>
      <b/>
      <sz val="7.5"/>
      <name val="돋움"/>
      <family val="3"/>
      <charset val="129"/>
    </font>
    <font>
      <b/>
      <sz val="7.5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sz val="7.5"/>
      <color indexed="8"/>
      <name val="돋움"/>
      <family val="3"/>
      <charset val="129"/>
    </font>
    <font>
      <b/>
      <sz val="8.5"/>
      <name val="돋움"/>
      <family val="3"/>
      <charset val="129"/>
    </font>
    <font>
      <sz val="17"/>
      <name val="돋움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돋움체"/>
      <family val="3"/>
      <charset val="129"/>
    </font>
    <font>
      <sz val="10"/>
      <name val="돋움"/>
      <family val="3"/>
      <charset val="129"/>
    </font>
    <font>
      <sz val="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체"/>
      <family val="3"/>
      <charset val="129"/>
    </font>
    <font>
      <sz val="9"/>
      <name val="바탕체"/>
      <family val="1"/>
      <charset val="129"/>
    </font>
    <font>
      <b/>
      <sz val="8.5"/>
      <color theme="1"/>
      <name val="돋움"/>
      <family val="3"/>
      <charset val="129"/>
    </font>
    <font>
      <sz val="8.5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.5"/>
      <color indexed="8"/>
      <name val="돋움"/>
      <family val="3"/>
      <charset val="129"/>
    </font>
    <font>
      <b/>
      <sz val="9"/>
      <color indexed="10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color rgb="FFC00000"/>
      <name val="돋움"/>
      <family val="3"/>
      <charset val="129"/>
    </font>
    <font>
      <sz val="8"/>
      <color rgb="FFC00000"/>
      <name val="돋움"/>
      <family val="3"/>
      <charset val="129"/>
    </font>
    <font>
      <sz val="8"/>
      <color rgb="FFFF0000"/>
      <name val="돋움"/>
      <family val="3"/>
      <charset val="129"/>
    </font>
    <font>
      <b/>
      <sz val="8"/>
      <name val="돋움체"/>
      <family val="3"/>
      <charset val="129"/>
    </font>
    <font>
      <b/>
      <sz val="9"/>
      <color rgb="FFFF0000"/>
      <name val="돋움"/>
      <family val="3"/>
      <charset val="129"/>
    </font>
    <font>
      <sz val="8.5"/>
      <color rgb="FFFF0000"/>
      <name val="돋움"/>
      <family val="3"/>
      <charset val="129"/>
    </font>
    <font>
      <sz val="8"/>
      <color rgb="FFFF0000"/>
      <name val="돋움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235">
    <xf numFmtId="0" fontId="0" fillId="0" borderId="0"/>
    <xf numFmtId="0" fontId="12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74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74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74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4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4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4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4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4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4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4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4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4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4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4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4" fillId="3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4" fillId="3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4" fillId="3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4" fillId="3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5" fillId="3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5" fillId="3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5" fillId="3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5" fillId="3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5" fillId="3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5" fillId="3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5" fillId="4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5" fillId="4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5" fillId="4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5" fillId="4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5" fillId="4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5" fillId="42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176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11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90" fontId="20" fillId="0" borderId="0" applyFont="0" applyFill="0" applyBorder="0" applyAlignment="0" applyProtection="0"/>
    <xf numFmtId="2" fontId="18" fillId="0" borderId="0" applyFont="0" applyFill="0" applyBorder="0" applyAlignment="0" applyProtection="0"/>
    <xf numFmtId="0" fontId="21" fillId="0" borderId="1" applyNumberFormat="0" applyAlignment="0" applyProtection="0">
      <alignment horizontal="left" vertical="center"/>
    </xf>
    <xf numFmtId="0" fontId="21" fillId="0" borderId="2">
      <alignment horizontal="left" vertical="center"/>
    </xf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/>
    <xf numFmtId="10" fontId="18" fillId="0" borderId="0" applyFont="0" applyFill="0" applyBorder="0" applyAlignment="0" applyProtection="0"/>
    <xf numFmtId="0" fontId="23" fillId="0" borderId="0"/>
    <xf numFmtId="0" fontId="18" fillId="0" borderId="3" applyNumberFormat="0" applyFont="0" applyFill="0" applyAlignment="0" applyProtection="0"/>
    <xf numFmtId="0" fontId="24" fillId="0" borderId="4">
      <alignment horizontal="left"/>
    </xf>
    <xf numFmtId="0" fontId="13" fillId="16" borderId="0" applyNumberFormat="0" applyBorder="0" applyAlignment="0" applyProtection="0">
      <alignment vertical="center"/>
    </xf>
    <xf numFmtId="0" fontId="75" fillId="4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5" fillId="4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75" fillId="4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75" fillId="4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5" fillId="4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5" fillId="4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5" fillId="4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5" fillId="4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26" fillId="20" borderId="5" applyNumberFormat="0" applyAlignment="0" applyProtection="0">
      <alignment vertical="center"/>
    </xf>
    <xf numFmtId="0" fontId="77" fillId="49" borderId="79" applyNumberFormat="0" applyAlignment="0" applyProtection="0">
      <alignment vertical="center"/>
    </xf>
    <xf numFmtId="0" fontId="26" fillId="20" borderId="5" applyNumberFormat="0" applyAlignment="0" applyProtection="0">
      <alignment vertical="center"/>
    </xf>
    <xf numFmtId="0" fontId="77" fillId="49" borderId="79" applyNumberFormat="0" applyAlignment="0" applyProtection="0">
      <alignment vertical="center"/>
    </xf>
    <xf numFmtId="194" fontId="20" fillId="0" borderId="0">
      <protection locked="0"/>
    </xf>
    <xf numFmtId="2" fontId="68" fillId="0" borderId="0" applyFont="0" applyFill="0" applyBorder="0" applyAlignment="0" applyProtection="0"/>
    <xf numFmtId="0" fontId="27" fillId="0" borderId="0">
      <protection locked="0"/>
    </xf>
    <xf numFmtId="0" fontId="69" fillId="0" borderId="0" applyNumberFormat="0" applyFill="0" applyBorder="0" applyAlignment="0" applyProtection="0"/>
    <xf numFmtId="0" fontId="27" fillId="0" borderId="0">
      <protection locked="0"/>
    </xf>
    <xf numFmtId="0" fontId="70" fillId="0" borderId="0" applyNumberFormat="0" applyFill="0" applyBorder="0" applyAlignment="0" applyProtection="0"/>
    <xf numFmtId="0" fontId="28" fillId="3" borderId="0" applyNumberFormat="0" applyBorder="0" applyAlignment="0" applyProtection="0">
      <alignment vertical="center"/>
    </xf>
    <xf numFmtId="0" fontId="78" fillId="50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78" fillId="50" borderId="0" applyNumberFormat="0" applyBorder="0" applyAlignment="0" applyProtection="0">
      <alignment vertical="center"/>
    </xf>
    <xf numFmtId="0" fontId="29" fillId="0" borderId="0">
      <protection locked="0"/>
    </xf>
    <xf numFmtId="0" fontId="68" fillId="0" borderId="0" applyFont="0" applyFill="0" applyBorder="0" applyAlignment="0" applyProtection="0"/>
    <xf numFmtId="0" fontId="29" fillId="0" borderId="0">
      <protection locked="0"/>
    </xf>
    <xf numFmtId="0" fontId="68" fillId="0" borderId="0" applyFont="0" applyFill="0" applyBorder="0" applyAlignment="0" applyProtection="0"/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20" fillId="21" borderId="6" applyNumberFormat="0" applyFont="0" applyAlignment="0" applyProtection="0">
      <alignment vertical="center"/>
    </xf>
    <xf numFmtId="0" fontId="67" fillId="51" borderId="80" applyNumberFormat="0" applyFont="0" applyAlignment="0" applyProtection="0">
      <alignment vertical="center"/>
    </xf>
    <xf numFmtId="0" fontId="20" fillId="21" borderId="6" applyNumberFormat="0" applyFont="0" applyAlignment="0" applyProtection="0">
      <alignment vertical="center"/>
    </xf>
    <xf numFmtId="0" fontId="67" fillId="51" borderId="80" applyNumberFormat="0" applyFont="0" applyAlignment="0" applyProtection="0">
      <alignment vertical="center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7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79" fillId="5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79" fillId="52" borderId="0" applyNumberFormat="0" applyBorder="0" applyAlignment="0" applyProtection="0">
      <alignment vertical="center"/>
    </xf>
    <xf numFmtId="0" fontId="19" fillId="0" borderId="0"/>
    <xf numFmtId="0" fontId="32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33" fillId="23" borderId="7" applyNumberFormat="0" applyAlignment="0" applyProtection="0">
      <alignment vertical="center"/>
    </xf>
    <xf numFmtId="0" fontId="81" fillId="53" borderId="81" applyNumberFormat="0" applyAlignment="0" applyProtection="0">
      <alignment vertical="center"/>
    </xf>
    <xf numFmtId="0" fontId="33" fillId="23" borderId="7" applyNumberFormat="0" applyAlignment="0" applyProtection="0">
      <alignment vertical="center"/>
    </xf>
    <xf numFmtId="0" fontId="81" fillId="53" borderId="81" applyNumberFormat="0" applyAlignment="0" applyProtection="0">
      <alignment vertical="center"/>
    </xf>
    <xf numFmtId="191" fontId="18" fillId="0" borderId="0">
      <alignment vertical="center"/>
    </xf>
    <xf numFmtId="176" fontId="2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20" fillId="0" borderId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4" fillId="0" borderId="8" applyNumberFormat="0" applyFill="0" applyAlignment="0" applyProtection="0">
      <alignment vertical="center"/>
    </xf>
    <xf numFmtId="0" fontId="82" fillId="0" borderId="82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82" fillId="0" borderId="82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83" fillId="0" borderId="83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83" fillId="0" borderId="83" applyNumberFormat="0" applyFill="0" applyAlignment="0" applyProtection="0">
      <alignment vertical="center"/>
    </xf>
    <xf numFmtId="0" fontId="36" fillId="7" borderId="5" applyNumberFormat="0" applyAlignment="0" applyProtection="0">
      <alignment vertical="center"/>
    </xf>
    <xf numFmtId="0" fontId="84" fillId="54" borderId="79" applyNumberFormat="0" applyAlignment="0" applyProtection="0">
      <alignment vertical="center"/>
    </xf>
    <xf numFmtId="0" fontId="36" fillId="7" borderId="5" applyNumberFormat="0" applyAlignment="0" applyProtection="0">
      <alignment vertical="center"/>
    </xf>
    <xf numFmtId="0" fontId="84" fillId="54" borderId="79" applyNumberFormat="0" applyAlignment="0" applyProtection="0">
      <alignment vertical="center"/>
    </xf>
    <xf numFmtId="4" fontId="29" fillId="0" borderId="0">
      <protection locked="0"/>
    </xf>
    <xf numFmtId="4" fontId="68" fillId="0" borderId="0" applyFont="0" applyFill="0" applyBorder="0" applyAlignment="0" applyProtection="0"/>
    <xf numFmtId="195" fontId="20" fillId="0" borderId="0">
      <protection locked="0"/>
    </xf>
    <xf numFmtId="3" fontId="68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85" fillId="0" borderId="84" applyNumberFormat="0" applyFill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86" fillId="0" borderId="84" applyNumberFormat="0" applyFill="0" applyAlignment="0" applyProtection="0">
      <alignment vertical="center"/>
    </xf>
    <xf numFmtId="0" fontId="85" fillId="0" borderId="84" applyNumberFormat="0" applyFill="0" applyAlignment="0" applyProtection="0">
      <alignment vertical="center"/>
    </xf>
    <xf numFmtId="0" fontId="85" fillId="0" borderId="84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87" fillId="0" borderId="85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87" fillId="0" borderId="85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88" fillId="0" borderId="86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88" fillId="0" borderId="8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0" fillId="55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0" fillId="55" borderId="0" applyNumberFormat="0" applyBorder="0" applyAlignment="0" applyProtection="0">
      <alignment vertical="center"/>
    </xf>
    <xf numFmtId="0" fontId="42" fillId="20" borderId="13" applyNumberFormat="0" applyAlignment="0" applyProtection="0">
      <alignment vertical="center"/>
    </xf>
    <xf numFmtId="0" fontId="91" fillId="49" borderId="87" applyNumberFormat="0" applyAlignment="0" applyProtection="0">
      <alignment vertical="center"/>
    </xf>
    <xf numFmtId="0" fontId="42" fillId="20" borderId="13" applyNumberFormat="0" applyAlignment="0" applyProtection="0">
      <alignment vertical="center"/>
    </xf>
    <xf numFmtId="0" fontId="91" fillId="49" borderId="87" applyNumberFormat="0" applyAlignment="0" applyProtection="0">
      <alignment vertical="center"/>
    </xf>
    <xf numFmtId="41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0" fillId="0" borderId="0" applyProtection="0"/>
    <xf numFmtId="176" fontId="20" fillId="0" borderId="0" applyProtection="0"/>
    <xf numFmtId="0" fontId="20" fillId="0" borderId="0" applyFont="0" applyFill="0" applyBorder="0" applyAlignment="0" applyProtection="0"/>
    <xf numFmtId="193" fontId="20" fillId="0" borderId="0">
      <protection locked="0"/>
    </xf>
    <xf numFmtId="10" fontId="68" fillId="0" borderId="0" applyFont="0" applyFill="0" applyBorder="0" applyAlignment="0" applyProtection="0"/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0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18" fillId="0" borderId="0"/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19" fillId="0" borderId="0"/>
    <xf numFmtId="0" fontId="74" fillId="0" borderId="0">
      <alignment vertical="center"/>
    </xf>
    <xf numFmtId="0" fontId="92" fillId="0" borderId="0">
      <alignment vertical="center"/>
    </xf>
    <xf numFmtId="0" fontId="93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46" fillId="0" borderId="0">
      <alignment vertical="center"/>
    </xf>
    <xf numFmtId="0" fontId="66" fillId="0" borderId="0"/>
    <xf numFmtId="0" fontId="74" fillId="0" borderId="0">
      <alignment vertical="center"/>
    </xf>
    <xf numFmtId="0" fontId="66" fillId="0" borderId="0"/>
    <xf numFmtId="0" fontId="19" fillId="0" borderId="0"/>
    <xf numFmtId="0" fontId="92" fillId="0" borderId="0">
      <alignment vertical="center"/>
    </xf>
    <xf numFmtId="0" fontId="19" fillId="0" borderId="0"/>
    <xf numFmtId="0" fontId="19" fillId="0" borderId="0"/>
    <xf numFmtId="0" fontId="19" fillId="0" borderId="0">
      <alignment vertical="center"/>
    </xf>
    <xf numFmtId="0" fontId="74" fillId="0" borderId="0">
      <alignment vertical="center"/>
    </xf>
    <xf numFmtId="0" fontId="46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74" fillId="0" borderId="0">
      <alignment vertical="center"/>
    </xf>
    <xf numFmtId="0" fontId="74" fillId="0" borderId="0">
      <alignment vertical="center"/>
    </xf>
    <xf numFmtId="0" fontId="71" fillId="0" borderId="0"/>
    <xf numFmtId="0" fontId="92" fillId="0" borderId="0">
      <alignment vertical="center"/>
    </xf>
    <xf numFmtId="0" fontId="19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0" fillId="0" borderId="0"/>
    <xf numFmtId="0" fontId="74" fillId="0" borderId="0">
      <alignment vertical="center"/>
    </xf>
    <xf numFmtId="0" fontId="20" fillId="0" borderId="0"/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18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19" fillId="0" borderId="0"/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18" fillId="0" borderId="0"/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9" fillId="0" borderId="0">
      <alignment vertical="center"/>
    </xf>
    <xf numFmtId="0" fontId="20" fillId="0" borderId="0"/>
    <xf numFmtId="0" fontId="19" fillId="0" borderId="0"/>
    <xf numFmtId="0" fontId="29" fillId="0" borderId="3">
      <protection locked="0"/>
    </xf>
    <xf numFmtId="0" fontId="68" fillId="0" borderId="3" applyNumberFormat="0" applyFont="0" applyFill="0" applyAlignment="0" applyProtection="0"/>
    <xf numFmtId="192" fontId="20" fillId="0" borderId="0">
      <protection locked="0"/>
    </xf>
    <xf numFmtId="0" fontId="20" fillId="0" borderId="0" applyFont="0" applyFill="0" applyBorder="0" applyAlignment="0" applyProtection="0"/>
    <xf numFmtId="196" fontId="20" fillId="0" borderId="0">
      <protection locked="0"/>
    </xf>
    <xf numFmtId="0" fontId="6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9" fillId="51" borderId="80" applyNumberFormat="0" applyFont="0" applyAlignment="0" applyProtection="0">
      <alignment vertical="center"/>
    </xf>
    <xf numFmtId="0" fontId="9" fillId="51" borderId="80" applyNumberFormat="0" applyFont="0" applyAlignment="0" applyProtection="0">
      <alignment vertical="center"/>
    </xf>
    <xf numFmtId="0" fontId="21" fillId="0" borderId="88">
      <alignment horizontal="left"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20" borderId="89" applyNumberFormat="0" applyAlignment="0" applyProtection="0">
      <alignment vertical="center"/>
    </xf>
    <xf numFmtId="0" fontId="26" fillId="20" borderId="89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0" fillId="21" borderId="90" applyNumberFormat="0" applyFont="0" applyAlignment="0" applyProtection="0">
      <alignment vertical="center"/>
    </xf>
    <xf numFmtId="0" fontId="20" fillId="21" borderId="90" applyNumberFormat="0" applyFont="0" applyAlignment="0" applyProtection="0">
      <alignment vertical="center"/>
    </xf>
    <xf numFmtId="0" fontId="35" fillId="0" borderId="91" applyNumberFormat="0" applyFill="0" applyAlignment="0" applyProtection="0">
      <alignment vertical="center"/>
    </xf>
    <xf numFmtId="0" fontId="35" fillId="0" borderId="91" applyNumberFormat="0" applyFill="0" applyAlignment="0" applyProtection="0">
      <alignment vertical="center"/>
    </xf>
    <xf numFmtId="0" fontId="36" fillId="7" borderId="89" applyNumberFormat="0" applyAlignment="0" applyProtection="0">
      <alignment vertical="center"/>
    </xf>
    <xf numFmtId="0" fontId="36" fillId="7" borderId="89" applyNumberFormat="0" applyAlignment="0" applyProtection="0">
      <alignment vertical="center"/>
    </xf>
    <xf numFmtId="0" fontId="42" fillId="20" borderId="92" applyNumberFormat="0" applyAlignment="0" applyProtection="0">
      <alignment vertical="center"/>
    </xf>
    <xf numFmtId="0" fontId="42" fillId="20" borderId="92" applyNumberFormat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10" fillId="4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0" fillId="47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0" fillId="46" borderId="0" applyNumberFormat="0" applyBorder="0" applyAlignment="0" applyProtection="0">
      <alignment vertical="center"/>
    </xf>
    <xf numFmtId="0" fontId="110" fillId="3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10" fillId="3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09" fillId="0" borderId="83" applyNumberFormat="0" applyFill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8" fillId="51" borderId="80" applyNumberFormat="0" applyFont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6" fillId="53" borderId="81" applyNumberFormat="0" applyAlignment="0" applyProtection="0">
      <alignment vertical="center"/>
    </xf>
    <xf numFmtId="0" fontId="105" fillId="0" borderId="82" applyNumberFormat="0" applyFill="0" applyAlignment="0" applyProtection="0">
      <alignment vertical="center"/>
    </xf>
    <xf numFmtId="0" fontId="104" fillId="49" borderId="79" applyNumberFormat="0" applyAlignment="0" applyProtection="0">
      <alignment vertical="center"/>
    </xf>
    <xf numFmtId="0" fontId="103" fillId="49" borderId="87" applyNumberFormat="0" applyAlignment="0" applyProtection="0">
      <alignment vertical="center"/>
    </xf>
    <xf numFmtId="0" fontId="102" fillId="54" borderId="79" applyNumberFormat="0" applyAlignment="0" applyProtection="0">
      <alignment vertical="center"/>
    </xf>
    <xf numFmtId="0" fontId="101" fillId="52" borderId="0" applyNumberFormat="0" applyBorder="0" applyAlignment="0" applyProtection="0">
      <alignment vertical="center"/>
    </xf>
    <xf numFmtId="0" fontId="100" fillId="50" borderId="0" applyNumberFormat="0" applyBorder="0" applyAlignment="0" applyProtection="0">
      <alignment vertical="center"/>
    </xf>
    <xf numFmtId="0" fontId="99" fillId="55" borderId="0" applyNumberFormat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86" applyNumberFormat="0" applyFill="0" applyAlignment="0" applyProtection="0">
      <alignment vertical="center"/>
    </xf>
    <xf numFmtId="0" fontId="97" fillId="0" borderId="85" applyNumberFormat="0" applyFill="0" applyAlignment="0" applyProtection="0">
      <alignment vertical="center"/>
    </xf>
    <xf numFmtId="0" fontId="96" fillId="0" borderId="84" applyNumberFormat="0" applyFill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4" fillId="51" borderId="80" applyNumberFormat="0" applyFont="0" applyAlignment="0" applyProtection="0">
      <alignment vertical="center"/>
    </xf>
    <xf numFmtId="0" fontId="74" fillId="51" borderId="80" applyNumberFormat="0" applyFont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9" fillId="0" borderId="0"/>
    <xf numFmtId="0" fontId="8" fillId="0" borderId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4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51" borderId="80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51" borderId="80" applyNumberFormat="0" applyFont="0" applyAlignment="0" applyProtection="0">
      <alignment vertical="center"/>
    </xf>
    <xf numFmtId="0" fontId="9" fillId="51" borderId="80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51" borderId="80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51" borderId="80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80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80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80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80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4" fillId="0" borderId="0">
      <alignment vertical="center"/>
    </xf>
    <xf numFmtId="0" fontId="19" fillId="0" borderId="0"/>
    <xf numFmtId="176" fontId="20" fillId="0" borderId="0" applyFont="0" applyFill="0" applyBorder="0" applyAlignment="0" applyProtection="0"/>
  </cellStyleXfs>
  <cellXfs count="957">
    <xf numFmtId="0" fontId="0" fillId="0" borderId="0" xfId="0"/>
    <xf numFmtId="49" fontId="44" fillId="24" borderId="0" xfId="0" applyNumberFormat="1" applyFont="1" applyFill="1" applyBorder="1" applyAlignment="1" applyProtection="1">
      <alignment horizontal="center" vertical="center"/>
      <protection hidden="1"/>
    </xf>
    <xf numFmtId="0" fontId="44" fillId="24" borderId="0" xfId="0" applyFont="1" applyFill="1" applyBorder="1" applyAlignment="1" applyProtection="1">
      <alignment horizontal="center" vertical="center"/>
      <protection hidden="1"/>
    </xf>
    <xf numFmtId="0" fontId="44" fillId="24" borderId="0" xfId="0" applyFont="1" applyFill="1" applyBorder="1" applyAlignment="1" applyProtection="1">
      <alignment horizontal="right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49" fontId="45" fillId="24" borderId="0" xfId="0" applyNumberFormat="1" applyFont="1" applyFill="1" applyBorder="1" applyAlignment="1" applyProtection="1">
      <alignment horizontal="left" vertical="center"/>
      <protection hidden="1"/>
    </xf>
    <xf numFmtId="49" fontId="45" fillId="24" borderId="0" xfId="0" applyNumberFormat="1" applyFont="1" applyFill="1" applyBorder="1" applyAlignment="1" applyProtection="1">
      <alignment horizontal="center" vertical="center"/>
      <protection hidden="1"/>
    </xf>
    <xf numFmtId="0" fontId="45" fillId="24" borderId="0" xfId="0" applyFont="1" applyFill="1" applyBorder="1" applyAlignment="1" applyProtection="1">
      <alignment horizontal="center" vertical="center"/>
      <protection hidden="1"/>
    </xf>
    <xf numFmtId="0" fontId="45" fillId="24" borderId="0" xfId="0" applyFont="1" applyFill="1" applyBorder="1" applyAlignment="1" applyProtection="1">
      <alignment horizontal="left" vertical="center"/>
      <protection hidden="1"/>
    </xf>
    <xf numFmtId="49" fontId="45" fillId="24" borderId="0" xfId="0" applyNumberFormat="1" applyFont="1" applyFill="1" applyBorder="1" applyAlignment="1" applyProtection="1">
      <alignment horizontal="right" vertical="center"/>
      <protection hidden="1"/>
    </xf>
    <xf numFmtId="0" fontId="47" fillId="24" borderId="0" xfId="0" applyFont="1" applyFill="1" applyAlignment="1" applyProtection="1">
      <alignment horizontal="center" vertical="center"/>
      <protection hidden="1"/>
    </xf>
    <xf numFmtId="180" fontId="47" fillId="24" borderId="0" xfId="0" applyNumberFormat="1" applyFont="1" applyFill="1" applyAlignment="1" applyProtection="1">
      <alignment horizontal="center" vertical="center"/>
      <protection hidden="1"/>
    </xf>
    <xf numFmtId="3" fontId="47" fillId="24" borderId="0" xfId="0" applyNumberFormat="1" applyFont="1" applyFill="1" applyAlignment="1" applyProtection="1">
      <alignment horizontal="right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left" vertical="center"/>
      <protection hidden="1"/>
    </xf>
    <xf numFmtId="180" fontId="47" fillId="24" borderId="0" xfId="0" applyNumberFormat="1" applyFont="1" applyFill="1" applyBorder="1" applyAlignment="1" applyProtection="1">
      <alignment horizontal="left" vertical="center"/>
      <protection hidden="1"/>
    </xf>
    <xf numFmtId="3" fontId="47" fillId="24" borderId="0" xfId="0" applyNumberFormat="1" applyFont="1" applyFill="1" applyBorder="1" applyAlignment="1" applyProtection="1">
      <alignment horizontal="right" vertical="center"/>
      <protection hidden="1"/>
    </xf>
    <xf numFmtId="41" fontId="47" fillId="24" borderId="0" xfId="1741" applyNumberFormat="1" applyFont="1" applyFill="1" applyAlignment="1" applyProtection="1">
      <alignment horizontal="right" vertical="center"/>
      <protection hidden="1"/>
    </xf>
    <xf numFmtId="0" fontId="51" fillId="24" borderId="0" xfId="0" applyFont="1" applyFill="1" applyBorder="1" applyAlignment="1" applyProtection="1">
      <alignment horizontal="center" vertical="center"/>
      <protection hidden="1"/>
    </xf>
    <xf numFmtId="0" fontId="47" fillId="24" borderId="14" xfId="1741" quotePrefix="1" applyFont="1" applyFill="1" applyBorder="1" applyAlignment="1" applyProtection="1">
      <alignment horizontal="center" vertical="center"/>
      <protection hidden="1"/>
    </xf>
    <xf numFmtId="0" fontId="51" fillId="24" borderId="14" xfId="1741" quotePrefix="1" applyNumberFormat="1" applyFont="1" applyFill="1" applyBorder="1" applyAlignment="1" applyProtection="1">
      <alignment horizontal="center" vertical="center"/>
      <protection hidden="1"/>
    </xf>
    <xf numFmtId="41" fontId="51" fillId="24" borderId="0" xfId="277" applyNumberFormat="1" applyFont="1" applyFill="1" applyAlignment="1" applyProtection="1">
      <alignment horizontal="right" vertical="center"/>
      <protection hidden="1"/>
    </xf>
    <xf numFmtId="179" fontId="47" fillId="24" borderId="0" xfId="1741" applyNumberFormat="1" applyFont="1" applyFill="1" applyBorder="1" applyAlignment="1" applyProtection="1">
      <alignment horizontal="center" vertical="center"/>
      <protection hidden="1"/>
    </xf>
    <xf numFmtId="41" fontId="47" fillId="24" borderId="15" xfId="1741" applyNumberFormat="1" applyFont="1" applyFill="1" applyBorder="1" applyAlignment="1" applyProtection="1">
      <alignment horizontal="right" vertical="center"/>
      <protection hidden="1"/>
    </xf>
    <xf numFmtId="0" fontId="47" fillId="24" borderId="0" xfId="0" applyNumberFormat="1" applyFont="1" applyFill="1" applyBorder="1" applyAlignment="1" applyProtection="1">
      <alignment horizontal="center" vertical="center"/>
      <protection hidden="1"/>
    </xf>
    <xf numFmtId="0" fontId="52" fillId="24" borderId="0" xfId="0" applyNumberFormat="1" applyFont="1" applyFill="1" applyBorder="1" applyAlignment="1" applyProtection="1">
      <alignment horizontal="left"/>
      <protection hidden="1"/>
    </xf>
    <xf numFmtId="0" fontId="53" fillId="24" borderId="0" xfId="0" applyFont="1" applyFill="1" applyAlignment="1" applyProtection="1">
      <alignment horizontal="center" vertical="center"/>
      <protection hidden="1"/>
    </xf>
    <xf numFmtId="0" fontId="47" fillId="24" borderId="0" xfId="1738" applyNumberFormat="1" applyFont="1" applyFill="1" applyAlignment="1" applyProtection="1">
      <alignment horizontal="left" vertical="center"/>
      <protection hidden="1"/>
    </xf>
    <xf numFmtId="0" fontId="47" fillId="24" borderId="0" xfId="1738" applyNumberFormat="1" applyFont="1" applyFill="1" applyAlignment="1" applyProtection="1">
      <alignment horizontal="right" vertical="center"/>
      <protection hidden="1"/>
    </xf>
    <xf numFmtId="0" fontId="48" fillId="24" borderId="0" xfId="1738" applyFont="1" applyFill="1" applyBorder="1" applyAlignment="1" applyProtection="1">
      <alignment horizontal="center" vertical="center"/>
      <protection hidden="1"/>
    </xf>
    <xf numFmtId="0" fontId="49" fillId="24" borderId="0" xfId="1738" applyNumberFormat="1" applyFont="1" applyFill="1" applyAlignment="1" applyProtection="1">
      <alignment horizontal="center" vertical="center"/>
      <protection hidden="1"/>
    </xf>
    <xf numFmtId="0" fontId="49" fillId="24" borderId="0" xfId="1738" applyFont="1" applyFill="1" applyAlignment="1" applyProtection="1">
      <alignment horizontal="center" vertical="center"/>
      <protection hidden="1"/>
    </xf>
    <xf numFmtId="180" fontId="49" fillId="24" borderId="0" xfId="1738" applyNumberFormat="1" applyFont="1" applyFill="1" applyBorder="1" applyAlignment="1" applyProtection="1">
      <alignment horizontal="center" vertical="center"/>
      <protection hidden="1"/>
    </xf>
    <xf numFmtId="0" fontId="49" fillId="24" borderId="0" xfId="1738" applyFont="1" applyFill="1" applyBorder="1" applyAlignment="1" applyProtection="1">
      <alignment horizontal="center" vertical="center"/>
      <protection hidden="1"/>
    </xf>
    <xf numFmtId="0" fontId="47" fillId="24" borderId="0" xfId="1738" applyNumberFormat="1" applyFont="1" applyFill="1" applyBorder="1" applyAlignment="1" applyProtection="1">
      <alignment horizontal="left" vertical="center"/>
      <protection hidden="1"/>
    </xf>
    <xf numFmtId="3" fontId="47" fillId="24" borderId="0" xfId="1738" applyNumberFormat="1" applyFont="1" applyFill="1" applyBorder="1" applyAlignment="1" applyProtection="1">
      <alignment horizontal="left" vertical="center"/>
      <protection hidden="1"/>
    </xf>
    <xf numFmtId="180" fontId="47" fillId="24" borderId="0" xfId="1738" applyNumberFormat="1" applyFont="1" applyFill="1" applyBorder="1" applyAlignment="1" applyProtection="1">
      <alignment horizontal="left" vertical="center"/>
      <protection hidden="1"/>
    </xf>
    <xf numFmtId="0" fontId="47" fillId="24" borderId="0" xfId="1738" applyFont="1" applyFill="1" applyBorder="1" applyAlignment="1" applyProtection="1">
      <alignment horizontal="left" vertical="center"/>
      <protection hidden="1"/>
    </xf>
    <xf numFmtId="0" fontId="47" fillId="24" borderId="0" xfId="1738" applyFont="1" applyFill="1" applyBorder="1" applyAlignment="1" applyProtection="1">
      <alignment horizontal="right" vertical="center"/>
      <protection hidden="1"/>
    </xf>
    <xf numFmtId="180" fontId="47" fillId="24" borderId="16" xfId="1738" applyNumberFormat="1" applyFont="1" applyFill="1" applyBorder="1" applyAlignment="1" applyProtection="1">
      <alignment horizontal="center" vertical="center"/>
      <protection hidden="1"/>
    </xf>
    <xf numFmtId="180" fontId="47" fillId="24" borderId="17" xfId="1738" applyNumberFormat="1" applyFont="1" applyFill="1" applyBorder="1" applyAlignment="1" applyProtection="1">
      <alignment horizontal="center" vertical="center"/>
      <protection hidden="1"/>
    </xf>
    <xf numFmtId="3" fontId="47" fillId="24" borderId="18" xfId="1738" applyNumberFormat="1" applyFont="1" applyFill="1" applyBorder="1" applyAlignment="1" applyProtection="1">
      <alignment vertical="center"/>
      <protection hidden="1"/>
    </xf>
    <xf numFmtId="3" fontId="47" fillId="24" borderId="19" xfId="1738" applyNumberFormat="1" applyFont="1" applyFill="1" applyBorder="1" applyAlignment="1" applyProtection="1">
      <alignment vertical="center"/>
      <protection hidden="1"/>
    </xf>
    <xf numFmtId="0" fontId="47" fillId="24" borderId="0" xfId="1738" applyFont="1" applyFill="1" applyBorder="1" applyAlignment="1" applyProtection="1">
      <alignment horizontal="center" vertical="center"/>
      <protection hidden="1"/>
    </xf>
    <xf numFmtId="3" fontId="47" fillId="24" borderId="21" xfId="1738" applyNumberFormat="1" applyFont="1" applyFill="1" applyBorder="1" applyAlignment="1" applyProtection="1">
      <alignment horizontal="center" vertical="center" wrapText="1"/>
      <protection hidden="1"/>
    </xf>
    <xf numFmtId="180" fontId="47" fillId="24" borderId="20" xfId="1738" applyNumberFormat="1" applyFont="1" applyFill="1" applyBorder="1" applyAlignment="1" applyProtection="1">
      <alignment horizontal="center" vertical="center"/>
      <protection hidden="1"/>
    </xf>
    <xf numFmtId="180" fontId="47" fillId="24" borderId="22" xfId="1738" applyNumberFormat="1" applyFont="1" applyFill="1" applyBorder="1" applyAlignment="1" applyProtection="1">
      <alignment horizontal="center" vertical="center"/>
      <protection hidden="1"/>
    </xf>
    <xf numFmtId="0" fontId="47" fillId="24" borderId="14" xfId="1738" applyNumberFormat="1" applyFont="1" applyFill="1" applyBorder="1" applyAlignment="1" applyProtection="1">
      <alignment horizontal="center" vertical="center"/>
      <protection hidden="1"/>
    </xf>
    <xf numFmtId="183" fontId="47" fillId="24" borderId="0" xfId="1738" applyNumberFormat="1" applyFont="1" applyFill="1" applyAlignment="1" applyProtection="1">
      <alignment horizontal="right" vertical="center"/>
      <protection hidden="1"/>
    </xf>
    <xf numFmtId="176" fontId="47" fillId="24" borderId="0" xfId="272" applyFont="1" applyFill="1" applyAlignment="1" applyProtection="1">
      <alignment horizontal="right" vertical="center"/>
      <protection hidden="1"/>
    </xf>
    <xf numFmtId="0" fontId="47" fillId="24" borderId="15" xfId="1738" applyNumberFormat="1" applyFont="1" applyFill="1" applyBorder="1" applyAlignment="1" applyProtection="1">
      <alignment horizontal="center" vertical="center"/>
      <protection hidden="1"/>
    </xf>
    <xf numFmtId="178" fontId="47" fillId="24" borderId="0" xfId="272" applyNumberFormat="1" applyFont="1" applyFill="1" applyAlignment="1" applyProtection="1">
      <alignment horizontal="right" vertical="center"/>
      <protection hidden="1"/>
    </xf>
    <xf numFmtId="178" fontId="47" fillId="24" borderId="14" xfId="272" applyNumberFormat="1" applyFont="1" applyFill="1" applyBorder="1" applyAlignment="1" applyProtection="1">
      <alignment horizontal="right" vertical="center"/>
      <protection hidden="1"/>
    </xf>
    <xf numFmtId="0" fontId="51" fillId="24" borderId="0" xfId="1738" applyFont="1" applyFill="1" applyBorder="1" applyAlignment="1" applyProtection="1">
      <alignment horizontal="center" vertical="center"/>
      <protection hidden="1"/>
    </xf>
    <xf numFmtId="0" fontId="47" fillId="24" borderId="14" xfId="1738" quotePrefix="1" applyFont="1" applyFill="1" applyBorder="1" applyAlignment="1" applyProtection="1">
      <alignment horizontal="center" vertical="center" wrapText="1"/>
      <protection hidden="1"/>
    </xf>
    <xf numFmtId="176" fontId="47" fillId="24" borderId="0" xfId="1738" applyNumberFormat="1" applyFont="1" applyFill="1" applyAlignment="1" applyProtection="1">
      <alignment horizontal="right" vertical="center"/>
      <protection hidden="1"/>
    </xf>
    <xf numFmtId="178" fontId="47" fillId="24" borderId="0" xfId="1738" applyNumberFormat="1" applyFont="1" applyFill="1" applyAlignment="1" applyProtection="1">
      <alignment horizontal="right" vertical="center"/>
      <protection hidden="1"/>
    </xf>
    <xf numFmtId="0" fontId="47" fillId="24" borderId="0" xfId="1738" quotePrefix="1" applyFont="1" applyFill="1" applyBorder="1" applyAlignment="1" applyProtection="1">
      <alignment horizontal="center" vertical="center" wrapText="1"/>
      <protection hidden="1"/>
    </xf>
    <xf numFmtId="0" fontId="51" fillId="24" borderId="14" xfId="1738" quotePrefix="1" applyNumberFormat="1" applyFont="1" applyFill="1" applyBorder="1" applyAlignment="1" applyProtection="1">
      <alignment horizontal="center" vertical="center" wrapText="1"/>
      <protection hidden="1"/>
    </xf>
    <xf numFmtId="176" fontId="51" fillId="24" borderId="0" xfId="272" applyFont="1" applyFill="1" applyAlignment="1" applyProtection="1">
      <alignment horizontal="right" vertical="center"/>
      <protection hidden="1"/>
    </xf>
    <xf numFmtId="178" fontId="51" fillId="24" borderId="0" xfId="272" applyNumberFormat="1" applyFont="1" applyFill="1" applyAlignment="1" applyProtection="1">
      <alignment horizontal="right" vertical="center"/>
      <protection hidden="1"/>
    </xf>
    <xf numFmtId="176" fontId="51" fillId="24" borderId="0" xfId="272" applyNumberFormat="1" applyFont="1" applyFill="1" applyAlignment="1" applyProtection="1">
      <alignment horizontal="right" vertical="center"/>
      <protection hidden="1"/>
    </xf>
    <xf numFmtId="178" fontId="51" fillId="24" borderId="14" xfId="272" applyNumberFormat="1" applyFont="1" applyFill="1" applyBorder="1" applyAlignment="1" applyProtection="1">
      <alignment horizontal="right" vertical="center"/>
      <protection hidden="1"/>
    </xf>
    <xf numFmtId="176" fontId="51" fillId="24" borderId="14" xfId="272" applyFont="1" applyFill="1" applyBorder="1" applyAlignment="1" applyProtection="1">
      <alignment horizontal="right" vertical="center"/>
      <protection hidden="1"/>
    </xf>
    <xf numFmtId="0" fontId="47" fillId="24" borderId="0" xfId="1738" applyNumberFormat="1" applyFont="1" applyFill="1" applyBorder="1" applyAlignment="1" applyProtection="1">
      <alignment horizontal="center" vertical="center"/>
      <protection hidden="1"/>
    </xf>
    <xf numFmtId="0" fontId="47" fillId="24" borderId="23" xfId="1738" applyNumberFormat="1" applyFont="1" applyFill="1" applyBorder="1" applyAlignment="1" applyProtection="1">
      <alignment horizontal="center" vertical="center"/>
      <protection hidden="1"/>
    </xf>
    <xf numFmtId="0" fontId="47" fillId="24" borderId="24" xfId="1738" applyNumberFormat="1" applyFont="1" applyFill="1" applyBorder="1" applyAlignment="1" applyProtection="1">
      <alignment horizontal="center" vertical="center"/>
      <protection hidden="1"/>
    </xf>
    <xf numFmtId="0" fontId="52" fillId="24" borderId="0" xfId="1738" applyFont="1" applyFill="1" applyBorder="1" applyAlignment="1" applyProtection="1">
      <alignment horizontal="center"/>
      <protection hidden="1"/>
    </xf>
    <xf numFmtId="0" fontId="52" fillId="24" borderId="0" xfId="1738" applyNumberFormat="1" applyFont="1" applyFill="1" applyAlignment="1" applyProtection="1">
      <alignment horizontal="center" vertical="center"/>
      <protection hidden="1"/>
    </xf>
    <xf numFmtId="3" fontId="52" fillId="24" borderId="0" xfId="1738" applyNumberFormat="1" applyFont="1" applyFill="1" applyAlignment="1" applyProtection="1">
      <alignment horizontal="center" vertical="center"/>
      <protection hidden="1"/>
    </xf>
    <xf numFmtId="180" fontId="52" fillId="24" borderId="0" xfId="1738" applyNumberFormat="1" applyFont="1" applyFill="1" applyAlignment="1" applyProtection="1">
      <alignment horizontal="center" vertical="center"/>
      <protection hidden="1"/>
    </xf>
    <xf numFmtId="0" fontId="52" fillId="24" borderId="0" xfId="1738" applyFont="1" applyFill="1" applyAlignment="1" applyProtection="1">
      <alignment horizontal="center" vertical="center"/>
      <protection hidden="1"/>
    </xf>
    <xf numFmtId="0" fontId="52" fillId="24" borderId="0" xfId="1738" applyFont="1" applyFill="1" applyBorder="1" applyAlignment="1" applyProtection="1">
      <alignment horizontal="center" vertical="center"/>
      <protection hidden="1"/>
    </xf>
    <xf numFmtId="0" fontId="47" fillId="24" borderId="0" xfId="1738" applyNumberFormat="1" applyFont="1" applyFill="1" applyAlignment="1" applyProtection="1">
      <alignment horizontal="center" vertical="center"/>
      <protection hidden="1"/>
    </xf>
    <xf numFmtId="3" fontId="47" fillId="24" borderId="0" xfId="1738" applyNumberFormat="1" applyFont="1" applyFill="1" applyAlignment="1" applyProtection="1">
      <alignment horizontal="center" vertical="center"/>
      <protection hidden="1"/>
    </xf>
    <xf numFmtId="180" fontId="47" fillId="24" borderId="0" xfId="1738" applyNumberFormat="1" applyFont="1" applyFill="1" applyAlignment="1" applyProtection="1">
      <alignment horizontal="center" vertical="center"/>
      <protection hidden="1"/>
    </xf>
    <xf numFmtId="0" fontId="47" fillId="24" borderId="0" xfId="1738" applyFont="1" applyFill="1" applyAlignment="1" applyProtection="1">
      <alignment horizontal="center" vertical="center"/>
      <protection hidden="1"/>
    </xf>
    <xf numFmtId="0" fontId="53" fillId="24" borderId="0" xfId="1738" applyNumberFormat="1" applyFont="1" applyFill="1" applyAlignment="1" applyProtection="1">
      <alignment horizontal="center" vertical="center"/>
      <protection hidden="1"/>
    </xf>
    <xf numFmtId="0" fontId="53" fillId="24" borderId="0" xfId="1738" applyFont="1" applyFill="1" applyAlignment="1" applyProtection="1">
      <alignment horizontal="center" vertical="center"/>
      <protection hidden="1"/>
    </xf>
    <xf numFmtId="0" fontId="47" fillId="24" borderId="0" xfId="0" applyNumberFormat="1" applyFont="1" applyFill="1" applyAlignment="1" applyProtection="1">
      <alignment horizontal="left" vertical="center"/>
      <protection hidden="1"/>
    </xf>
    <xf numFmtId="0" fontId="47" fillId="24" borderId="0" xfId="0" applyNumberFormat="1" applyFont="1" applyFill="1" applyAlignment="1" applyProtection="1">
      <alignment horizontal="right" vertical="center"/>
      <protection hidden="1"/>
    </xf>
    <xf numFmtId="0" fontId="49" fillId="24" borderId="0" xfId="0" applyNumberFormat="1" applyFont="1" applyFill="1" applyBorder="1" applyAlignment="1" applyProtection="1">
      <alignment horizontal="center" vertical="center"/>
      <protection hidden="1"/>
    </xf>
    <xf numFmtId="3" fontId="49" fillId="24" borderId="0" xfId="0" applyNumberFormat="1" applyFont="1" applyFill="1" applyAlignment="1" applyProtection="1">
      <alignment horizontal="center" vertical="center" wrapText="1"/>
      <protection hidden="1"/>
    </xf>
    <xf numFmtId="49" fontId="49" fillId="24" borderId="0" xfId="0" applyNumberFormat="1" applyFont="1" applyFill="1" applyBorder="1" applyAlignment="1" applyProtection="1">
      <alignment horizontal="center" vertical="center"/>
      <protection hidden="1"/>
    </xf>
    <xf numFmtId="0" fontId="47" fillId="24" borderId="0" xfId="0" applyNumberFormat="1" applyFont="1" applyFill="1" applyBorder="1" applyAlignment="1" applyProtection="1">
      <alignment horizontal="right" vertical="center"/>
      <protection hidden="1"/>
    </xf>
    <xf numFmtId="0" fontId="47" fillId="24" borderId="14" xfId="0" applyNumberFormat="1" applyFont="1" applyFill="1" applyBorder="1" applyAlignment="1" applyProtection="1">
      <alignment horizontal="center" vertical="center"/>
      <protection hidden="1"/>
    </xf>
    <xf numFmtId="181" fontId="47" fillId="24" borderId="0" xfId="0" applyNumberFormat="1" applyFont="1" applyFill="1" applyAlignment="1" applyProtection="1">
      <alignment horizontal="right" vertical="center"/>
      <protection hidden="1"/>
    </xf>
    <xf numFmtId="41" fontId="47" fillId="24" borderId="0" xfId="0" applyNumberFormat="1" applyFont="1" applyFill="1" applyAlignment="1" applyProtection="1">
      <alignment horizontal="right" vertical="center"/>
      <protection hidden="1"/>
    </xf>
    <xf numFmtId="0" fontId="47" fillId="24" borderId="15" xfId="0" applyNumberFormat="1" applyFont="1" applyFill="1" applyBorder="1" applyAlignment="1" applyProtection="1">
      <alignment horizontal="center" vertical="center"/>
      <protection hidden="1"/>
    </xf>
    <xf numFmtId="49" fontId="47" fillId="24" borderId="14" xfId="0" applyNumberFormat="1" applyFont="1" applyFill="1" applyBorder="1" applyAlignment="1" applyProtection="1">
      <alignment horizontal="center" vertical="center"/>
      <protection hidden="1"/>
    </xf>
    <xf numFmtId="181" fontId="47" fillId="24" borderId="0" xfId="0" applyNumberFormat="1" applyFont="1" applyFill="1" applyBorder="1" applyAlignment="1" applyProtection="1">
      <alignment horizontal="right" vertical="center"/>
      <protection hidden="1"/>
    </xf>
    <xf numFmtId="0" fontId="51" fillId="24" borderId="0" xfId="0" applyNumberFormat="1" applyFont="1" applyFill="1" applyBorder="1" applyAlignment="1" applyProtection="1">
      <alignment horizontal="center" vertical="center"/>
      <protection hidden="1"/>
    </xf>
    <xf numFmtId="0" fontId="47" fillId="24" borderId="14" xfId="0" quotePrefix="1" applyFont="1" applyFill="1" applyBorder="1" applyAlignment="1" applyProtection="1">
      <alignment horizontal="center" vertical="center"/>
      <protection hidden="1"/>
    </xf>
    <xf numFmtId="176" fontId="47" fillId="24" borderId="0" xfId="0" applyNumberFormat="1" applyFont="1" applyFill="1" applyAlignment="1" applyProtection="1">
      <alignment horizontal="right" vertical="center"/>
      <protection hidden="1"/>
    </xf>
    <xf numFmtId="0" fontId="47" fillId="24" borderId="15" xfId="0" applyFont="1" applyFill="1" applyBorder="1" applyAlignment="1" applyProtection="1">
      <alignment horizontal="center" vertical="center"/>
      <protection hidden="1"/>
    </xf>
    <xf numFmtId="0" fontId="51" fillId="24" borderId="14" xfId="0" quotePrefix="1" applyNumberFormat="1" applyFont="1" applyFill="1" applyBorder="1" applyAlignment="1" applyProtection="1">
      <alignment horizontal="center" vertical="center"/>
      <protection hidden="1"/>
    </xf>
    <xf numFmtId="176" fontId="51" fillId="24" borderId="0" xfId="250" applyFont="1" applyFill="1" applyAlignment="1" applyProtection="1">
      <alignment horizontal="right" vertical="center"/>
      <protection hidden="1"/>
    </xf>
    <xf numFmtId="176" fontId="47" fillId="24" borderId="0" xfId="250" applyFont="1" applyFill="1" applyAlignment="1" applyProtection="1">
      <alignment horizontal="right" vertical="center"/>
      <protection hidden="1"/>
    </xf>
    <xf numFmtId="0" fontId="52" fillId="24" borderId="0" xfId="0" applyFont="1" applyFill="1" applyBorder="1" applyAlignment="1" applyProtection="1">
      <alignment horizontal="left"/>
      <protection hidden="1"/>
    </xf>
    <xf numFmtId="0" fontId="47" fillId="24" borderId="0" xfId="0" applyNumberFormat="1" applyFont="1" applyFill="1" applyAlignment="1" applyProtection="1">
      <alignment horizontal="center" vertical="center"/>
      <protection hidden="1"/>
    </xf>
    <xf numFmtId="49" fontId="47" fillId="24" borderId="0" xfId="0" applyNumberFormat="1" applyFont="1" applyFill="1" applyAlignment="1" applyProtection="1">
      <alignment horizontal="center" vertical="center"/>
      <protection hidden="1"/>
    </xf>
    <xf numFmtId="0" fontId="53" fillId="24" borderId="0" xfId="0" applyNumberFormat="1" applyFont="1" applyFill="1" applyAlignment="1" applyProtection="1">
      <alignment horizontal="center" vertical="center"/>
      <protection hidden="1"/>
    </xf>
    <xf numFmtId="3" fontId="53" fillId="24" borderId="0" xfId="0" applyNumberFormat="1" applyFont="1" applyFill="1" applyAlignment="1" applyProtection="1">
      <alignment horizontal="center" vertical="center"/>
      <protection hidden="1"/>
    </xf>
    <xf numFmtId="49" fontId="53" fillId="24" borderId="0" xfId="0" applyNumberFormat="1" applyFont="1" applyFill="1" applyAlignment="1" applyProtection="1">
      <alignment horizontal="center" vertical="center"/>
      <protection hidden="1"/>
    </xf>
    <xf numFmtId="0" fontId="47" fillId="24" borderId="14" xfId="0" applyFont="1" applyFill="1" applyBorder="1" applyAlignment="1" applyProtection="1">
      <alignment horizontal="center" vertical="center"/>
      <protection hidden="1"/>
    </xf>
    <xf numFmtId="16" fontId="47" fillId="24" borderId="14" xfId="0" applyNumberFormat="1" applyFont="1" applyFill="1" applyBorder="1" applyAlignment="1" applyProtection="1">
      <alignment horizontal="center" vertical="center"/>
      <protection hidden="1"/>
    </xf>
    <xf numFmtId="0" fontId="47" fillId="24" borderId="23" xfId="0" applyFont="1" applyFill="1" applyBorder="1" applyAlignment="1" applyProtection="1">
      <alignment horizontal="center" vertical="center"/>
      <protection hidden="1"/>
    </xf>
    <xf numFmtId="0" fontId="52" fillId="24" borderId="0" xfId="0" applyFont="1" applyFill="1" applyBorder="1" applyAlignment="1" applyProtection="1">
      <alignment horizontal="center" vertical="center"/>
      <protection hidden="1"/>
    </xf>
    <xf numFmtId="176" fontId="47" fillId="24" borderId="0" xfId="328" applyFont="1" applyFill="1" applyBorder="1" applyAlignment="1" applyProtection="1">
      <alignment horizontal="center" vertical="center"/>
      <protection hidden="1"/>
    </xf>
    <xf numFmtId="0" fontId="51" fillId="24" borderId="0" xfId="0" applyNumberFormat="1" applyFont="1" applyFill="1" applyAlignment="1" applyProtection="1">
      <alignment horizontal="left" vertical="center"/>
      <protection hidden="1"/>
    </xf>
    <xf numFmtId="0" fontId="47" fillId="24" borderId="0" xfId="0" applyFont="1" applyFill="1" applyBorder="1" applyAlignment="1" applyProtection="1">
      <alignment horizontal="right" vertical="center"/>
      <protection hidden="1"/>
    </xf>
    <xf numFmtId="0" fontId="52" fillId="24" borderId="0" xfId="0" applyNumberFormat="1" applyFont="1" applyFill="1" applyBorder="1" applyAlignment="1" applyProtection="1">
      <alignment horizontal="center"/>
      <protection hidden="1"/>
    </xf>
    <xf numFmtId="41" fontId="51" fillId="24" borderId="0" xfId="0" applyNumberFormat="1" applyFont="1" applyFill="1" applyAlignment="1" applyProtection="1">
      <alignment horizontal="right" vertical="center"/>
      <protection hidden="1"/>
    </xf>
    <xf numFmtId="179" fontId="47" fillId="24" borderId="0" xfId="0" applyNumberFormat="1" applyFont="1" applyFill="1" applyBorder="1" applyAlignment="1" applyProtection="1">
      <alignment horizontal="center" vertical="center"/>
      <protection hidden="1"/>
    </xf>
    <xf numFmtId="0" fontId="47" fillId="24" borderId="14" xfId="0" applyNumberFormat="1" applyFont="1" applyFill="1" applyBorder="1" applyAlignment="1" applyProtection="1">
      <alignment horizontal="left" vertical="center"/>
      <protection hidden="1"/>
    </xf>
    <xf numFmtId="179" fontId="47" fillId="24" borderId="25" xfId="0" applyNumberFormat="1" applyFont="1" applyFill="1" applyBorder="1" applyAlignment="1" applyProtection="1">
      <alignment horizontal="center" vertical="center"/>
      <protection hidden="1"/>
    </xf>
    <xf numFmtId="0" fontId="47" fillId="24" borderId="23" xfId="0" applyNumberFormat="1" applyFont="1" applyFill="1" applyBorder="1" applyAlignment="1" applyProtection="1">
      <alignment horizontal="left" vertical="center"/>
      <protection hidden="1"/>
    </xf>
    <xf numFmtId="0" fontId="52" fillId="24" borderId="0" xfId="0" applyFont="1" applyFill="1" applyAlignment="1" applyProtection="1">
      <alignment horizontal="left" vertical="center"/>
      <protection hidden="1"/>
    </xf>
    <xf numFmtId="0" fontId="52" fillId="24" borderId="0" xfId="0" applyFont="1" applyFill="1" applyBorder="1" applyAlignment="1" applyProtection="1">
      <alignment horizontal="left" vertical="center"/>
      <protection hidden="1"/>
    </xf>
    <xf numFmtId="3" fontId="52" fillId="24" borderId="0" xfId="0" applyNumberFormat="1" applyFont="1" applyFill="1" applyAlignment="1" applyProtection="1">
      <alignment horizontal="left" vertical="center"/>
      <protection hidden="1"/>
    </xf>
    <xf numFmtId="182" fontId="47" fillId="24" borderId="0" xfId="0" applyNumberFormat="1" applyFont="1" applyFill="1" applyAlignment="1" applyProtection="1">
      <alignment horizontal="center" vertical="center"/>
      <protection hidden="1"/>
    </xf>
    <xf numFmtId="0" fontId="57" fillId="0" borderId="0" xfId="0" applyFont="1" applyProtection="1">
      <protection hidden="1"/>
    </xf>
    <xf numFmtId="0" fontId="24" fillId="24" borderId="0" xfId="0" applyNumberFormat="1" applyFont="1" applyFill="1" applyAlignment="1" applyProtection="1">
      <protection hidden="1"/>
    </xf>
    <xf numFmtId="179" fontId="0" fillId="24" borderId="0" xfId="0" applyNumberFormat="1" applyFill="1" applyAlignment="1" applyProtection="1">
      <alignment horizontal="center" vertical="center"/>
      <protection hidden="1"/>
    </xf>
    <xf numFmtId="1" fontId="52" fillId="24" borderId="14" xfId="0" quotePrefix="1" applyNumberFormat="1" applyFont="1" applyFill="1" applyBorder="1" applyAlignment="1" applyProtection="1">
      <alignment horizontal="center" vertical="center"/>
      <protection hidden="1"/>
    </xf>
    <xf numFmtId="41" fontId="59" fillId="24" borderId="0" xfId="0" applyNumberFormat="1" applyFont="1" applyFill="1" applyBorder="1" applyAlignment="1" applyProtection="1">
      <alignment horizontal="right" vertical="center"/>
      <protection hidden="1"/>
    </xf>
    <xf numFmtId="1" fontId="55" fillId="24" borderId="14" xfId="0" quotePrefix="1" applyNumberFormat="1" applyFont="1" applyFill="1" applyBorder="1" applyAlignment="1" applyProtection="1">
      <alignment horizontal="center" vertical="center"/>
      <protection hidden="1"/>
    </xf>
    <xf numFmtId="41" fontId="60" fillId="24" borderId="0" xfId="0" applyNumberFormat="1" applyFont="1" applyFill="1" applyBorder="1" applyAlignment="1" applyProtection="1">
      <alignment horizontal="right" vertical="center"/>
      <protection hidden="1"/>
    </xf>
    <xf numFmtId="41" fontId="52" fillId="24" borderId="0" xfId="0" applyNumberFormat="1" applyFont="1" applyFill="1" applyAlignment="1" applyProtection="1">
      <alignment horizontal="right" vertical="center" shrinkToFit="1"/>
      <protection hidden="1"/>
    </xf>
    <xf numFmtId="179" fontId="52" fillId="24" borderId="14" xfId="0" applyNumberFormat="1" applyFont="1" applyFill="1" applyBorder="1" applyAlignment="1" applyProtection="1">
      <alignment horizontal="left" vertical="center"/>
      <protection hidden="1"/>
    </xf>
    <xf numFmtId="179" fontId="52" fillId="24" borderId="23" xfId="0" applyNumberFormat="1" applyFont="1" applyFill="1" applyBorder="1" applyAlignment="1" applyProtection="1">
      <alignment horizontal="left" vertical="center"/>
      <protection hidden="1"/>
    </xf>
    <xf numFmtId="179" fontId="47" fillId="24" borderId="0" xfId="0" applyNumberFormat="1" applyFont="1" applyFill="1" applyAlignment="1" applyProtection="1">
      <alignment horizontal="center" vertical="center"/>
      <protection hidden="1"/>
    </xf>
    <xf numFmtId="0" fontId="47" fillId="0" borderId="0" xfId="1742" applyFont="1" applyBorder="1" applyAlignment="1" applyProtection="1">
      <alignment horizontal="center" vertical="center"/>
      <protection hidden="1"/>
    </xf>
    <xf numFmtId="0" fontId="47" fillId="0" borderId="0" xfId="1742" applyFont="1" applyAlignment="1" applyProtection="1">
      <alignment horizontal="center" vertical="center"/>
      <protection hidden="1"/>
    </xf>
    <xf numFmtId="0" fontId="47" fillId="0" borderId="0" xfId="1742" applyNumberFormat="1" applyFont="1" applyBorder="1" applyAlignment="1" applyProtection="1">
      <alignment horizontal="center" vertical="center"/>
      <protection hidden="1"/>
    </xf>
    <xf numFmtId="0" fontId="47" fillId="0" borderId="0" xfId="1742" applyFont="1" applyBorder="1" applyAlignment="1" applyProtection="1">
      <alignment horizontal="center" vertical="center" shrinkToFit="1"/>
      <protection hidden="1"/>
    </xf>
    <xf numFmtId="0" fontId="47" fillId="24" borderId="0" xfId="0" applyFont="1" applyFill="1" applyBorder="1" applyAlignment="1" applyProtection="1">
      <alignment horizontal="center"/>
      <protection hidden="1"/>
    </xf>
    <xf numFmtId="0" fontId="65" fillId="24" borderId="0" xfId="0" applyFont="1" applyFill="1" applyBorder="1" applyAlignment="1" applyProtection="1">
      <alignment horizontal="center" vertical="center"/>
      <protection hidden="1"/>
    </xf>
    <xf numFmtId="0" fontId="52" fillId="24" borderId="0" xfId="0" applyFont="1" applyFill="1" applyAlignment="1" applyProtection="1">
      <alignment horizontal="left"/>
      <protection locked="0"/>
    </xf>
    <xf numFmtId="0" fontId="52" fillId="24" borderId="0" xfId="0" applyFont="1" applyFill="1" applyBorder="1" applyAlignment="1" applyProtection="1">
      <alignment horizontal="left"/>
      <protection locked="0"/>
    </xf>
    <xf numFmtId="0" fontId="52" fillId="24" borderId="0" xfId="0" applyNumberFormat="1" applyFont="1" applyFill="1" applyBorder="1" applyAlignment="1" applyProtection="1">
      <alignment horizontal="center"/>
      <protection locked="0"/>
    </xf>
    <xf numFmtId="0" fontId="52" fillId="24" borderId="14" xfId="0" applyFont="1" applyFill="1" applyBorder="1" applyAlignment="1" applyProtection="1">
      <alignment horizontal="center" vertical="center"/>
      <protection hidden="1"/>
    </xf>
    <xf numFmtId="0" fontId="47" fillId="24" borderId="25" xfId="0" applyFont="1" applyFill="1" applyBorder="1" applyAlignment="1" applyProtection="1">
      <alignment horizontal="left" vertical="center"/>
      <protection hidden="1"/>
    </xf>
    <xf numFmtId="41" fontId="47" fillId="24" borderId="0" xfId="0" applyNumberFormat="1" applyFont="1" applyFill="1" applyBorder="1" applyAlignment="1" applyProtection="1">
      <alignment horizontal="right" vertical="center"/>
      <protection hidden="1"/>
    </xf>
    <xf numFmtId="179" fontId="47" fillId="24" borderId="14" xfId="0" applyNumberFormat="1" applyFont="1" applyFill="1" applyBorder="1" applyAlignment="1" applyProtection="1">
      <alignment horizontal="center" vertical="center"/>
      <protection hidden="1"/>
    </xf>
    <xf numFmtId="41" fontId="47" fillId="24" borderId="14" xfId="0" applyNumberFormat="1" applyFont="1" applyFill="1" applyBorder="1" applyAlignment="1" applyProtection="1">
      <alignment horizontal="left" vertical="center"/>
      <protection hidden="1"/>
    </xf>
    <xf numFmtId="41" fontId="47" fillId="24" borderId="23" xfId="0" applyNumberFormat="1" applyFont="1" applyFill="1" applyBorder="1" applyAlignment="1" applyProtection="1">
      <alignment horizontal="left" vertical="center"/>
      <protection hidden="1"/>
    </xf>
    <xf numFmtId="41" fontId="47" fillId="24" borderId="14" xfId="327" quotePrefix="1" applyNumberFormat="1" applyFont="1" applyFill="1" applyBorder="1" applyAlignment="1" applyProtection="1">
      <alignment horizontal="center" vertical="center"/>
      <protection hidden="1"/>
    </xf>
    <xf numFmtId="179" fontId="52" fillId="24" borderId="26" xfId="0" applyNumberFormat="1" applyFont="1" applyFill="1" applyBorder="1" applyAlignment="1" applyProtection="1">
      <alignment horizontal="center" vertical="center"/>
      <protection hidden="1"/>
    </xf>
    <xf numFmtId="179" fontId="52" fillId="24" borderId="27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8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9" xfId="0" applyNumberFormat="1" applyFont="1" applyFill="1" applyBorder="1" applyAlignment="1" applyProtection="1">
      <alignment horizontal="center" vertical="center"/>
      <protection hidden="1"/>
    </xf>
    <xf numFmtId="41" fontId="52" fillId="24" borderId="0" xfId="0" applyNumberFormat="1" applyFont="1" applyFill="1" applyBorder="1" applyAlignment="1" applyProtection="1">
      <alignment horizontal="right" vertical="center" shrinkToFit="1"/>
      <protection hidden="1"/>
    </xf>
    <xf numFmtId="43" fontId="52" fillId="24" borderId="0" xfId="0" applyNumberFormat="1" applyFont="1" applyFill="1" applyBorder="1" applyAlignment="1" applyProtection="1">
      <alignment horizontal="right" vertical="center" shrinkToFit="1"/>
      <protection hidden="1"/>
    </xf>
    <xf numFmtId="185" fontId="59" fillId="24" borderId="0" xfId="0" applyNumberFormat="1" applyFont="1" applyFill="1" applyBorder="1" applyAlignment="1" applyProtection="1">
      <alignment horizontal="right" vertical="center"/>
      <protection hidden="1"/>
    </xf>
    <xf numFmtId="0" fontId="24" fillId="24" borderId="0" xfId="0" applyFont="1" applyFill="1" applyBorder="1" applyAlignment="1" applyProtection="1">
      <alignment horizontal="center" vertical="center" shrinkToFit="1"/>
      <protection hidden="1"/>
    </xf>
    <xf numFmtId="41" fontId="59" fillId="24" borderId="0" xfId="0" applyNumberFormat="1" applyFont="1" applyFill="1" applyBorder="1" applyAlignment="1" applyProtection="1">
      <alignment horizontal="right" vertical="center" shrinkToFit="1"/>
      <protection hidden="1"/>
    </xf>
    <xf numFmtId="41" fontId="55" fillId="24" borderId="0" xfId="0" applyNumberFormat="1" applyFont="1" applyFill="1" applyBorder="1" applyAlignment="1" applyProtection="1">
      <alignment horizontal="right" vertical="center" shrinkToFit="1"/>
      <protection hidden="1"/>
    </xf>
    <xf numFmtId="43" fontId="55" fillId="0" borderId="0" xfId="0" applyNumberFormat="1" applyFont="1" applyFill="1" applyBorder="1" applyAlignment="1" applyProtection="1">
      <alignment horizontal="right" vertical="center" shrinkToFit="1"/>
      <protection hidden="1"/>
    </xf>
    <xf numFmtId="43" fontId="60" fillId="24" borderId="0" xfId="0" applyNumberFormat="1" applyFont="1" applyFill="1" applyBorder="1" applyAlignment="1" applyProtection="1">
      <alignment horizontal="right" vertical="center"/>
      <protection hidden="1"/>
    </xf>
    <xf numFmtId="43" fontId="60" fillId="24" borderId="0" xfId="0" applyNumberFormat="1" applyFont="1" applyFill="1" applyBorder="1" applyAlignment="1" applyProtection="1">
      <alignment horizontal="right" vertical="center" shrinkToFit="1"/>
      <protection hidden="1"/>
    </xf>
    <xf numFmtId="0" fontId="52" fillId="24" borderId="0" xfId="0" applyFont="1" applyFill="1" applyBorder="1" applyAlignment="1" applyProtection="1">
      <alignment horizontal="center" vertical="center" shrinkToFit="1"/>
      <protection hidden="1"/>
    </xf>
    <xf numFmtId="0" fontId="62" fillId="24" borderId="0" xfId="0" applyFont="1" applyFill="1" applyBorder="1" applyAlignment="1" applyProtection="1">
      <alignment horizontal="center" vertical="center" shrinkToFit="1"/>
      <protection locked="0"/>
    </xf>
    <xf numFmtId="0" fontId="62" fillId="24" borderId="14" xfId="0" applyFont="1" applyFill="1" applyBorder="1" applyAlignment="1" applyProtection="1">
      <alignment vertical="center"/>
      <protection hidden="1"/>
    </xf>
    <xf numFmtId="0" fontId="62" fillId="24" borderId="25" xfId="0" applyFont="1" applyFill="1" applyBorder="1" applyAlignment="1" applyProtection="1">
      <alignment horizontal="center" vertical="center" shrinkToFit="1"/>
      <protection locked="0"/>
    </xf>
    <xf numFmtId="41" fontId="62" fillId="24" borderId="25" xfId="0" applyNumberFormat="1" applyFont="1" applyFill="1" applyBorder="1" applyAlignment="1" applyProtection="1">
      <alignment horizontal="right" vertical="center" shrinkToFit="1"/>
      <protection hidden="1"/>
    </xf>
    <xf numFmtId="0" fontId="62" fillId="24" borderId="23" xfId="0" applyFont="1" applyFill="1" applyBorder="1" applyAlignment="1" applyProtection="1">
      <alignment vertical="center"/>
      <protection hidden="1"/>
    </xf>
    <xf numFmtId="41" fontId="63" fillId="24" borderId="25" xfId="0" applyNumberFormat="1" applyFont="1" applyFill="1" applyBorder="1" applyAlignment="1" applyProtection="1">
      <alignment horizontal="right" vertical="center"/>
      <protection hidden="1"/>
    </xf>
    <xf numFmtId="197" fontId="63" fillId="24" borderId="25" xfId="0" quotePrefix="1" applyNumberFormat="1" applyFont="1" applyFill="1" applyBorder="1" applyAlignment="1" applyProtection="1">
      <alignment horizontal="right" vertical="center"/>
      <protection hidden="1"/>
    </xf>
    <xf numFmtId="0" fontId="52" fillId="24" borderId="0" xfId="0" applyFont="1" applyFill="1" applyBorder="1" applyAlignment="1" applyProtection="1">
      <alignment horizontal="left" wrapText="1"/>
      <protection locked="0"/>
    </xf>
    <xf numFmtId="0" fontId="52" fillId="24" borderId="0" xfId="0" applyFont="1" applyFill="1" applyBorder="1" applyAlignment="1" applyProtection="1">
      <alignment horizontal="right"/>
      <protection locked="0"/>
    </xf>
    <xf numFmtId="0" fontId="52" fillId="24" borderId="0" xfId="0" applyFont="1" applyFill="1" applyAlignment="1" applyProtection="1">
      <alignment horizontal="center"/>
      <protection locked="0"/>
    </xf>
    <xf numFmtId="179" fontId="52" fillId="24" borderId="0" xfId="0" applyNumberFormat="1" applyFont="1" applyFill="1" applyAlignment="1" applyProtection="1">
      <alignment horizontal="center"/>
      <protection locked="0"/>
    </xf>
    <xf numFmtId="41" fontId="52" fillId="24" borderId="0" xfId="0" applyNumberFormat="1" applyFont="1" applyFill="1" applyBorder="1" applyAlignment="1" applyProtection="1">
      <alignment horizontal="center" vertical="center" wrapText="1"/>
      <protection locked="0"/>
    </xf>
    <xf numFmtId="185" fontId="52" fillId="24" borderId="0" xfId="0" applyNumberFormat="1" applyFont="1" applyFill="1" applyBorder="1" applyAlignment="1" applyProtection="1">
      <alignment horizontal="center" vertical="center" wrapText="1"/>
      <protection locked="0"/>
    </xf>
    <xf numFmtId="185" fontId="52" fillId="24" borderId="0" xfId="0" applyNumberFormat="1" applyFont="1" applyFill="1" applyBorder="1" applyAlignment="1" applyProtection="1">
      <alignment vertical="center"/>
      <protection locked="0"/>
    </xf>
    <xf numFmtId="182" fontId="47" fillId="24" borderId="0" xfId="0" applyNumberFormat="1" applyFont="1" applyFill="1" applyBorder="1" applyAlignment="1" applyProtection="1">
      <alignment horizontal="left" vertical="center"/>
      <protection hidden="1"/>
    </xf>
    <xf numFmtId="0" fontId="47" fillId="24" borderId="16" xfId="0" applyFont="1" applyFill="1" applyBorder="1" applyAlignment="1" applyProtection="1">
      <alignment horizontal="center" vertical="center"/>
      <protection hidden="1"/>
    </xf>
    <xf numFmtId="179" fontId="47" fillId="24" borderId="0" xfId="0" applyNumberFormat="1" applyFont="1" applyFill="1" applyAlignment="1" applyProtection="1">
      <alignment horizontal="right" vertical="center"/>
      <protection hidden="1"/>
    </xf>
    <xf numFmtId="180" fontId="47" fillId="24" borderId="0" xfId="0" applyNumberFormat="1" applyFont="1" applyFill="1" applyAlignment="1" applyProtection="1">
      <alignment horizontal="right" vertical="center"/>
      <protection hidden="1"/>
    </xf>
    <xf numFmtId="0" fontId="47" fillId="24" borderId="14" xfId="0" applyFont="1" applyFill="1" applyBorder="1" applyAlignment="1" applyProtection="1">
      <alignment horizontal="left" vertical="center"/>
      <protection hidden="1"/>
    </xf>
    <xf numFmtId="0" fontId="47" fillId="24" borderId="23" xfId="0" applyFont="1" applyFill="1" applyBorder="1" applyAlignment="1" applyProtection="1">
      <alignment horizontal="left" vertical="center"/>
      <protection hidden="1"/>
    </xf>
    <xf numFmtId="1" fontId="52" fillId="24" borderId="30" xfId="0" quotePrefix="1" applyNumberFormat="1" applyFont="1" applyFill="1" applyBorder="1" applyAlignment="1" applyProtection="1">
      <alignment horizontal="center" vertical="center"/>
      <protection hidden="1"/>
    </xf>
    <xf numFmtId="185" fontId="59" fillId="24" borderId="31" xfId="0" applyNumberFormat="1" applyFont="1" applyFill="1" applyBorder="1" applyAlignment="1" applyProtection="1">
      <alignment horizontal="right" vertical="center"/>
      <protection hidden="1"/>
    </xf>
    <xf numFmtId="1" fontId="55" fillId="24" borderId="30" xfId="0" quotePrefix="1" applyNumberFormat="1" applyFont="1" applyFill="1" applyBorder="1" applyAlignment="1" applyProtection="1">
      <alignment horizontal="center" vertical="center"/>
      <protection hidden="1"/>
    </xf>
    <xf numFmtId="198" fontId="61" fillId="24" borderId="31" xfId="0" applyNumberFormat="1" applyFont="1" applyFill="1" applyBorder="1" applyAlignment="1" applyProtection="1">
      <alignment horizontal="right" vertical="center"/>
      <protection hidden="1"/>
    </xf>
    <xf numFmtId="0" fontId="52" fillId="24" borderId="30" xfId="0" applyFont="1" applyFill="1" applyBorder="1" applyAlignment="1" applyProtection="1">
      <alignment horizontal="center" vertical="center"/>
      <protection hidden="1"/>
    </xf>
    <xf numFmtId="179" fontId="52" fillId="24" borderId="30" xfId="0" applyNumberFormat="1" applyFont="1" applyFill="1" applyBorder="1" applyAlignment="1" applyProtection="1">
      <alignment horizontal="left" vertical="center"/>
      <protection hidden="1"/>
    </xf>
    <xf numFmtId="41" fontId="62" fillId="24" borderId="0" xfId="0" applyNumberFormat="1" applyFont="1" applyFill="1" applyBorder="1" applyAlignment="1" applyProtection="1">
      <alignment horizontal="right" vertical="center" shrinkToFit="1"/>
      <protection hidden="1"/>
    </xf>
    <xf numFmtId="41" fontId="63" fillId="24" borderId="0" xfId="0" applyNumberFormat="1" applyFont="1" applyFill="1" applyBorder="1" applyAlignment="1" applyProtection="1">
      <alignment horizontal="right" vertical="center"/>
      <protection hidden="1"/>
    </xf>
    <xf numFmtId="197" fontId="63" fillId="24" borderId="0" xfId="0" quotePrefix="1" applyNumberFormat="1" applyFont="1" applyFill="1" applyBorder="1" applyAlignment="1" applyProtection="1">
      <alignment horizontal="right" vertical="center"/>
      <protection hidden="1"/>
    </xf>
    <xf numFmtId="198" fontId="63" fillId="24" borderId="31" xfId="0" quotePrefix="1" applyNumberFormat="1" applyFont="1" applyFill="1" applyBorder="1" applyAlignment="1" applyProtection="1">
      <alignment horizontal="right" vertical="center"/>
      <protection hidden="1"/>
    </xf>
    <xf numFmtId="179" fontId="52" fillId="24" borderId="32" xfId="0" applyNumberFormat="1" applyFont="1" applyFill="1" applyBorder="1" applyAlignment="1" applyProtection="1">
      <alignment horizontal="left" vertical="center"/>
      <protection hidden="1"/>
    </xf>
    <xf numFmtId="41" fontId="52" fillId="24" borderId="25" xfId="0" applyNumberFormat="1" applyFont="1" applyFill="1" applyBorder="1" applyAlignment="1" applyProtection="1">
      <alignment horizontal="center" vertical="center" wrapText="1"/>
      <protection locked="0"/>
    </xf>
    <xf numFmtId="185" fontId="52" fillId="24" borderId="25" xfId="0" applyNumberFormat="1" applyFont="1" applyFill="1" applyBorder="1" applyAlignment="1" applyProtection="1">
      <alignment horizontal="center" vertical="center" wrapText="1"/>
      <protection locked="0"/>
    </xf>
    <xf numFmtId="198" fontId="63" fillId="24" borderId="33" xfId="0" quotePrefix="1" applyNumberFormat="1" applyFont="1" applyFill="1" applyBorder="1" applyAlignment="1" applyProtection="1">
      <alignment horizontal="right" vertical="center"/>
      <protection hidden="1"/>
    </xf>
    <xf numFmtId="0" fontId="47" fillId="24" borderId="0" xfId="1742" applyFont="1" applyFill="1" applyAlignment="1" applyProtection="1">
      <alignment horizontal="center" vertical="center"/>
      <protection hidden="1"/>
    </xf>
    <xf numFmtId="0" fontId="47" fillId="24" borderId="0" xfId="1742" applyFont="1" applyFill="1" applyBorder="1" applyAlignment="1" applyProtection="1">
      <alignment horizontal="center" vertical="center"/>
      <protection hidden="1"/>
    </xf>
    <xf numFmtId="0" fontId="47" fillId="24" borderId="0" xfId="1742" applyFont="1" applyFill="1" applyAlignment="1" applyProtection="1">
      <alignment horizontal="right" vertical="center"/>
      <protection hidden="1"/>
    </xf>
    <xf numFmtId="0" fontId="47" fillId="24" borderId="0" xfId="1742" applyNumberFormat="1" applyFont="1" applyFill="1" applyAlignment="1" applyProtection="1">
      <alignment horizontal="center" vertical="center"/>
      <protection hidden="1"/>
    </xf>
    <xf numFmtId="0" fontId="47" fillId="24" borderId="0" xfId="1742" applyNumberFormat="1" applyFont="1" applyFill="1" applyBorder="1" applyAlignment="1" applyProtection="1">
      <alignment horizontal="center" vertical="center"/>
      <protection hidden="1"/>
    </xf>
    <xf numFmtId="0" fontId="47" fillId="0" borderId="0" xfId="1742" applyNumberFormat="1" applyFont="1" applyAlignment="1" applyProtection="1">
      <alignment horizontal="center" vertical="center"/>
      <protection hidden="1"/>
    </xf>
    <xf numFmtId="0" fontId="56" fillId="0" borderId="28" xfId="1742" applyFont="1" applyBorder="1" applyAlignment="1" applyProtection="1">
      <alignment horizontal="center" vertical="center" wrapText="1"/>
      <protection hidden="1"/>
    </xf>
    <xf numFmtId="41" fontId="52" fillId="24" borderId="0" xfId="1742" applyNumberFormat="1" applyFont="1" applyFill="1" applyBorder="1" applyAlignment="1" applyProtection="1">
      <alignment horizontal="right" vertical="center" shrinkToFit="1"/>
      <protection hidden="1"/>
    </xf>
    <xf numFmtId="185" fontId="52" fillId="24" borderId="0" xfId="1742" applyNumberFormat="1" applyFont="1" applyFill="1" applyBorder="1" applyAlignment="1" applyProtection="1">
      <alignment horizontal="right" vertical="center" shrinkToFit="1"/>
      <protection hidden="1"/>
    </xf>
    <xf numFmtId="181" fontId="52" fillId="24" borderId="0" xfId="1742" applyNumberFormat="1" applyFont="1" applyFill="1" applyBorder="1" applyAlignment="1" applyProtection="1">
      <alignment horizontal="right" vertical="center" shrinkToFit="1"/>
      <protection hidden="1"/>
    </xf>
    <xf numFmtId="1" fontId="52" fillId="24" borderId="14" xfId="0" quotePrefix="1" applyNumberFormat="1" applyFont="1" applyFill="1" applyBorder="1" applyAlignment="1" applyProtection="1">
      <alignment horizontal="center" vertical="center" shrinkToFit="1"/>
      <protection hidden="1"/>
    </xf>
    <xf numFmtId="1" fontId="56" fillId="24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49" fillId="24" borderId="0" xfId="0" applyFont="1" applyFill="1" applyAlignment="1" applyProtection="1">
      <alignment horizontal="center" vertical="center"/>
      <protection hidden="1"/>
    </xf>
    <xf numFmtId="198" fontId="61" fillId="24" borderId="0" xfId="0" applyNumberFormat="1" applyFont="1" applyFill="1" applyBorder="1" applyAlignment="1" applyProtection="1">
      <alignment horizontal="right" vertical="center"/>
      <protection hidden="1"/>
    </xf>
    <xf numFmtId="43" fontId="52" fillId="24" borderId="0" xfId="0" applyNumberFormat="1" applyFont="1" applyFill="1" applyAlignment="1" applyProtection="1">
      <alignment horizontal="right" vertical="center" shrinkToFit="1"/>
      <protection hidden="1"/>
    </xf>
    <xf numFmtId="41" fontId="59" fillId="24" borderId="0" xfId="0" applyNumberFormat="1" applyFont="1" applyFill="1" applyAlignment="1" applyProtection="1">
      <alignment horizontal="right" vertical="center"/>
      <protection hidden="1"/>
    </xf>
    <xf numFmtId="185" fontId="59" fillId="24" borderId="0" xfId="0" applyNumberFormat="1" applyFont="1" applyFill="1" applyAlignment="1" applyProtection="1">
      <alignment horizontal="right" vertical="center"/>
      <protection hidden="1"/>
    </xf>
    <xf numFmtId="41" fontId="62" fillId="24" borderId="0" xfId="0" applyNumberFormat="1" applyFont="1" applyFill="1" applyAlignment="1" applyProtection="1">
      <alignment horizontal="right" vertical="center" shrinkToFit="1"/>
      <protection hidden="1"/>
    </xf>
    <xf numFmtId="41" fontId="63" fillId="24" borderId="0" xfId="0" applyNumberFormat="1" applyFont="1" applyFill="1" applyAlignment="1" applyProtection="1">
      <alignment horizontal="right" vertical="center"/>
      <protection hidden="1"/>
    </xf>
    <xf numFmtId="41" fontId="63" fillId="24" borderId="0" xfId="0" quotePrefix="1" applyNumberFormat="1" applyFont="1" applyFill="1" applyAlignment="1" applyProtection="1">
      <alignment horizontal="right" vertical="center"/>
      <protection locked="0"/>
    </xf>
    <xf numFmtId="197" fontId="63" fillId="24" borderId="0" xfId="0" quotePrefix="1" applyNumberFormat="1" applyFont="1" applyFill="1" applyAlignment="1" applyProtection="1">
      <alignment horizontal="right" vertical="center"/>
      <protection hidden="1"/>
    </xf>
    <xf numFmtId="198" fontId="63" fillId="24" borderId="0" xfId="0" quotePrefix="1" applyNumberFormat="1" applyFont="1" applyFill="1" applyBorder="1" applyAlignment="1" applyProtection="1">
      <alignment horizontal="right" vertical="center"/>
      <protection hidden="1"/>
    </xf>
    <xf numFmtId="41" fontId="63" fillId="24" borderId="25" xfId="0" quotePrefix="1" applyNumberFormat="1" applyFont="1" applyFill="1" applyBorder="1" applyAlignment="1" applyProtection="1">
      <alignment horizontal="right" vertical="center"/>
      <protection locked="0"/>
    </xf>
    <xf numFmtId="198" fontId="63" fillId="24" borderId="25" xfId="0" quotePrefix="1" applyNumberFormat="1" applyFont="1" applyFill="1" applyBorder="1" applyAlignment="1" applyProtection="1">
      <alignment horizontal="right" vertical="center"/>
      <protection hidden="1"/>
    </xf>
    <xf numFmtId="0" fontId="62" fillId="24" borderId="25" xfId="0" applyFont="1" applyFill="1" applyBorder="1" applyAlignment="1" applyProtection="1">
      <alignment vertical="center"/>
      <protection hidden="1"/>
    </xf>
    <xf numFmtId="1" fontId="47" fillId="24" borderId="15" xfId="0" quotePrefix="1" applyNumberFormat="1" applyFont="1" applyFill="1" applyBorder="1" applyAlignment="1" applyProtection="1">
      <alignment horizontal="center" vertical="center"/>
      <protection hidden="1"/>
    </xf>
    <xf numFmtId="1" fontId="51" fillId="24" borderId="15" xfId="0" quotePrefix="1" applyNumberFormat="1" applyFont="1" applyFill="1" applyBorder="1" applyAlignment="1" applyProtection="1">
      <alignment horizontal="center" vertical="center"/>
      <protection hidden="1"/>
    </xf>
    <xf numFmtId="0" fontId="47" fillId="24" borderId="15" xfId="0" applyFont="1" applyFill="1" applyBorder="1" applyAlignment="1" applyProtection="1">
      <alignment horizontal="left" vertical="center" indent="1"/>
      <protection hidden="1"/>
    </xf>
    <xf numFmtId="0" fontId="47" fillId="24" borderId="24" xfId="0" applyFont="1" applyFill="1" applyBorder="1" applyAlignment="1" applyProtection="1">
      <alignment horizontal="left" vertical="center" indent="1"/>
      <protection hidden="1"/>
    </xf>
    <xf numFmtId="182" fontId="49" fillId="24" borderId="0" xfId="0" applyNumberFormat="1" applyFont="1" applyFill="1" applyAlignment="1" applyProtection="1">
      <alignment vertical="center"/>
      <protection hidden="1"/>
    </xf>
    <xf numFmtId="0" fontId="47" fillId="24" borderId="0" xfId="1737" applyNumberFormat="1" applyFont="1" applyFill="1" applyAlignment="1" applyProtection="1">
      <alignment horizontal="left" vertical="center"/>
      <protection hidden="1"/>
    </xf>
    <xf numFmtId="0" fontId="47" fillId="24" borderId="0" xfId="1737" applyNumberFormat="1" applyFont="1" applyFill="1" applyAlignment="1" applyProtection="1">
      <alignment horizontal="right" vertical="center"/>
      <protection hidden="1"/>
    </xf>
    <xf numFmtId="0" fontId="48" fillId="24" borderId="0" xfId="1737" applyFont="1" applyFill="1" applyBorder="1" applyAlignment="1" applyProtection="1">
      <alignment horizontal="center" vertical="center"/>
      <protection hidden="1"/>
    </xf>
    <xf numFmtId="0" fontId="49" fillId="24" borderId="0" xfId="1737" applyFont="1" applyFill="1" applyAlignment="1" applyProtection="1">
      <alignment horizontal="center" vertical="center"/>
      <protection hidden="1"/>
    </xf>
    <xf numFmtId="0" fontId="49" fillId="24" borderId="0" xfId="1737" applyFont="1" applyFill="1" applyBorder="1" applyAlignment="1" applyProtection="1">
      <alignment horizontal="center" vertical="center"/>
      <protection hidden="1"/>
    </xf>
    <xf numFmtId="0" fontId="47" fillId="24" borderId="0" xfId="1737" applyFont="1" applyFill="1" applyBorder="1" applyAlignment="1" applyProtection="1">
      <alignment horizontal="left" vertical="center"/>
      <protection hidden="1"/>
    </xf>
    <xf numFmtId="3" fontId="47" fillId="24" borderId="0" xfId="1737" applyNumberFormat="1" applyFont="1" applyFill="1" applyBorder="1" applyAlignment="1" applyProtection="1">
      <alignment horizontal="left" vertical="center"/>
      <protection hidden="1"/>
    </xf>
    <xf numFmtId="0" fontId="47" fillId="24" borderId="0" xfId="1737" applyFont="1" applyFill="1" applyBorder="1" applyAlignment="1" applyProtection="1">
      <alignment horizontal="right" vertical="center"/>
      <protection hidden="1"/>
    </xf>
    <xf numFmtId="3" fontId="47" fillId="24" borderId="34" xfId="1737" applyNumberFormat="1" applyFont="1" applyFill="1" applyBorder="1" applyAlignment="1" applyProtection="1">
      <alignment horizontal="left" vertical="center"/>
      <protection hidden="1"/>
    </xf>
    <xf numFmtId="0" fontId="47" fillId="24" borderId="0" xfId="1737" applyFont="1" applyFill="1" applyBorder="1" applyAlignment="1" applyProtection="1">
      <alignment horizontal="center" vertical="center"/>
      <protection hidden="1"/>
    </xf>
    <xf numFmtId="0" fontId="47" fillId="24" borderId="15" xfId="327" applyNumberFormat="1" applyFont="1" applyFill="1" applyBorder="1" applyAlignment="1" applyProtection="1">
      <alignment horizontal="center" vertical="center"/>
      <protection hidden="1"/>
    </xf>
    <xf numFmtId="0" fontId="47" fillId="24" borderId="14" xfId="327" applyNumberFormat="1" applyFont="1" applyFill="1" applyBorder="1" applyAlignment="1" applyProtection="1">
      <alignment horizontal="center" vertical="center"/>
      <protection hidden="1"/>
    </xf>
    <xf numFmtId="0" fontId="51" fillId="24" borderId="0" xfId="1737" applyFont="1" applyFill="1" applyBorder="1" applyAlignment="1" applyProtection="1">
      <alignment horizontal="center" vertical="center"/>
      <protection hidden="1"/>
    </xf>
    <xf numFmtId="0" fontId="47" fillId="24" borderId="14" xfId="1737" quotePrefix="1" applyFont="1" applyFill="1" applyBorder="1" applyAlignment="1" applyProtection="1">
      <alignment horizontal="center" vertical="center"/>
      <protection hidden="1"/>
    </xf>
    <xf numFmtId="0" fontId="51" fillId="24" borderId="14" xfId="1737" quotePrefix="1" applyNumberFormat="1" applyFont="1" applyFill="1" applyBorder="1" applyAlignment="1" applyProtection="1">
      <alignment horizontal="center" vertical="center"/>
      <protection hidden="1"/>
    </xf>
    <xf numFmtId="179" fontId="47" fillId="24" borderId="14" xfId="1737" applyNumberFormat="1" applyFont="1" applyFill="1" applyBorder="1" applyAlignment="1" applyProtection="1">
      <alignment horizontal="center" vertical="center"/>
      <protection hidden="1"/>
    </xf>
    <xf numFmtId="0" fontId="47" fillId="24" borderId="0" xfId="1737" applyNumberFormat="1" applyFont="1" applyFill="1" applyBorder="1" applyAlignment="1" applyProtection="1">
      <alignment horizontal="center" vertical="center"/>
      <protection hidden="1"/>
    </xf>
    <xf numFmtId="179" fontId="47" fillId="24" borderId="23" xfId="1737" applyNumberFormat="1" applyFont="1" applyFill="1" applyBorder="1" applyAlignment="1" applyProtection="1">
      <alignment horizontal="center" vertical="center"/>
      <protection hidden="1"/>
    </xf>
    <xf numFmtId="0" fontId="47" fillId="24" borderId="0" xfId="1737" applyFont="1" applyFill="1" applyAlignment="1" applyProtection="1">
      <alignment horizontal="center" vertical="center"/>
      <protection hidden="1"/>
    </xf>
    <xf numFmtId="3" fontId="47" fillId="24" borderId="0" xfId="1737" applyNumberFormat="1" applyFont="1" applyFill="1" applyAlignment="1" applyProtection="1">
      <alignment horizontal="center" vertical="center"/>
      <protection hidden="1"/>
    </xf>
    <xf numFmtId="0" fontId="53" fillId="24" borderId="0" xfId="1737" applyFont="1" applyFill="1" applyAlignment="1" applyProtection="1">
      <alignment horizontal="center" vertical="center"/>
      <protection hidden="1"/>
    </xf>
    <xf numFmtId="16" fontId="47" fillId="24" borderId="15" xfId="0" applyNumberFormat="1" applyFont="1" applyFill="1" applyBorder="1" applyAlignment="1" applyProtection="1">
      <alignment horizontal="center" vertical="center"/>
      <protection hidden="1"/>
    </xf>
    <xf numFmtId="0" fontId="51" fillId="24" borderId="14" xfId="0" applyNumberFormat="1" applyFont="1" applyFill="1" applyBorder="1" applyAlignment="1" applyProtection="1">
      <alignment horizontal="center" vertical="center"/>
      <protection hidden="1"/>
    </xf>
    <xf numFmtId="0" fontId="51" fillId="24" borderId="15" xfId="0" applyNumberFormat="1" applyFont="1" applyFill="1" applyBorder="1" applyAlignment="1" applyProtection="1">
      <alignment horizontal="center" vertical="center"/>
      <protection hidden="1"/>
    </xf>
    <xf numFmtId="49" fontId="51" fillId="24" borderId="14" xfId="0" applyNumberFormat="1" applyFont="1" applyFill="1" applyBorder="1" applyAlignment="1" applyProtection="1">
      <alignment horizontal="center" vertical="center"/>
      <protection hidden="1"/>
    </xf>
    <xf numFmtId="0" fontId="0" fillId="24" borderId="0" xfId="0" applyFont="1" applyFill="1" applyBorder="1" applyAlignment="1" applyProtection="1">
      <alignment horizontal="center" vertical="center"/>
      <protection hidden="1"/>
    </xf>
    <xf numFmtId="0" fontId="0" fillId="24" borderId="0" xfId="0" applyFont="1" applyFill="1" applyAlignment="1" applyProtection="1">
      <alignment horizontal="center" vertical="center"/>
      <protection hidden="1"/>
    </xf>
    <xf numFmtId="179" fontId="47" fillId="24" borderId="15" xfId="0" applyNumberFormat="1" applyFont="1" applyFill="1" applyBorder="1" applyAlignment="1" applyProtection="1">
      <alignment horizontal="right" vertical="center"/>
      <protection hidden="1"/>
    </xf>
    <xf numFmtId="179" fontId="47" fillId="24" borderId="0" xfId="1741" applyNumberFormat="1" applyFont="1" applyFill="1" applyBorder="1" applyAlignment="1" applyProtection="1">
      <alignment horizontal="left" vertical="center"/>
      <protection hidden="1"/>
    </xf>
    <xf numFmtId="0" fontId="52" fillId="24" borderId="0" xfId="0" applyFont="1" applyFill="1" applyAlignment="1" applyProtection="1">
      <alignment horizontal="right"/>
      <protection hidden="1"/>
    </xf>
    <xf numFmtId="0" fontId="52" fillId="24" borderId="0" xfId="1737" applyFont="1" applyFill="1" applyBorder="1" applyAlignment="1" applyProtection="1">
      <alignment horizontal="left"/>
      <protection hidden="1"/>
    </xf>
    <xf numFmtId="0" fontId="52" fillId="24" borderId="0" xfId="1737" applyFont="1" applyFill="1" applyBorder="1" applyAlignment="1" applyProtection="1">
      <alignment horizontal="center"/>
      <protection hidden="1"/>
    </xf>
    <xf numFmtId="186" fontId="47" fillId="24" borderId="0" xfId="0" applyNumberFormat="1" applyFont="1" applyFill="1" applyBorder="1" applyAlignment="1" applyProtection="1">
      <alignment horizontal="right" vertical="center"/>
      <protection hidden="1"/>
    </xf>
    <xf numFmtId="178" fontId="47" fillId="24" borderId="0" xfId="0" applyNumberFormat="1" applyFont="1" applyFill="1" applyBorder="1" applyAlignment="1" applyProtection="1">
      <alignment horizontal="right" vertical="center"/>
      <protection hidden="1"/>
    </xf>
    <xf numFmtId="183" fontId="47" fillId="24" borderId="0" xfId="1738" applyNumberFormat="1" applyFont="1" applyFill="1" applyBorder="1" applyAlignment="1" applyProtection="1">
      <alignment horizontal="right" vertical="center"/>
      <protection hidden="1"/>
    </xf>
    <xf numFmtId="178" fontId="47" fillId="24" borderId="0" xfId="0" applyNumberFormat="1" applyFont="1" applyFill="1" applyAlignment="1" applyProtection="1">
      <alignment horizontal="right" vertical="center"/>
      <protection hidden="1"/>
    </xf>
    <xf numFmtId="178" fontId="51" fillId="24" borderId="0" xfId="250" applyNumberFormat="1" applyFont="1" applyFill="1" applyAlignment="1" applyProtection="1">
      <alignment horizontal="right" vertical="center"/>
      <protection hidden="1"/>
    </xf>
    <xf numFmtId="178" fontId="47" fillId="24" borderId="0" xfId="250" applyNumberFormat="1" applyFont="1" applyFill="1" applyAlignment="1" applyProtection="1">
      <alignment horizontal="right" vertical="center"/>
      <protection hidden="1"/>
    </xf>
    <xf numFmtId="178" fontId="47" fillId="24" borderId="24" xfId="250" applyNumberFormat="1" applyFont="1" applyFill="1" applyBorder="1" applyAlignment="1" applyProtection="1">
      <alignment horizontal="right" vertical="center"/>
      <protection hidden="1"/>
    </xf>
    <xf numFmtId="176" fontId="47" fillId="24" borderId="0" xfId="250" applyFont="1" applyFill="1" applyAlignment="1" applyProtection="1">
      <alignment horizontal="center" vertical="center"/>
      <protection hidden="1"/>
    </xf>
    <xf numFmtId="176" fontId="47" fillId="24" borderId="0" xfId="250" applyFont="1" applyFill="1" applyBorder="1" applyAlignment="1" applyProtection="1">
      <alignment horizontal="center" vertical="center"/>
      <protection hidden="1"/>
    </xf>
    <xf numFmtId="199" fontId="56" fillId="24" borderId="0" xfId="1742" applyNumberFormat="1" applyFont="1" applyFill="1" applyBorder="1" applyAlignment="1" applyProtection="1">
      <alignment horizontal="right" vertical="center"/>
      <protection hidden="1"/>
    </xf>
    <xf numFmtId="41" fontId="56" fillId="24" borderId="0" xfId="1742" applyNumberFormat="1" applyFont="1" applyFill="1" applyBorder="1" applyAlignment="1" applyProtection="1">
      <alignment horizontal="right" vertical="center"/>
      <protection hidden="1"/>
    </xf>
    <xf numFmtId="0" fontId="51" fillId="24" borderId="0" xfId="1738" quotePrefix="1" applyFont="1" applyFill="1" applyBorder="1" applyAlignment="1" applyProtection="1">
      <alignment horizontal="center" vertical="center" wrapText="1"/>
      <protection hidden="1"/>
    </xf>
    <xf numFmtId="3" fontId="52" fillId="24" borderId="0" xfId="0" applyNumberFormat="1" applyFont="1" applyFill="1" applyAlignment="1" applyProtection="1">
      <alignment horizontal="center" vertical="center"/>
      <protection hidden="1"/>
    </xf>
    <xf numFmtId="0" fontId="52" fillId="24" borderId="0" xfId="0" applyFont="1" applyFill="1" applyAlignment="1" applyProtection="1">
      <alignment horizontal="left"/>
      <protection hidden="1"/>
    </xf>
    <xf numFmtId="0" fontId="52" fillId="24" borderId="0" xfId="0" applyNumberFormat="1" applyFont="1" applyFill="1" applyAlignment="1" applyProtection="1">
      <alignment horizontal="left"/>
      <protection hidden="1"/>
    </xf>
    <xf numFmtId="0" fontId="52" fillId="24" borderId="0" xfId="0" applyNumberFormat="1" applyFont="1" applyFill="1" applyAlignment="1" applyProtection="1">
      <protection hidden="1"/>
    </xf>
    <xf numFmtId="0" fontId="52" fillId="24" borderId="0" xfId="0" applyNumberFormat="1" applyFont="1" applyFill="1" applyAlignment="1" applyProtection="1">
      <alignment horizontal="center"/>
      <protection hidden="1"/>
    </xf>
    <xf numFmtId="0" fontId="24" fillId="24" borderId="0" xfId="0" applyNumberFormat="1" applyFont="1" applyFill="1" applyBorder="1" applyAlignment="1" applyProtection="1">
      <protection hidden="1"/>
    </xf>
    <xf numFmtId="0" fontId="52" fillId="24" borderId="0" xfId="1737" applyFont="1" applyFill="1" applyAlignment="1" applyProtection="1">
      <alignment horizontal="left"/>
      <protection hidden="1"/>
    </xf>
    <xf numFmtId="3" fontId="52" fillId="24" borderId="0" xfId="1737" applyNumberFormat="1" applyFont="1" applyFill="1" applyAlignment="1" applyProtection="1">
      <alignment horizontal="left"/>
      <protection hidden="1"/>
    </xf>
    <xf numFmtId="182" fontId="52" fillId="24" borderId="0" xfId="1737" applyNumberFormat="1" applyFont="1" applyFill="1" applyAlignment="1" applyProtection="1">
      <alignment horizontal="left"/>
      <protection hidden="1"/>
    </xf>
    <xf numFmtId="3" fontId="52" fillId="24" borderId="0" xfId="1737" applyNumberFormat="1" applyFont="1" applyFill="1" applyAlignment="1" applyProtection="1">
      <alignment horizontal="center"/>
      <protection hidden="1"/>
    </xf>
    <xf numFmtId="179" fontId="52" fillId="24" borderId="0" xfId="1737" applyNumberFormat="1" applyFont="1" applyFill="1" applyBorder="1" applyAlignment="1" applyProtection="1">
      <alignment horizontal="right"/>
      <protection hidden="1"/>
    </xf>
    <xf numFmtId="179" fontId="52" fillId="24" borderId="0" xfId="1737" applyNumberFormat="1" applyFont="1" applyFill="1" applyAlignment="1" applyProtection="1">
      <alignment horizontal="center"/>
      <protection hidden="1"/>
    </xf>
    <xf numFmtId="0" fontId="52" fillId="24" borderId="0" xfId="1737" applyFont="1" applyFill="1" applyBorder="1" applyAlignment="1" applyProtection="1">
      <alignment horizontal="right"/>
      <protection hidden="1"/>
    </xf>
    <xf numFmtId="0" fontId="52" fillId="24" borderId="0" xfId="1737" applyFont="1" applyFill="1" applyAlignment="1" applyProtection="1">
      <alignment horizontal="center"/>
      <protection hidden="1"/>
    </xf>
    <xf numFmtId="3" fontId="52" fillId="24" borderId="0" xfId="0" applyNumberFormat="1" applyFont="1" applyFill="1" applyAlignment="1" applyProtection="1">
      <alignment horizontal="left"/>
      <protection hidden="1"/>
    </xf>
    <xf numFmtId="182" fontId="52" fillId="24" borderId="0" xfId="0" applyNumberFormat="1" applyFont="1" applyFill="1" applyBorder="1" applyAlignment="1" applyProtection="1">
      <alignment horizontal="left"/>
      <protection hidden="1"/>
    </xf>
    <xf numFmtId="3" fontId="52" fillId="24" borderId="0" xfId="0" applyNumberFormat="1" applyFont="1" applyFill="1" applyAlignment="1" applyProtection="1">
      <alignment horizontal="right"/>
      <protection hidden="1"/>
    </xf>
    <xf numFmtId="9" fontId="52" fillId="24" borderId="0" xfId="204" applyFont="1" applyFill="1" applyAlignment="1" applyProtection="1">
      <alignment horizontal="left" vertical="center"/>
      <protection hidden="1"/>
    </xf>
    <xf numFmtId="182" fontId="52" fillId="24" borderId="0" xfId="0" applyNumberFormat="1" applyFont="1" applyFill="1" applyAlignment="1" applyProtection="1">
      <alignment horizontal="left" vertical="center"/>
      <protection hidden="1"/>
    </xf>
    <xf numFmtId="0" fontId="52" fillId="24" borderId="0" xfId="0" applyFont="1" applyFill="1" applyBorder="1" applyAlignment="1" applyProtection="1">
      <alignment vertical="center"/>
      <protection hidden="1"/>
    </xf>
    <xf numFmtId="182" fontId="52" fillId="24" borderId="0" xfId="0" applyNumberFormat="1" applyFont="1" applyFill="1" applyAlignment="1" applyProtection="1">
      <alignment horizontal="center" vertical="center"/>
      <protection hidden="1"/>
    </xf>
    <xf numFmtId="179" fontId="52" fillId="24" borderId="0" xfId="0" applyNumberFormat="1" applyFont="1" applyFill="1" applyBorder="1" applyAlignment="1" applyProtection="1">
      <alignment horizontal="left"/>
      <protection hidden="1"/>
    </xf>
    <xf numFmtId="176" fontId="51" fillId="24" borderId="0" xfId="250" applyFont="1" applyFill="1" applyBorder="1" applyAlignment="1" applyProtection="1">
      <alignment horizontal="right" vertical="center"/>
      <protection hidden="1"/>
    </xf>
    <xf numFmtId="0" fontId="52" fillId="24" borderId="0" xfId="328" applyNumberFormat="1" applyFont="1" applyFill="1" applyBorder="1" applyAlignment="1" applyProtection="1">
      <alignment vertical="center"/>
      <protection hidden="1"/>
    </xf>
    <xf numFmtId="0" fontId="52" fillId="24" borderId="0" xfId="0" applyFont="1" applyFill="1" applyAlignment="1" applyProtection="1">
      <alignment horizontal="center" vertical="center"/>
      <protection hidden="1"/>
    </xf>
    <xf numFmtId="179" fontId="52" fillId="24" borderId="0" xfId="0" applyNumberFormat="1" applyFont="1" applyFill="1" applyBorder="1" applyAlignment="1" applyProtection="1">
      <alignment horizontal="left" vertical="center"/>
      <protection hidden="1"/>
    </xf>
    <xf numFmtId="0" fontId="52" fillId="24" borderId="18" xfId="0" applyNumberFormat="1" applyFont="1" applyFill="1" applyBorder="1" applyAlignment="1" applyProtection="1">
      <alignment horizontal="center"/>
      <protection hidden="1"/>
    </xf>
    <xf numFmtId="179" fontId="52" fillId="24" borderId="0" xfId="0" applyNumberFormat="1" applyFont="1" applyFill="1" applyAlignment="1" applyProtection="1">
      <alignment horizontal="center" vertical="center"/>
      <protection hidden="1"/>
    </xf>
    <xf numFmtId="179" fontId="52" fillId="24" borderId="0" xfId="0" applyNumberFormat="1" applyFont="1" applyFill="1" applyBorder="1" applyAlignment="1" applyProtection="1">
      <alignment horizontal="center" vertical="center"/>
      <protection hidden="1"/>
    </xf>
    <xf numFmtId="0" fontId="52" fillId="24" borderId="18" xfId="0" applyNumberFormat="1" applyFont="1" applyFill="1" applyBorder="1" applyAlignment="1" applyProtection="1">
      <alignment horizontal="left"/>
      <protection hidden="1"/>
    </xf>
    <xf numFmtId="180" fontId="52" fillId="24" borderId="18" xfId="0" applyNumberFormat="1" applyFont="1" applyFill="1" applyBorder="1" applyAlignment="1" applyProtection="1">
      <alignment horizontal="left"/>
      <protection hidden="1"/>
    </xf>
    <xf numFmtId="0" fontId="52" fillId="24" borderId="18" xfId="0" applyFont="1" applyFill="1" applyBorder="1" applyAlignment="1" applyProtection="1">
      <alignment horizontal="right"/>
      <protection hidden="1"/>
    </xf>
    <xf numFmtId="49" fontId="52" fillId="24" borderId="18" xfId="0" applyNumberFormat="1" applyFont="1" applyFill="1" applyBorder="1" applyAlignment="1" applyProtection="1">
      <alignment horizontal="left"/>
      <protection hidden="1"/>
    </xf>
    <xf numFmtId="0" fontId="52" fillId="24" borderId="18" xfId="1738" applyNumberFormat="1" applyFont="1" applyFill="1" applyBorder="1" applyAlignment="1" applyProtection="1">
      <alignment horizontal="left"/>
      <protection hidden="1"/>
    </xf>
    <xf numFmtId="180" fontId="52" fillId="24" borderId="18" xfId="1738" applyNumberFormat="1" applyFont="1" applyFill="1" applyBorder="1" applyAlignment="1" applyProtection="1">
      <alignment horizontal="center"/>
      <protection hidden="1"/>
    </xf>
    <xf numFmtId="3" fontId="52" fillId="24" borderId="18" xfId="1738" applyNumberFormat="1" applyFont="1" applyFill="1" applyBorder="1" applyAlignment="1" applyProtection="1">
      <alignment horizontal="center"/>
      <protection hidden="1"/>
    </xf>
    <xf numFmtId="0" fontId="52" fillId="24" borderId="18" xfId="1738" applyFont="1" applyFill="1" applyBorder="1" applyAlignment="1" applyProtection="1">
      <alignment horizontal="right"/>
      <protection hidden="1"/>
    </xf>
    <xf numFmtId="0" fontId="52" fillId="24" borderId="0" xfId="1741" applyNumberFormat="1" applyFont="1" applyFill="1" applyBorder="1" applyAlignment="1" applyProtection="1">
      <alignment horizontal="left" vertical="center"/>
      <protection hidden="1"/>
    </xf>
    <xf numFmtId="0" fontId="52" fillId="24" borderId="0" xfId="1741" applyNumberFormat="1" applyFont="1" applyFill="1" applyBorder="1" applyAlignment="1" applyProtection="1">
      <alignment horizontal="right" vertical="center"/>
      <protection hidden="1"/>
    </xf>
    <xf numFmtId="0" fontId="52" fillId="24" borderId="0" xfId="1741" applyNumberFormat="1" applyFont="1" applyFill="1" applyAlignment="1" applyProtection="1">
      <alignment horizontal="left" vertical="center"/>
      <protection hidden="1"/>
    </xf>
    <xf numFmtId="41" fontId="47" fillId="56" borderId="0" xfId="0" applyNumberFormat="1" applyFont="1" applyFill="1" applyAlignment="1" applyProtection="1">
      <alignment horizontal="right" vertical="center"/>
      <protection hidden="1"/>
    </xf>
    <xf numFmtId="41" fontId="47" fillId="56" borderId="24" xfId="0" applyNumberFormat="1" applyFont="1" applyFill="1" applyBorder="1" applyAlignment="1" applyProtection="1">
      <alignment horizontal="right" vertical="center"/>
      <protection hidden="1"/>
    </xf>
    <xf numFmtId="41" fontId="47" fillId="56" borderId="25" xfId="0" applyNumberFormat="1" applyFont="1" applyFill="1" applyBorder="1" applyAlignment="1" applyProtection="1">
      <alignment horizontal="right" vertical="center"/>
      <protection hidden="1"/>
    </xf>
    <xf numFmtId="0" fontId="47" fillId="24" borderId="25" xfId="0" applyFont="1" applyFill="1" applyBorder="1" applyAlignment="1" applyProtection="1">
      <alignment vertical="center"/>
      <protection hidden="1"/>
    </xf>
    <xf numFmtId="3" fontId="47" fillId="24" borderId="0" xfId="0" applyNumberFormat="1" applyFont="1" applyFill="1" applyBorder="1" applyAlignment="1" applyProtection="1">
      <alignment horizontal="left" vertical="center"/>
      <protection hidden="1"/>
    </xf>
    <xf numFmtId="0" fontId="47" fillId="24" borderId="0" xfId="0" applyFont="1" applyFill="1" applyAlignment="1" applyProtection="1">
      <alignment horizontal="left" vertical="center"/>
      <protection hidden="1"/>
    </xf>
    <xf numFmtId="184" fontId="47" fillId="24" borderId="0" xfId="0" applyNumberFormat="1" applyFont="1" applyFill="1" applyBorder="1" applyAlignment="1" applyProtection="1">
      <alignment horizontal="left" vertical="center"/>
      <protection hidden="1"/>
    </xf>
    <xf numFmtId="0" fontId="52" fillId="24" borderId="0" xfId="0" applyFont="1" applyFill="1" applyBorder="1" applyAlignment="1" applyProtection="1">
      <alignment horizontal="right"/>
      <protection hidden="1"/>
    </xf>
    <xf numFmtId="179" fontId="52" fillId="24" borderId="18" xfId="0" applyNumberFormat="1" applyFont="1" applyFill="1" applyBorder="1" applyAlignment="1" applyProtection="1">
      <alignment horizontal="left"/>
      <protection hidden="1"/>
    </xf>
    <xf numFmtId="184" fontId="52" fillId="24" borderId="18" xfId="0" applyNumberFormat="1" applyFont="1" applyFill="1" applyBorder="1" applyAlignment="1" applyProtection="1">
      <alignment horizontal="left"/>
      <protection hidden="1"/>
    </xf>
    <xf numFmtId="184" fontId="47" fillId="24" borderId="0" xfId="0" applyNumberFormat="1" applyFont="1" applyFill="1" applyAlignment="1" applyProtection="1">
      <alignment horizontal="center" vertical="center"/>
      <protection hidden="1"/>
    </xf>
    <xf numFmtId="41" fontId="56" fillId="24" borderId="0" xfId="0" applyNumberFormat="1" applyFont="1" applyFill="1" applyAlignment="1" applyProtection="1">
      <alignment horizontal="right" vertical="center" shrinkToFit="1"/>
      <protection hidden="1"/>
    </xf>
    <xf numFmtId="184" fontId="56" fillId="24" borderId="0" xfId="0" applyNumberFormat="1" applyFont="1" applyFill="1" applyAlignment="1" applyProtection="1">
      <alignment horizontal="right" vertical="center" shrinkToFit="1"/>
      <protection hidden="1"/>
    </xf>
    <xf numFmtId="41" fontId="64" fillId="24" borderId="0" xfId="0" applyNumberFormat="1" applyFont="1" applyFill="1" applyAlignment="1" applyProtection="1">
      <alignment horizontal="right" vertical="center" shrinkToFit="1"/>
      <protection hidden="1"/>
    </xf>
    <xf numFmtId="41" fontId="64" fillId="56" borderId="0" xfId="0" applyNumberFormat="1" applyFont="1" applyFill="1" applyAlignment="1" applyProtection="1">
      <alignment horizontal="right" vertical="center" shrinkToFit="1"/>
      <protection hidden="1"/>
    </xf>
    <xf numFmtId="3" fontId="52" fillId="56" borderId="18" xfId="0" applyNumberFormat="1" applyFont="1" applyFill="1" applyBorder="1" applyAlignment="1" applyProtection="1">
      <alignment horizontal="left"/>
      <protection hidden="1"/>
    </xf>
    <xf numFmtId="184" fontId="52" fillId="56" borderId="18" xfId="0" applyNumberFormat="1" applyFont="1" applyFill="1" applyBorder="1" applyAlignment="1" applyProtection="1">
      <alignment horizontal="left"/>
      <protection hidden="1"/>
    </xf>
    <xf numFmtId="3" fontId="47" fillId="56" borderId="0" xfId="0" applyNumberFormat="1" applyFont="1" applyFill="1" applyAlignment="1" applyProtection="1">
      <alignment horizontal="center" vertical="center"/>
      <protection hidden="1"/>
    </xf>
    <xf numFmtId="184" fontId="47" fillId="56" borderId="0" xfId="0" applyNumberFormat="1" applyFont="1" applyFill="1" applyAlignment="1" applyProtection="1">
      <alignment horizontal="center" vertical="center"/>
      <protection hidden="1"/>
    </xf>
    <xf numFmtId="0" fontId="47" fillId="24" borderId="0" xfId="0" applyFont="1" applyFill="1" applyAlignment="1" applyProtection="1">
      <alignment horizontal="center" vertical="center"/>
      <protection hidden="1"/>
    </xf>
    <xf numFmtId="3" fontId="47" fillId="24" borderId="0" xfId="0" applyNumberFormat="1" applyFont="1" applyFill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left" vertical="center"/>
      <protection hidden="1"/>
    </xf>
    <xf numFmtId="0" fontId="47" fillId="24" borderId="0" xfId="0" applyNumberFormat="1" applyFont="1" applyFill="1" applyAlignment="1" applyProtection="1">
      <alignment horizontal="right" vertical="center"/>
      <protection hidden="1"/>
    </xf>
    <xf numFmtId="0" fontId="47" fillId="24" borderId="0" xfId="0" applyNumberFormat="1" applyFont="1" applyFill="1" applyBorder="1" applyAlignment="1" applyProtection="1">
      <alignment horizontal="left" vertical="center"/>
      <protection hidden="1"/>
    </xf>
    <xf numFmtId="3" fontId="52" fillId="24" borderId="18" xfId="0" applyNumberFormat="1" applyFont="1" applyFill="1" applyBorder="1" applyAlignment="1" applyProtection="1">
      <alignment horizontal="left"/>
      <protection hidden="1"/>
    </xf>
    <xf numFmtId="0" fontId="52" fillId="24" borderId="18" xfId="0" applyFont="1" applyFill="1" applyBorder="1" applyAlignment="1" applyProtection="1">
      <alignment horizontal="left"/>
      <protection hidden="1"/>
    </xf>
    <xf numFmtId="0" fontId="47" fillId="24" borderId="0" xfId="0" applyNumberFormat="1" applyFont="1" applyFill="1" applyBorder="1" applyAlignment="1" applyProtection="1">
      <alignment horizontal="center" vertical="center"/>
      <protection hidden="1"/>
    </xf>
    <xf numFmtId="180" fontId="0" fillId="24" borderId="0" xfId="0" applyNumberFormat="1" applyFont="1" applyFill="1" applyAlignment="1" applyProtection="1">
      <alignment horizontal="center" vertical="center"/>
      <protection hidden="1"/>
    </xf>
    <xf numFmtId="3" fontId="0" fillId="24" borderId="0" xfId="0" applyNumberFormat="1" applyFont="1" applyFill="1" applyAlignment="1" applyProtection="1">
      <alignment horizontal="center" vertical="center"/>
      <protection hidden="1"/>
    </xf>
    <xf numFmtId="179" fontId="0" fillId="24" borderId="0" xfId="0" applyNumberFormat="1" applyFont="1" applyFill="1" applyAlignment="1" applyProtection="1">
      <alignment horizontal="center" vertical="center"/>
      <protection hidden="1"/>
    </xf>
    <xf numFmtId="200" fontId="111" fillId="24" borderId="0" xfId="0" applyNumberFormat="1" applyFont="1" applyFill="1" applyBorder="1" applyAlignment="1" applyProtection="1">
      <alignment horizontal="right" vertical="center"/>
      <protection hidden="1"/>
    </xf>
    <xf numFmtId="0" fontId="0" fillId="24" borderId="0" xfId="0" applyFont="1" applyFill="1" applyProtection="1">
      <protection hidden="1"/>
    </xf>
    <xf numFmtId="0" fontId="0" fillId="0" borderId="0" xfId="0" applyFont="1" applyAlignment="1" applyProtection="1">
      <alignment vertical="center"/>
      <protection hidden="1"/>
    </xf>
    <xf numFmtId="0" fontId="0" fillId="0" borderId="0" xfId="0" applyFont="1" applyProtection="1">
      <protection hidden="1"/>
    </xf>
    <xf numFmtId="0" fontId="0" fillId="24" borderId="0" xfId="1737" applyFont="1" applyFill="1" applyBorder="1" applyAlignment="1" applyProtection="1">
      <alignment horizontal="center" vertical="center"/>
      <protection hidden="1"/>
    </xf>
    <xf numFmtId="3" fontId="0" fillId="24" borderId="0" xfId="1737" applyNumberFormat="1" applyFont="1" applyFill="1" applyAlignment="1" applyProtection="1">
      <alignment horizontal="center" vertical="center"/>
      <protection hidden="1"/>
    </xf>
    <xf numFmtId="0" fontId="0" fillId="24" borderId="0" xfId="1737" applyFont="1" applyFill="1" applyAlignment="1" applyProtection="1">
      <alignment horizontal="center" vertical="center"/>
      <protection hidden="1"/>
    </xf>
    <xf numFmtId="182" fontId="0" fillId="24" borderId="0" xfId="0" applyNumberFormat="1" applyFont="1" applyFill="1" applyAlignment="1" applyProtection="1">
      <alignment horizontal="center" vertical="center"/>
      <protection hidden="1"/>
    </xf>
    <xf numFmtId="0" fontId="47" fillId="24" borderId="45" xfId="0" applyFont="1" applyFill="1" applyBorder="1" applyAlignment="1" applyProtection="1">
      <alignment vertical="center" wrapText="1"/>
      <protection hidden="1"/>
    </xf>
    <xf numFmtId="0" fontId="47" fillId="24" borderId="46" xfId="0" applyFont="1" applyFill="1" applyBorder="1" applyAlignment="1" applyProtection="1">
      <alignment vertical="center" wrapText="1"/>
      <protection hidden="1"/>
    </xf>
    <xf numFmtId="3" fontId="0" fillId="24" borderId="0" xfId="1738" applyNumberFormat="1" applyFont="1" applyFill="1" applyAlignment="1" applyProtection="1">
      <alignment horizontal="center" vertical="center"/>
      <protection hidden="1"/>
    </xf>
    <xf numFmtId="180" fontId="0" fillId="24" borderId="0" xfId="1738" applyNumberFormat="1" applyFont="1" applyFill="1" applyAlignment="1" applyProtection="1">
      <alignment horizontal="center" vertical="center"/>
      <protection hidden="1"/>
    </xf>
    <xf numFmtId="0" fontId="0" fillId="24" borderId="0" xfId="1738" applyFont="1" applyFill="1" applyBorder="1" applyAlignment="1" applyProtection="1">
      <alignment horizontal="center" vertical="center"/>
      <protection hidden="1"/>
    </xf>
    <xf numFmtId="199" fontId="52" fillId="24" borderId="0" xfId="0" applyNumberFormat="1" applyFont="1" applyFill="1" applyBorder="1" applyAlignment="1" applyProtection="1">
      <alignment horizontal="right" vertical="center"/>
      <protection hidden="1"/>
    </xf>
    <xf numFmtId="1" fontId="52" fillId="24" borderId="15" xfId="0" quotePrefix="1" applyNumberFormat="1" applyFont="1" applyFill="1" applyBorder="1" applyAlignment="1" applyProtection="1">
      <alignment horizontal="center" vertical="center" shrinkToFit="1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199" fontId="47" fillId="24" borderId="0" xfId="0" applyNumberFormat="1" applyFont="1" applyFill="1" applyAlignment="1" applyProtection="1">
      <alignment horizontal="right" vertical="center"/>
      <protection hidden="1"/>
    </xf>
    <xf numFmtId="199" fontId="51" fillId="24" borderId="0" xfId="250" applyNumberFormat="1" applyFont="1" applyFill="1" applyAlignment="1" applyProtection="1">
      <alignment horizontal="right" vertical="center"/>
      <protection hidden="1"/>
    </xf>
    <xf numFmtId="199" fontId="47" fillId="24" borderId="0" xfId="250" applyNumberFormat="1" applyFont="1" applyFill="1" applyAlignment="1" applyProtection="1">
      <alignment horizontal="right" vertical="center"/>
      <protection hidden="1"/>
    </xf>
    <xf numFmtId="199" fontId="47" fillId="24" borderId="24" xfId="250" applyNumberFormat="1" applyFont="1" applyFill="1" applyBorder="1" applyAlignment="1" applyProtection="1">
      <alignment horizontal="right" vertical="center"/>
      <protection hidden="1"/>
    </xf>
    <xf numFmtId="41" fontId="47" fillId="24" borderId="15" xfId="273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273" applyNumberFormat="1" applyFont="1" applyFill="1" applyBorder="1" applyAlignment="1" applyProtection="1">
      <alignment horizontal="right" vertical="center"/>
      <protection locked="0" hidden="1"/>
    </xf>
    <xf numFmtId="176" fontId="47" fillId="24" borderId="0" xfId="250" applyFont="1" applyFill="1" applyBorder="1" applyAlignment="1" applyProtection="1">
      <alignment vertical="center"/>
      <protection locked="0" hidden="1"/>
    </xf>
    <xf numFmtId="176" fontId="47" fillId="24" borderId="0" xfId="250" applyFont="1" applyFill="1" applyAlignment="1" applyProtection="1">
      <alignment horizontal="right" vertical="center"/>
      <protection locked="0" hidden="1"/>
    </xf>
    <xf numFmtId="181" fontId="47" fillId="24" borderId="0" xfId="250" applyNumberFormat="1" applyFont="1" applyFill="1" applyAlignment="1" applyProtection="1">
      <alignment horizontal="right" vertical="center"/>
      <protection locked="0" hidden="1"/>
    </xf>
    <xf numFmtId="181" fontId="47" fillId="24" borderId="0" xfId="276" applyNumberFormat="1" applyFont="1" applyFill="1" applyAlignment="1" applyProtection="1">
      <alignment vertical="center"/>
      <protection locked="0" hidden="1"/>
    </xf>
    <xf numFmtId="176" fontId="47" fillId="24" borderId="25" xfId="250" applyFont="1" applyFill="1" applyBorder="1" applyAlignment="1" applyProtection="1">
      <alignment horizontal="right" vertical="center"/>
      <protection locked="0" hidden="1"/>
    </xf>
    <xf numFmtId="199" fontId="47" fillId="24" borderId="0" xfId="250" applyNumberFormat="1" applyFont="1" applyFill="1" applyBorder="1" applyAlignment="1" applyProtection="1">
      <alignment horizontal="right" vertical="center"/>
      <protection locked="0" hidden="1"/>
    </xf>
    <xf numFmtId="176" fontId="47" fillId="24" borderId="0" xfId="250" applyFont="1" applyFill="1" applyBorder="1" applyAlignment="1" applyProtection="1">
      <alignment horizontal="right" vertical="center"/>
      <protection locked="0" hidden="1"/>
    </xf>
    <xf numFmtId="199" fontId="47" fillId="24" borderId="25" xfId="250" applyNumberFormat="1" applyFont="1" applyFill="1" applyBorder="1" applyAlignment="1" applyProtection="1">
      <alignment horizontal="right" vertical="center"/>
      <protection locked="0" hidden="1"/>
    </xf>
    <xf numFmtId="41" fontId="47" fillId="56" borderId="0" xfId="0" applyNumberFormat="1" applyFont="1" applyFill="1" applyAlignment="1" applyProtection="1">
      <alignment horizontal="right" vertical="center"/>
      <protection locked="0" hidden="1"/>
    </xf>
    <xf numFmtId="41" fontId="47" fillId="56" borderId="25" xfId="0" applyNumberFormat="1" applyFont="1" applyFill="1" applyBorder="1" applyAlignment="1" applyProtection="1">
      <alignment horizontal="right" vertical="center"/>
      <protection locked="0" hidden="1"/>
    </xf>
    <xf numFmtId="179" fontId="113" fillId="24" borderId="0" xfId="0" applyNumberFormat="1" applyFont="1" applyFill="1" applyBorder="1" applyAlignment="1" applyProtection="1">
      <alignment horizontal="left" vertical="center"/>
      <protection hidden="1"/>
    </xf>
    <xf numFmtId="0" fontId="113" fillId="24" borderId="14" xfId="0" applyFont="1" applyFill="1" applyBorder="1" applyAlignment="1" applyProtection="1">
      <alignment horizontal="left" vertical="center"/>
      <protection hidden="1"/>
    </xf>
    <xf numFmtId="41" fontId="113" fillId="24" borderId="0" xfId="0" applyNumberFormat="1" applyFont="1" applyFill="1" applyAlignment="1" applyProtection="1">
      <alignment horizontal="right" vertical="center" shrinkToFit="1"/>
      <protection hidden="1"/>
    </xf>
    <xf numFmtId="41" fontId="114" fillId="24" borderId="0" xfId="0" applyNumberFormat="1" applyFont="1" applyFill="1" applyAlignment="1" applyProtection="1">
      <alignment horizontal="right" vertical="center" shrinkToFit="1"/>
      <protection hidden="1"/>
    </xf>
    <xf numFmtId="179" fontId="114" fillId="24" borderId="0" xfId="0" applyNumberFormat="1" applyFont="1" applyFill="1" applyBorder="1" applyAlignment="1" applyProtection="1">
      <alignment horizontal="left" vertical="center"/>
      <protection hidden="1"/>
    </xf>
    <xf numFmtId="0" fontId="114" fillId="24" borderId="14" xfId="0" applyFont="1" applyFill="1" applyBorder="1" applyAlignment="1" applyProtection="1">
      <alignment horizontal="left" vertical="center"/>
      <protection hidden="1"/>
    </xf>
    <xf numFmtId="41" fontId="114" fillId="24" borderId="0" xfId="0" quotePrefix="1" applyNumberFormat="1" applyFont="1" applyFill="1" applyAlignment="1" applyProtection="1">
      <alignment horizontal="right" vertical="center" shrinkToFit="1"/>
      <protection hidden="1"/>
    </xf>
    <xf numFmtId="41" fontId="113" fillId="24" borderId="0" xfId="274" applyNumberFormat="1" applyFont="1" applyFill="1" applyAlignment="1" applyProtection="1">
      <alignment horizontal="center" vertical="center" shrinkToFit="1"/>
      <protection hidden="1"/>
    </xf>
    <xf numFmtId="41" fontId="114" fillId="24" borderId="0" xfId="274" applyNumberFormat="1" applyFont="1" applyFill="1" applyAlignment="1" applyProtection="1">
      <alignment horizontal="right" vertical="center" shrinkToFit="1"/>
      <protection hidden="1"/>
    </xf>
    <xf numFmtId="41" fontId="114" fillId="24" borderId="0" xfId="274" quotePrefix="1" applyNumberFormat="1" applyFont="1" applyFill="1" applyAlignment="1" applyProtection="1">
      <alignment horizontal="right" vertical="center" shrinkToFit="1"/>
      <protection hidden="1"/>
    </xf>
    <xf numFmtId="184" fontId="113" fillId="24" borderId="0" xfId="274" applyNumberFormat="1" applyFont="1" applyFill="1" applyAlignment="1" applyProtection="1">
      <alignment horizontal="right" vertical="center"/>
      <protection hidden="1"/>
    </xf>
    <xf numFmtId="41" fontId="113" fillId="24" borderId="0" xfId="274" applyNumberFormat="1" applyFont="1" applyFill="1" applyAlignment="1" applyProtection="1">
      <alignment horizontal="right" vertical="center"/>
      <protection hidden="1"/>
    </xf>
    <xf numFmtId="41" fontId="114" fillId="24" borderId="0" xfId="274" applyNumberFormat="1" applyFont="1" applyFill="1" applyAlignment="1" applyProtection="1">
      <alignment horizontal="right" vertical="center"/>
      <protection hidden="1"/>
    </xf>
    <xf numFmtId="41" fontId="114" fillId="24" borderId="0" xfId="274" quotePrefix="1" applyNumberFormat="1" applyFont="1" applyFill="1" applyAlignment="1" applyProtection="1">
      <alignment horizontal="right" vertical="center"/>
      <protection hidden="1"/>
    </xf>
    <xf numFmtId="184" fontId="114" fillId="24" borderId="0" xfId="274" applyNumberFormat="1" applyFont="1" applyFill="1" applyAlignment="1" applyProtection="1">
      <alignment horizontal="right" vertical="center"/>
      <protection hidden="1"/>
    </xf>
    <xf numFmtId="41" fontId="113" fillId="24" borderId="0" xfId="274" applyNumberFormat="1" applyFont="1" applyFill="1" applyAlignment="1" applyProtection="1">
      <alignment horizontal="center" vertical="center"/>
      <protection hidden="1"/>
    </xf>
    <xf numFmtId="41" fontId="47" fillId="24" borderId="0" xfId="275" applyFont="1" applyFill="1" applyBorder="1" applyAlignment="1" applyProtection="1">
      <alignment vertical="center"/>
      <protection locked="0" hidden="1"/>
    </xf>
    <xf numFmtId="41" fontId="47" fillId="24" borderId="0" xfId="275" applyFont="1" applyFill="1" applyAlignment="1" applyProtection="1">
      <alignment vertical="center"/>
      <protection locked="0" hidden="1"/>
    </xf>
    <xf numFmtId="176" fontId="47" fillId="56" borderId="0" xfId="250" applyFont="1" applyFill="1" applyAlignment="1" applyProtection="1">
      <alignment horizontal="right" vertical="center"/>
      <protection locked="0" hidden="1"/>
    </xf>
    <xf numFmtId="176" fontId="47" fillId="56" borderId="25" xfId="250" applyFont="1" applyFill="1" applyBorder="1" applyAlignment="1" applyProtection="1">
      <alignment horizontal="right" vertical="center"/>
      <protection locked="0" hidden="1"/>
    </xf>
    <xf numFmtId="41" fontId="47" fillId="24" borderId="0" xfId="0" applyNumberFormat="1" applyFont="1" applyFill="1" applyBorder="1" applyAlignment="1" applyProtection="1">
      <alignment horizontal="right" vertical="center"/>
      <protection locked="0" hidden="1"/>
    </xf>
    <xf numFmtId="0" fontId="47" fillId="24" borderId="0" xfId="0" applyNumberFormat="1" applyFont="1" applyFill="1" applyAlignment="1" applyProtection="1">
      <alignment horizontal="left" vertical="top"/>
      <protection hidden="1"/>
    </xf>
    <xf numFmtId="0" fontId="47" fillId="24" borderId="0" xfId="0" applyFont="1" applyFill="1" applyAlignment="1" applyProtection="1">
      <alignment horizontal="center" vertical="top"/>
      <protection hidden="1"/>
    </xf>
    <xf numFmtId="180" fontId="47" fillId="24" borderId="0" xfId="0" applyNumberFormat="1" applyFont="1" applyFill="1" applyAlignment="1" applyProtection="1">
      <alignment horizontal="center" vertical="top"/>
      <protection hidden="1"/>
    </xf>
    <xf numFmtId="3" fontId="47" fillId="24" borderId="0" xfId="0" applyNumberFormat="1" applyFont="1" applyFill="1" applyAlignment="1" applyProtection="1">
      <alignment horizontal="center" vertical="top"/>
      <protection hidden="1"/>
    </xf>
    <xf numFmtId="3" fontId="47" fillId="24" borderId="0" xfId="0" applyNumberFormat="1" applyFont="1" applyFill="1" applyAlignment="1" applyProtection="1">
      <alignment horizontal="right" vertical="top"/>
      <protection hidden="1"/>
    </xf>
    <xf numFmtId="0" fontId="47" fillId="24" borderId="0" xfId="0" applyFont="1" applyFill="1" applyBorder="1" applyAlignment="1" applyProtection="1">
      <alignment horizontal="center" vertical="top"/>
      <protection hidden="1"/>
    </xf>
    <xf numFmtId="0" fontId="47" fillId="24" borderId="0" xfId="0" applyFont="1" applyFill="1" applyAlignment="1" applyProtection="1">
      <alignment horizontal="left" vertical="top"/>
      <protection hidden="1"/>
    </xf>
    <xf numFmtId="0" fontId="112" fillId="24" borderId="0" xfId="0" applyFont="1" applyFill="1" applyBorder="1" applyAlignment="1" applyProtection="1">
      <alignment horizontal="center" vertical="top"/>
      <protection hidden="1"/>
    </xf>
    <xf numFmtId="3" fontId="112" fillId="24" borderId="0" xfId="0" applyNumberFormat="1" applyFont="1" applyFill="1" applyAlignment="1" applyProtection="1">
      <alignment horizontal="center" vertical="top"/>
      <protection hidden="1"/>
    </xf>
    <xf numFmtId="0" fontId="47" fillId="24" borderId="0" xfId="0" applyNumberFormat="1" applyFont="1" applyFill="1" applyAlignment="1" applyProtection="1">
      <alignment horizontal="right" vertical="top"/>
      <protection hidden="1"/>
    </xf>
    <xf numFmtId="0" fontId="47" fillId="24" borderId="0" xfId="0" applyFont="1" applyFill="1" applyBorder="1" applyAlignment="1" applyProtection="1">
      <alignment horizontal="right" vertical="top"/>
      <protection hidden="1"/>
    </xf>
    <xf numFmtId="0" fontId="47" fillId="24" borderId="0" xfId="0" applyFont="1" applyFill="1" applyBorder="1" applyAlignment="1" applyProtection="1">
      <alignment horizontal="left" vertical="top"/>
      <protection hidden="1"/>
    </xf>
    <xf numFmtId="0" fontId="112" fillId="24" borderId="0" xfId="0" applyFont="1" applyFill="1" applyAlignment="1" applyProtection="1">
      <alignment horizontal="center" vertical="top"/>
      <protection hidden="1"/>
    </xf>
    <xf numFmtId="0" fontId="51" fillId="24" borderId="0" xfId="0" applyNumberFormat="1" applyFont="1" applyFill="1" applyAlignment="1" applyProtection="1">
      <alignment horizontal="left" vertical="top"/>
      <protection hidden="1"/>
    </xf>
    <xf numFmtId="0" fontId="47" fillId="24" borderId="0" xfId="1738" applyNumberFormat="1" applyFont="1" applyFill="1" applyAlignment="1" applyProtection="1">
      <alignment horizontal="left" vertical="top"/>
      <protection hidden="1"/>
    </xf>
    <xf numFmtId="3" fontId="112" fillId="24" borderId="0" xfId="1738" applyNumberFormat="1" applyFont="1" applyFill="1" applyAlignment="1" applyProtection="1">
      <alignment horizontal="center" vertical="top"/>
      <protection hidden="1"/>
    </xf>
    <xf numFmtId="180" fontId="112" fillId="24" borderId="0" xfId="1738" applyNumberFormat="1" applyFont="1" applyFill="1" applyAlignment="1" applyProtection="1">
      <alignment horizontal="center" vertical="top"/>
      <protection hidden="1"/>
    </xf>
    <xf numFmtId="0" fontId="47" fillId="24" borderId="0" xfId="1738" applyNumberFormat="1" applyFont="1" applyFill="1" applyAlignment="1" applyProtection="1">
      <alignment horizontal="right" vertical="top"/>
      <protection hidden="1"/>
    </xf>
    <xf numFmtId="0" fontId="112" fillId="24" borderId="0" xfId="1738" applyFont="1" applyFill="1" applyBorder="1" applyAlignment="1" applyProtection="1">
      <alignment horizontal="center" vertical="top"/>
      <protection hidden="1"/>
    </xf>
    <xf numFmtId="202" fontId="47" fillId="24" borderId="0" xfId="0" applyNumberFormat="1" applyFont="1" applyFill="1" applyAlignment="1" applyProtection="1">
      <alignment horizontal="right" vertical="center"/>
      <protection hidden="1"/>
    </xf>
    <xf numFmtId="202" fontId="51" fillId="24" borderId="0" xfId="250" applyNumberFormat="1" applyFont="1" applyFill="1" applyAlignment="1" applyProtection="1">
      <alignment horizontal="right" vertical="center"/>
      <protection hidden="1"/>
    </xf>
    <xf numFmtId="202" fontId="47" fillId="24" borderId="0" xfId="250" applyNumberFormat="1" applyFont="1" applyFill="1" applyAlignment="1" applyProtection="1">
      <alignment horizontal="right" vertical="center"/>
      <protection hidden="1"/>
    </xf>
    <xf numFmtId="202" fontId="47" fillId="24" borderId="0" xfId="250" applyNumberFormat="1" applyFont="1" applyFill="1" applyAlignment="1" applyProtection="1">
      <alignment horizontal="right" vertical="center"/>
      <protection locked="0" hidden="1"/>
    </xf>
    <xf numFmtId="202" fontId="47" fillId="24" borderId="0" xfId="276" applyNumberFormat="1" applyFont="1" applyFill="1" applyBorder="1" applyAlignment="1" applyProtection="1">
      <alignment vertical="center"/>
      <protection locked="0" hidden="1"/>
    </xf>
    <xf numFmtId="202" fontId="47" fillId="24" borderId="24" xfId="250" applyNumberFormat="1" applyFont="1" applyFill="1" applyBorder="1" applyAlignment="1" applyProtection="1">
      <alignment horizontal="right" vertical="center"/>
      <protection hidden="1"/>
    </xf>
    <xf numFmtId="179" fontId="112" fillId="24" borderId="0" xfId="0" applyNumberFormat="1" applyFont="1" applyFill="1" applyAlignment="1" applyProtection="1">
      <alignment horizontal="center" vertical="center"/>
      <protection hidden="1"/>
    </xf>
    <xf numFmtId="0" fontId="112" fillId="24" borderId="0" xfId="0" applyFont="1" applyFill="1" applyBorder="1" applyAlignment="1" applyProtection="1">
      <alignment horizontal="center" vertical="center"/>
      <protection hidden="1"/>
    </xf>
    <xf numFmtId="3" fontId="47" fillId="24" borderId="20" xfId="1738" applyNumberFormat="1" applyFont="1" applyFill="1" applyBorder="1" applyAlignment="1" applyProtection="1">
      <alignment horizontal="center" vertical="center" wrapText="1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182" fontId="49" fillId="24" borderId="0" xfId="0" applyNumberFormat="1" applyFont="1" applyFill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0" fontId="52" fillId="24" borderId="0" xfId="0" applyNumberFormat="1" applyFont="1" applyFill="1" applyBorder="1" applyAlignment="1" applyProtection="1">
      <alignment horizontal="right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41" fontId="47" fillId="24" borderId="0" xfId="275" applyFont="1" applyFill="1" applyAlignment="1" applyProtection="1">
      <alignment vertical="center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182" fontId="49" fillId="24" borderId="0" xfId="0" applyNumberFormat="1" applyFont="1" applyFill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1" fontId="47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52" fillId="24" borderId="0" xfId="0" applyNumberFormat="1" applyFont="1" applyFill="1" applyBorder="1" applyAlignment="1" applyProtection="1">
      <alignment horizontal="right"/>
      <protection hidden="1"/>
    </xf>
    <xf numFmtId="0" fontId="49" fillId="24" borderId="0" xfId="0" applyFont="1" applyFill="1" applyAlignment="1" applyProtection="1">
      <alignment horizontal="center" vertical="center"/>
      <protection hidden="1"/>
    </xf>
    <xf numFmtId="0" fontId="47" fillId="24" borderId="25" xfId="0" applyFont="1" applyFill="1" applyBorder="1" applyAlignment="1" applyProtection="1">
      <alignment horizontal="left" vertical="center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182" fontId="49" fillId="24" borderId="0" xfId="0" applyNumberFormat="1" applyFont="1" applyFill="1" applyBorder="1" applyAlignment="1" applyProtection="1">
      <alignment horizontal="center" vertical="center"/>
      <protection hidden="1"/>
    </xf>
    <xf numFmtId="182" fontId="48" fillId="24" borderId="0" xfId="0" applyNumberFormat="1" applyFont="1" applyFill="1" applyBorder="1" applyAlignment="1" applyProtection="1">
      <alignment horizontal="center" vertical="center"/>
      <protection hidden="1"/>
    </xf>
    <xf numFmtId="0" fontId="56" fillId="0" borderId="27" xfId="1742" applyFont="1" applyBorder="1" applyAlignment="1" applyProtection="1">
      <alignment horizontal="center" vertical="center" wrapText="1"/>
      <protection hidden="1"/>
    </xf>
    <xf numFmtId="0" fontId="112" fillId="24" borderId="0" xfId="0" applyFont="1" applyFill="1" applyProtection="1">
      <protection hidden="1"/>
    </xf>
    <xf numFmtId="0" fontId="112" fillId="24" borderId="0" xfId="1737" applyFont="1" applyFill="1" applyBorder="1" applyAlignment="1" applyProtection="1">
      <alignment horizontal="center" vertical="center"/>
      <protection hidden="1"/>
    </xf>
    <xf numFmtId="41" fontId="47" fillId="24" borderId="0" xfId="1737" applyNumberFormat="1" applyFont="1" applyFill="1" applyAlignment="1" applyProtection="1">
      <alignment horizontal="right" vertical="center"/>
      <protection hidden="1"/>
    </xf>
    <xf numFmtId="3" fontId="52" fillId="24" borderId="0" xfId="1737" applyNumberFormat="1" applyFont="1" applyFill="1" applyAlignment="1" applyProtection="1">
      <alignment horizontal="right"/>
      <protection hidden="1"/>
    </xf>
    <xf numFmtId="3" fontId="112" fillId="24" borderId="0" xfId="0" applyNumberFormat="1" applyFont="1" applyFill="1" applyAlignment="1" applyProtection="1">
      <alignment horizontal="center" vertical="center"/>
      <protection hidden="1"/>
    </xf>
    <xf numFmtId="0" fontId="112" fillId="0" borderId="0" xfId="0" applyFont="1" applyAlignment="1" applyProtection="1">
      <alignment vertical="center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1" fontId="64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64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52" fillId="0" borderId="0" xfId="0" applyFont="1" applyAlignment="1" applyProtection="1">
      <alignment horizontal="left"/>
      <protection hidden="1"/>
    </xf>
    <xf numFmtId="3" fontId="0" fillId="24" borderId="0" xfId="0" applyNumberFormat="1" applyFill="1" applyAlignment="1" applyProtection="1">
      <alignment horizontal="center" vertical="center"/>
      <protection hidden="1"/>
    </xf>
    <xf numFmtId="41" fontId="52" fillId="24" borderId="0" xfId="274" quotePrefix="1" applyNumberFormat="1" applyFont="1" applyFill="1" applyAlignment="1" applyProtection="1">
      <alignment horizontal="right" vertical="center"/>
      <protection hidden="1"/>
    </xf>
    <xf numFmtId="41" fontId="52" fillId="24" borderId="0" xfId="274" applyNumberFormat="1" applyFont="1" applyFill="1" applyAlignment="1" applyProtection="1">
      <alignment horizontal="right" vertical="center"/>
      <protection hidden="1"/>
    </xf>
    <xf numFmtId="41" fontId="52" fillId="24" borderId="0" xfId="0" applyNumberFormat="1" applyFont="1" applyFill="1" applyAlignment="1" applyProtection="1">
      <alignment horizontal="right" vertical="center"/>
      <protection hidden="1"/>
    </xf>
    <xf numFmtId="184" fontId="52" fillId="24" borderId="0" xfId="274" applyNumberFormat="1" applyFont="1" applyFill="1" applyAlignment="1" applyProtection="1">
      <alignment horizontal="right" vertical="center"/>
      <protection hidden="1"/>
    </xf>
    <xf numFmtId="0" fontId="56" fillId="24" borderId="14" xfId="0" applyFont="1" applyFill="1" applyBorder="1" applyAlignment="1" applyProtection="1">
      <alignment horizontal="left" vertical="center"/>
      <protection hidden="1"/>
    </xf>
    <xf numFmtId="179" fontId="56" fillId="24" borderId="0" xfId="0" applyNumberFormat="1" applyFont="1" applyFill="1" applyBorder="1" applyAlignment="1" applyProtection="1">
      <alignment horizontal="left" vertical="center"/>
      <protection hidden="1"/>
    </xf>
    <xf numFmtId="41" fontId="52" fillId="24" borderId="25" xfId="274" quotePrefix="1" applyNumberFormat="1" applyFont="1" applyFill="1" applyBorder="1" applyAlignment="1" applyProtection="1">
      <alignment horizontal="right" vertical="center"/>
      <protection hidden="1"/>
    </xf>
    <xf numFmtId="41" fontId="52" fillId="24" borderId="25" xfId="274" applyNumberFormat="1" applyFont="1" applyFill="1" applyBorder="1" applyAlignment="1" applyProtection="1">
      <alignment horizontal="right" vertical="center"/>
      <protection hidden="1"/>
    </xf>
    <xf numFmtId="41" fontId="52" fillId="24" borderId="25" xfId="0" applyNumberFormat="1" applyFont="1" applyFill="1" applyBorder="1" applyAlignment="1" applyProtection="1">
      <alignment horizontal="right" vertical="center"/>
      <protection hidden="1"/>
    </xf>
    <xf numFmtId="184" fontId="52" fillId="24" borderId="25" xfId="274" applyNumberFormat="1" applyFont="1" applyFill="1" applyBorder="1" applyAlignment="1" applyProtection="1">
      <alignment horizontal="right" vertical="center"/>
      <protection hidden="1"/>
    </xf>
    <xf numFmtId="41" fontId="52" fillId="24" borderId="24" xfId="0" applyNumberFormat="1" applyFont="1" applyFill="1" applyBorder="1" applyAlignment="1" applyProtection="1">
      <alignment horizontal="right" vertical="center"/>
      <protection hidden="1"/>
    </xf>
    <xf numFmtId="0" fontId="56" fillId="24" borderId="0" xfId="0" applyFont="1" applyFill="1" applyBorder="1" applyAlignment="1" applyProtection="1">
      <alignment horizontal="left" vertical="center"/>
      <protection hidden="1"/>
    </xf>
    <xf numFmtId="41" fontId="115" fillId="24" borderId="0" xfId="274" applyNumberFormat="1" applyFont="1" applyFill="1" applyAlignment="1" applyProtection="1">
      <alignment horizontal="right" vertical="center"/>
      <protection locked="0" hidden="1"/>
    </xf>
    <xf numFmtId="41" fontId="115" fillId="24" borderId="0" xfId="0" applyNumberFormat="1" applyFont="1" applyFill="1" applyAlignment="1" applyProtection="1">
      <alignment horizontal="right" vertical="center"/>
      <protection locked="0" hidden="1"/>
    </xf>
    <xf numFmtId="184" fontId="115" fillId="24" borderId="0" xfId="274" applyNumberFormat="1" applyFont="1" applyFill="1" applyAlignment="1" applyProtection="1">
      <alignment horizontal="right" vertical="center"/>
      <protection locked="0" hidden="1"/>
    </xf>
    <xf numFmtId="41" fontId="113" fillId="24" borderId="0" xfId="0" applyNumberFormat="1" applyFont="1" applyFill="1" applyAlignment="1" applyProtection="1">
      <alignment horizontal="right" vertical="center"/>
      <protection locked="0" hidden="1"/>
    </xf>
    <xf numFmtId="176" fontId="115" fillId="24" borderId="0" xfId="250" applyFont="1" applyFill="1" applyBorder="1" applyAlignment="1" applyProtection="1">
      <alignment horizontal="center" vertical="center"/>
      <protection locked="0" hidden="1"/>
    </xf>
    <xf numFmtId="41" fontId="115" fillId="24" borderId="0" xfId="274" quotePrefix="1" applyNumberFormat="1" applyFont="1" applyFill="1" applyAlignment="1" applyProtection="1">
      <alignment horizontal="right" vertical="center" shrinkToFit="1"/>
      <protection locked="0" hidden="1"/>
    </xf>
    <xf numFmtId="41" fontId="115" fillId="24" borderId="0" xfId="0" applyNumberFormat="1" applyFont="1" applyFill="1" applyAlignment="1" applyProtection="1">
      <alignment horizontal="right" vertical="center" shrinkToFit="1"/>
      <protection locked="0" hidden="1"/>
    </xf>
    <xf numFmtId="184" fontId="115" fillId="24" borderId="0" xfId="0" applyNumberFormat="1" applyFont="1" applyFill="1" applyAlignment="1" applyProtection="1">
      <alignment horizontal="right" vertical="center" shrinkToFit="1"/>
      <protection locked="0" hidden="1"/>
    </xf>
    <xf numFmtId="41" fontId="113" fillId="24" borderId="0" xfId="0" applyNumberFormat="1" applyFont="1" applyFill="1" applyAlignment="1" applyProtection="1">
      <alignment horizontal="right" vertical="center" shrinkToFit="1"/>
      <protection locked="0" hidden="1"/>
    </xf>
    <xf numFmtId="184" fontId="114" fillId="24" borderId="0" xfId="0" applyNumberFormat="1" applyFont="1" applyFill="1" applyAlignment="1" applyProtection="1">
      <alignment horizontal="right" vertical="center" shrinkToFit="1"/>
      <protection locked="0" hidden="1"/>
    </xf>
    <xf numFmtId="41" fontId="115" fillId="24" borderId="0" xfId="274" applyNumberFormat="1" applyFont="1" applyFill="1" applyAlignment="1" applyProtection="1">
      <alignment horizontal="right" vertical="center" shrinkToFit="1"/>
      <protection locked="0" hidden="1"/>
    </xf>
    <xf numFmtId="0" fontId="117" fillId="24" borderId="0" xfId="0" applyNumberFormat="1" applyFont="1" applyFill="1" applyBorder="1" applyAlignment="1" applyProtection="1">
      <alignment horizontal="left" vertical="center"/>
      <protection hidden="1"/>
    </xf>
    <xf numFmtId="184" fontId="113" fillId="24" borderId="0" xfId="0" applyNumberFormat="1" applyFont="1" applyFill="1" applyAlignment="1" applyProtection="1">
      <alignment horizontal="right" vertical="center" shrinkToFit="1"/>
      <protection locked="0" hidden="1"/>
    </xf>
    <xf numFmtId="184" fontId="64" fillId="56" borderId="0" xfId="0" applyNumberFormat="1" applyFont="1" applyFill="1" applyAlignment="1" applyProtection="1">
      <alignment horizontal="right" vertical="center" shrinkToFit="1"/>
      <protection locked="0" hidden="1"/>
    </xf>
    <xf numFmtId="41" fontId="64" fillId="56" borderId="0" xfId="0" applyNumberFormat="1" applyFont="1" applyFill="1" applyAlignment="1" applyProtection="1">
      <alignment horizontal="right" vertical="center" shrinkToFit="1"/>
      <protection locked="0" hidden="1"/>
    </xf>
    <xf numFmtId="184" fontId="0" fillId="24" borderId="0" xfId="0" applyNumberFormat="1" applyFill="1" applyAlignment="1" applyProtection="1">
      <alignment horizontal="center" vertical="center"/>
      <protection hidden="1"/>
    </xf>
    <xf numFmtId="1" fontId="47" fillId="24" borderId="0" xfId="0" quotePrefix="1" applyNumberFormat="1" applyFont="1" applyFill="1" applyBorder="1" applyAlignment="1" applyProtection="1">
      <alignment horizontal="center" vertical="center"/>
      <protection hidden="1"/>
    </xf>
    <xf numFmtId="179" fontId="118" fillId="24" borderId="0" xfId="1741" applyNumberFormat="1" applyFont="1" applyFill="1" applyBorder="1" applyAlignment="1" applyProtection="1">
      <alignment horizontal="left" vertical="center"/>
      <protection hidden="1"/>
    </xf>
    <xf numFmtId="41" fontId="56" fillId="24" borderId="0" xfId="0" applyNumberFormat="1" applyFont="1" applyFill="1" applyAlignment="1" applyProtection="1">
      <alignment horizontal="right" vertical="center"/>
      <protection hidden="1"/>
    </xf>
    <xf numFmtId="179" fontId="120" fillId="24" borderId="14" xfId="1740" applyNumberFormat="1" applyFont="1" applyFill="1" applyBorder="1" applyAlignment="1" applyProtection="1">
      <alignment horizontal="left" vertical="center"/>
      <protection hidden="1"/>
    </xf>
    <xf numFmtId="179" fontId="120" fillId="24" borderId="23" xfId="1740" applyNumberFormat="1" applyFont="1" applyFill="1" applyBorder="1" applyAlignment="1" applyProtection="1">
      <alignment horizontal="left" vertical="center"/>
      <protection hidden="1"/>
    </xf>
    <xf numFmtId="41" fontId="120" fillId="24" borderId="0" xfId="273" applyNumberFormat="1" applyFont="1" applyFill="1" applyAlignment="1" applyProtection="1">
      <alignment horizontal="right" vertical="center"/>
      <protection locked="0" hidden="1"/>
    </xf>
    <xf numFmtId="41" fontId="120" fillId="24" borderId="25" xfId="273" applyNumberFormat="1" applyFont="1" applyFill="1" applyBorder="1" applyAlignment="1" applyProtection="1">
      <alignment horizontal="right" vertical="center"/>
      <protection locked="0" hidden="1"/>
    </xf>
    <xf numFmtId="179" fontId="122" fillId="24" borderId="0" xfId="0" applyNumberFormat="1" applyFont="1" applyFill="1" applyBorder="1" applyAlignment="1" applyProtection="1">
      <alignment horizontal="left" vertical="center"/>
      <protection hidden="1"/>
    </xf>
    <xf numFmtId="0" fontId="122" fillId="24" borderId="0" xfId="0" applyFont="1" applyFill="1" applyAlignment="1" applyProtection="1">
      <alignment horizontal="right"/>
      <protection hidden="1"/>
    </xf>
    <xf numFmtId="0" fontId="122" fillId="24" borderId="0" xfId="0" applyNumberFormat="1" applyFont="1" applyFill="1" applyBorder="1" applyAlignment="1" applyProtection="1">
      <alignment horizontal="left"/>
      <protection hidden="1"/>
    </xf>
    <xf numFmtId="0" fontId="119" fillId="24" borderId="0" xfId="0" applyFont="1" applyFill="1" applyBorder="1" applyAlignment="1" applyProtection="1">
      <alignment horizontal="center" vertical="center"/>
      <protection hidden="1"/>
    </xf>
    <xf numFmtId="179" fontId="122" fillId="24" borderId="0" xfId="0" applyNumberFormat="1" applyFont="1" applyFill="1" applyBorder="1" applyAlignment="1" applyProtection="1">
      <alignment horizontal="left"/>
      <protection hidden="1"/>
    </xf>
    <xf numFmtId="0" fontId="122" fillId="24" borderId="0" xfId="0" applyFont="1" applyFill="1" applyAlignment="1" applyProtection="1">
      <alignment horizontal="right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41" fontId="51" fillId="24" borderId="15" xfId="250" applyNumberFormat="1" applyFont="1" applyFill="1" applyBorder="1" applyAlignment="1" applyProtection="1">
      <alignment horizontal="right" vertical="center"/>
      <protection hidden="1"/>
    </xf>
    <xf numFmtId="41" fontId="51" fillId="24" borderId="0" xfId="250" applyNumberFormat="1" applyFont="1" applyFill="1" applyAlignment="1" applyProtection="1">
      <alignment horizontal="right" vertical="center"/>
      <protection hidden="1"/>
    </xf>
    <xf numFmtId="180" fontId="51" fillId="24" borderId="0" xfId="0" applyNumberFormat="1" applyFont="1" applyFill="1" applyBorder="1" applyAlignment="1" applyProtection="1">
      <alignment horizontal="right" vertical="center"/>
      <protection hidden="1"/>
    </xf>
    <xf numFmtId="41" fontId="47" fillId="24" borderId="15" xfId="325" applyFont="1" applyFill="1" applyBorder="1" applyAlignment="1" applyProtection="1">
      <alignment vertical="center"/>
      <protection locked="0" hidden="1"/>
    </xf>
    <xf numFmtId="180" fontId="47" fillId="24" borderId="0" xfId="0" applyNumberFormat="1" applyFont="1" applyFill="1" applyBorder="1" applyAlignment="1" applyProtection="1">
      <alignment horizontal="right" vertical="center"/>
      <protection hidden="1"/>
    </xf>
    <xf numFmtId="41" fontId="47" fillId="24" borderId="0" xfId="1762" applyFont="1" applyFill="1" applyProtection="1">
      <alignment vertical="center"/>
      <protection locked="0" hidden="1"/>
    </xf>
    <xf numFmtId="179" fontId="47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24" xfId="325" applyFont="1" applyFill="1" applyBorder="1" applyAlignment="1" applyProtection="1">
      <alignment vertical="center"/>
      <protection locked="0" hidden="1"/>
    </xf>
    <xf numFmtId="41" fontId="47" fillId="24" borderId="25" xfId="0" applyNumberFormat="1" applyFont="1" applyFill="1" applyBorder="1" applyAlignment="1" applyProtection="1">
      <alignment horizontal="right" vertical="center"/>
      <protection locked="0" hidden="1"/>
    </xf>
    <xf numFmtId="180" fontId="47" fillId="24" borderId="25" xfId="0" applyNumberFormat="1" applyFont="1" applyFill="1" applyBorder="1" applyAlignment="1" applyProtection="1">
      <alignment horizontal="right" vertical="center"/>
      <protection hidden="1"/>
    </xf>
    <xf numFmtId="41" fontId="47" fillId="24" borderId="25" xfId="340" applyNumberFormat="1" applyFont="1" applyFill="1" applyBorder="1" applyAlignment="1" applyProtection="1">
      <alignment horizontal="right" vertical="center"/>
      <protection locked="0" hidden="1"/>
    </xf>
    <xf numFmtId="179" fontId="47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51" fillId="24" borderId="0" xfId="1737" applyNumberFormat="1" applyFont="1" applyFill="1" applyAlignment="1" applyProtection="1">
      <alignment horizontal="right" vertical="center"/>
      <protection hidden="1"/>
    </xf>
    <xf numFmtId="0" fontId="51" fillId="24" borderId="15" xfId="1737" quotePrefix="1" applyNumberFormat="1" applyFont="1" applyFill="1" applyBorder="1" applyAlignment="1" applyProtection="1">
      <alignment horizontal="center" vertical="center"/>
      <protection hidden="1"/>
    </xf>
    <xf numFmtId="176" fontId="47" fillId="24" borderId="15" xfId="327" applyFont="1" applyFill="1" applyBorder="1" applyAlignment="1" applyProtection="1">
      <alignment horizontal="center" vertical="center"/>
      <protection hidden="1"/>
    </xf>
    <xf numFmtId="176" fontId="47" fillId="24" borderId="14" xfId="327" applyFont="1" applyFill="1" applyBorder="1" applyAlignment="1" applyProtection="1">
      <alignment horizontal="center" vertical="center"/>
      <protection hidden="1"/>
    </xf>
    <xf numFmtId="41" fontId="47" fillId="24" borderId="0" xfId="1737" applyNumberFormat="1" applyFont="1" applyFill="1" applyBorder="1" applyAlignment="1" applyProtection="1">
      <alignment horizontal="left" vertical="center"/>
      <protection locked="0" hidden="1"/>
    </xf>
    <xf numFmtId="41" fontId="47" fillId="24" borderId="15" xfId="1737" applyNumberFormat="1" applyFont="1" applyFill="1" applyBorder="1" applyAlignment="1" applyProtection="1">
      <alignment horizontal="left" vertical="center"/>
      <protection hidden="1"/>
    </xf>
    <xf numFmtId="41" fontId="47" fillId="24" borderId="14" xfId="1737" applyNumberFormat="1" applyFont="1" applyFill="1" applyBorder="1" applyAlignment="1" applyProtection="1">
      <alignment horizontal="left" vertical="center"/>
      <protection hidden="1"/>
    </xf>
    <xf numFmtId="41" fontId="47" fillId="24" borderId="0" xfId="1737" applyNumberFormat="1" applyFont="1" applyFill="1" applyAlignment="1" applyProtection="1">
      <alignment horizontal="right" vertical="center"/>
      <protection locked="0" hidden="1"/>
    </xf>
    <xf numFmtId="41" fontId="47" fillId="24" borderId="24" xfId="1737" applyNumberFormat="1" applyFont="1" applyFill="1" applyBorder="1" applyAlignment="1" applyProtection="1">
      <alignment horizontal="right" vertical="center"/>
      <protection hidden="1"/>
    </xf>
    <xf numFmtId="41" fontId="47" fillId="24" borderId="25" xfId="1737" applyNumberFormat="1" applyFont="1" applyFill="1" applyBorder="1" applyAlignment="1" applyProtection="1">
      <alignment horizontal="right" vertical="center"/>
      <protection hidden="1"/>
    </xf>
    <xf numFmtId="41" fontId="47" fillId="24" borderId="25" xfId="1737" applyNumberFormat="1" applyFont="1" applyFill="1" applyBorder="1" applyAlignment="1" applyProtection="1">
      <alignment horizontal="left" vertical="center"/>
      <protection locked="0" hidden="1"/>
    </xf>
    <xf numFmtId="41" fontId="47" fillId="24" borderId="25" xfId="1737" applyNumberFormat="1" applyFont="1" applyFill="1" applyBorder="1" applyAlignment="1" applyProtection="1">
      <alignment horizontal="left" vertical="center"/>
      <protection hidden="1"/>
    </xf>
    <xf numFmtId="41" fontId="47" fillId="24" borderId="24" xfId="1737" applyNumberFormat="1" applyFont="1" applyFill="1" applyBorder="1" applyAlignment="1" applyProtection="1">
      <alignment horizontal="left" vertical="center"/>
      <protection hidden="1"/>
    </xf>
    <xf numFmtId="41" fontId="47" fillId="24" borderId="23" xfId="1737" applyNumberFormat="1" applyFont="1" applyFill="1" applyBorder="1" applyAlignment="1" applyProtection="1">
      <alignment horizontal="left" vertical="center"/>
      <protection hidden="1"/>
    </xf>
    <xf numFmtId="43" fontId="47" fillId="24" borderId="0" xfId="0" applyNumberFormat="1" applyFont="1" applyFill="1" applyAlignment="1" applyProtection="1">
      <alignment horizontal="right" vertical="center"/>
      <protection hidden="1"/>
    </xf>
    <xf numFmtId="41" fontId="47" fillId="24" borderId="14" xfId="0" applyNumberFormat="1" applyFont="1" applyFill="1" applyBorder="1" applyAlignment="1" applyProtection="1">
      <alignment horizontal="right" vertical="center"/>
      <protection hidden="1"/>
    </xf>
    <xf numFmtId="41" fontId="47" fillId="24" borderId="0" xfId="0" applyNumberFormat="1" applyFont="1" applyFill="1" applyAlignment="1" applyProtection="1">
      <alignment horizontal="right" vertical="center"/>
      <protection locked="0" hidden="1"/>
    </xf>
    <xf numFmtId="41" fontId="47" fillId="24" borderId="24" xfId="0" applyNumberFormat="1" applyFont="1" applyFill="1" applyBorder="1" applyAlignment="1" applyProtection="1">
      <alignment horizontal="right" vertical="center"/>
      <protection hidden="1"/>
    </xf>
    <xf numFmtId="1" fontId="47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1" fontId="51" fillId="24" borderId="14" xfId="0" quotePrefix="1" applyNumberFormat="1" applyFont="1" applyFill="1" applyBorder="1" applyAlignment="1" applyProtection="1">
      <alignment horizontal="center" vertical="center"/>
      <protection hidden="1"/>
    </xf>
    <xf numFmtId="199" fontId="55" fillId="24" borderId="0" xfId="0" applyNumberFormat="1" applyFont="1" applyFill="1" applyBorder="1" applyAlignment="1" applyProtection="1">
      <alignment horizontal="right" vertical="center"/>
      <protection hidden="1"/>
    </xf>
    <xf numFmtId="200" fontId="123" fillId="24" borderId="0" xfId="0" applyNumberFormat="1" applyFont="1" applyFill="1" applyBorder="1" applyAlignment="1" applyProtection="1">
      <alignment horizontal="right" vertical="center"/>
      <protection hidden="1"/>
    </xf>
    <xf numFmtId="41" fontId="124" fillId="24" borderId="0" xfId="0" applyNumberFormat="1" applyFont="1" applyFill="1" applyBorder="1" applyAlignment="1" applyProtection="1">
      <alignment horizontal="right" vertical="center"/>
      <protection hidden="1"/>
    </xf>
    <xf numFmtId="0" fontId="124" fillId="24" borderId="0" xfId="0" applyFont="1" applyFill="1" applyBorder="1" applyAlignment="1" applyProtection="1">
      <alignment horizontal="center" vertical="center"/>
      <protection hidden="1"/>
    </xf>
    <xf numFmtId="41" fontId="119" fillId="24" borderId="0" xfId="0" applyNumberFormat="1" applyFont="1" applyFill="1" applyBorder="1" applyAlignment="1" applyProtection="1">
      <alignment horizontal="right" vertical="center"/>
      <protection hidden="1"/>
    </xf>
    <xf numFmtId="0" fontId="119" fillId="24" borderId="0" xfId="0" applyNumberFormat="1" applyFont="1" applyFill="1" applyBorder="1" applyAlignment="1" applyProtection="1">
      <alignment horizontal="center" vertical="center"/>
      <protection hidden="1"/>
    </xf>
    <xf numFmtId="41" fontId="119" fillId="24" borderId="25" xfId="0" applyNumberFormat="1" applyFont="1" applyFill="1" applyBorder="1" applyAlignment="1" applyProtection="1">
      <alignment horizontal="right" vertical="center"/>
      <protection locked="0" hidden="1"/>
    </xf>
    <xf numFmtId="3" fontId="119" fillId="24" borderId="0" xfId="0" applyNumberFormat="1" applyFont="1" applyFill="1" applyAlignment="1" applyProtection="1">
      <alignment horizontal="center" vertical="center"/>
      <protection hidden="1"/>
    </xf>
    <xf numFmtId="41" fontId="119" fillId="24" borderId="0" xfId="0" applyNumberFormat="1" applyFont="1" applyFill="1" applyBorder="1" applyAlignment="1" applyProtection="1">
      <alignment horizontal="right" vertical="center"/>
      <protection locked="0" hidden="1"/>
    </xf>
    <xf numFmtId="0" fontId="119" fillId="24" borderId="0" xfId="0" applyFont="1" applyFill="1" applyAlignment="1" applyProtection="1">
      <alignment horizontal="center" vertical="center"/>
      <protection hidden="1"/>
    </xf>
    <xf numFmtId="1" fontId="125" fillId="24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119" fillId="0" borderId="0" xfId="1742" applyFont="1" applyBorder="1" applyAlignment="1" applyProtection="1">
      <alignment horizontal="center" vertical="center" shrinkToFit="1"/>
      <protection hidden="1"/>
    </xf>
    <xf numFmtId="0" fontId="122" fillId="56" borderId="0" xfId="0" applyFont="1" applyFill="1" applyBorder="1" applyAlignment="1" applyProtection="1">
      <protection hidden="1"/>
    </xf>
    <xf numFmtId="0" fontId="119" fillId="0" borderId="0" xfId="1742" applyFont="1" applyAlignment="1" applyProtection="1">
      <alignment horizontal="center" vertical="center"/>
      <protection hidden="1"/>
    </xf>
    <xf numFmtId="0" fontId="119" fillId="0" borderId="0" xfId="1742" applyFont="1" applyBorder="1" applyAlignment="1" applyProtection="1">
      <alignment horizontal="center" vertical="center"/>
      <protection hidden="1"/>
    </xf>
    <xf numFmtId="0" fontId="122" fillId="24" borderId="14" xfId="0" applyFont="1" applyFill="1" applyBorder="1" applyAlignment="1" applyProtection="1">
      <alignment horizontal="center" vertical="center"/>
      <protection hidden="1"/>
    </xf>
    <xf numFmtId="199" fontId="122" fillId="24" borderId="0" xfId="0" applyNumberFormat="1" applyFont="1" applyFill="1" applyAlignment="1" applyProtection="1">
      <alignment horizontal="right" vertical="center"/>
      <protection hidden="1"/>
    </xf>
    <xf numFmtId="43" fontId="126" fillId="24" borderId="0" xfId="0" applyNumberFormat="1" applyFont="1" applyFill="1" applyBorder="1" applyAlignment="1" applyProtection="1">
      <alignment horizontal="right" vertical="center"/>
      <protection hidden="1"/>
    </xf>
    <xf numFmtId="0" fontId="122" fillId="24" borderId="0" xfId="0" applyNumberFormat="1" applyFont="1" applyFill="1" applyBorder="1" applyAlignment="1" applyProtection="1">
      <alignment horizontal="center"/>
      <protection hidden="1"/>
    </xf>
    <xf numFmtId="179" fontId="119" fillId="24" borderId="0" xfId="0" applyNumberFormat="1" applyFont="1" applyFill="1" applyAlignment="1" applyProtection="1">
      <alignment horizontal="center" vertical="center"/>
      <protection hidden="1"/>
    </xf>
    <xf numFmtId="41" fontId="119" fillId="24" borderId="14" xfId="327" quotePrefix="1" applyNumberFormat="1" applyFont="1" applyFill="1" applyBorder="1" applyAlignment="1" applyProtection="1">
      <alignment horizontal="center" vertical="center"/>
      <protection hidden="1"/>
    </xf>
    <xf numFmtId="41" fontId="124" fillId="24" borderId="14" xfId="327" quotePrefix="1" applyNumberFormat="1" applyFont="1" applyFill="1" applyBorder="1" applyAlignment="1" applyProtection="1">
      <alignment horizontal="center" vertical="center"/>
      <protection hidden="1"/>
    </xf>
    <xf numFmtId="41" fontId="119" fillId="24" borderId="14" xfId="0" applyNumberFormat="1" applyFont="1" applyFill="1" applyBorder="1" applyAlignment="1" applyProtection="1">
      <alignment horizontal="center" vertical="center"/>
      <protection hidden="1"/>
    </xf>
    <xf numFmtId="41" fontId="119" fillId="24" borderId="14" xfId="0" applyNumberFormat="1" applyFont="1" applyFill="1" applyBorder="1" applyAlignment="1" applyProtection="1">
      <alignment horizontal="left" vertical="center"/>
      <protection hidden="1"/>
    </xf>
    <xf numFmtId="41" fontId="119" fillId="57" borderId="0" xfId="0" applyNumberFormat="1" applyFont="1" applyFill="1" applyBorder="1" applyAlignment="1" applyProtection="1">
      <alignment horizontal="right" vertical="center"/>
      <protection hidden="1"/>
    </xf>
    <xf numFmtId="41" fontId="119" fillId="24" borderId="23" xfId="0" applyNumberFormat="1" applyFont="1" applyFill="1" applyBorder="1" applyAlignment="1" applyProtection="1">
      <alignment horizontal="left" vertical="center"/>
      <protection hidden="1"/>
    </xf>
    <xf numFmtId="41" fontId="119" fillId="24" borderId="24" xfId="0" applyNumberFormat="1" applyFont="1" applyFill="1" applyBorder="1" applyAlignment="1" applyProtection="1">
      <alignment horizontal="right" vertical="center"/>
      <protection hidden="1"/>
    </xf>
    <xf numFmtId="0" fontId="122" fillId="24" borderId="0" xfId="0" applyNumberFormat="1" applyFont="1" applyFill="1" applyAlignment="1" applyProtection="1">
      <alignment horizontal="left"/>
      <protection hidden="1"/>
    </xf>
    <xf numFmtId="0" fontId="122" fillId="24" borderId="0" xfId="0" applyNumberFormat="1" applyFont="1" applyFill="1" applyAlignment="1" applyProtection="1">
      <alignment horizontal="right"/>
      <protection hidden="1"/>
    </xf>
    <xf numFmtId="0" fontId="122" fillId="24" borderId="0" xfId="0" applyNumberFormat="1" applyFont="1" applyFill="1" applyAlignment="1" applyProtection="1">
      <protection hidden="1"/>
    </xf>
    <xf numFmtId="0" fontId="122" fillId="24" borderId="0" xfId="0" applyNumberFormat="1" applyFont="1" applyFill="1" applyAlignment="1" applyProtection="1">
      <alignment horizontal="center"/>
      <protection hidden="1"/>
    </xf>
    <xf numFmtId="41" fontId="52" fillId="24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2" fillId="24" borderId="0" xfId="1739" quotePrefix="1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0" applyNumberFormat="1" applyFont="1" applyFill="1" applyBorder="1" applyAlignment="1" applyProtection="1">
      <alignment horizontal="center" vertical="center"/>
      <protection locked="0" hidden="1"/>
    </xf>
    <xf numFmtId="41" fontId="52" fillId="24" borderId="0" xfId="0" applyNumberFormat="1" applyFont="1" applyFill="1" applyBorder="1" applyAlignment="1" applyProtection="1">
      <alignment horizontal="center" vertical="center"/>
      <protection locked="0" hidden="1"/>
    </xf>
    <xf numFmtId="178" fontId="47" fillId="24" borderId="0" xfId="250" applyNumberFormat="1" applyFont="1" applyFill="1" applyBorder="1" applyAlignment="1" applyProtection="1">
      <alignment horizontal="right" vertical="center"/>
      <protection hidden="1"/>
    </xf>
    <xf numFmtId="41" fontId="51" fillId="24" borderId="0" xfId="0" applyNumberFormat="1" applyFont="1" applyFill="1" applyBorder="1" applyAlignment="1" applyProtection="1">
      <alignment horizontal="right" vertical="center"/>
      <protection hidden="1"/>
    </xf>
    <xf numFmtId="184" fontId="51" fillId="24" borderId="0" xfId="0" applyNumberFormat="1" applyFont="1" applyFill="1" applyBorder="1" applyAlignment="1" applyProtection="1">
      <alignment horizontal="left" vertical="center"/>
      <protection hidden="1"/>
    </xf>
    <xf numFmtId="178" fontId="51" fillId="24" borderId="0" xfId="250" applyNumberFormat="1" applyFont="1" applyFill="1" applyBorder="1" applyAlignment="1" applyProtection="1">
      <alignment horizontal="right" vertical="center"/>
      <protection hidden="1"/>
    </xf>
    <xf numFmtId="186" fontId="51" fillId="24" borderId="0" xfId="0" applyNumberFormat="1" applyFont="1" applyFill="1" applyBorder="1" applyAlignment="1" applyProtection="1">
      <alignment horizontal="right" vertical="center"/>
      <protection hidden="1"/>
    </xf>
    <xf numFmtId="41" fontId="47" fillId="24" borderId="15" xfId="0" applyNumberFormat="1" applyFont="1" applyFill="1" applyBorder="1" applyAlignment="1" applyProtection="1">
      <alignment horizontal="left" vertical="center"/>
      <protection hidden="1"/>
    </xf>
    <xf numFmtId="178" fontId="47" fillId="24" borderId="23" xfId="250" applyNumberFormat="1" applyFont="1" applyFill="1" applyBorder="1" applyAlignment="1" applyProtection="1">
      <alignment horizontal="right" vertical="center"/>
      <protection hidden="1"/>
    </xf>
    <xf numFmtId="41" fontId="47" fillId="24" borderId="24" xfId="0" applyNumberFormat="1" applyFont="1" applyFill="1" applyBorder="1" applyAlignment="1" applyProtection="1">
      <alignment horizontal="left" vertical="center"/>
      <protection hidden="1"/>
    </xf>
    <xf numFmtId="0" fontId="52" fillId="24" borderId="18" xfId="0" applyFont="1" applyFill="1" applyBorder="1" applyAlignment="1" applyProtection="1">
      <protection hidden="1"/>
    </xf>
    <xf numFmtId="3" fontId="52" fillId="24" borderId="18" xfId="0" applyNumberFormat="1" applyFont="1" applyFill="1" applyBorder="1" applyAlignment="1" applyProtection="1">
      <alignment horizontal="right"/>
      <protection hidden="1"/>
    </xf>
    <xf numFmtId="176" fontId="52" fillId="24" borderId="0" xfId="250" quotePrefix="1" applyFont="1" applyFill="1" applyBorder="1" applyAlignment="1" applyProtection="1">
      <alignment horizontal="right" vertical="center"/>
      <protection locked="0" hidden="1"/>
    </xf>
    <xf numFmtId="176" fontId="52" fillId="24" borderId="0" xfId="250" applyFont="1" applyFill="1" applyBorder="1" applyAlignment="1" applyProtection="1">
      <alignment horizontal="center" vertical="center"/>
      <protection locked="0" hidden="1"/>
    </xf>
    <xf numFmtId="41" fontId="52" fillId="24" borderId="0" xfId="250" applyNumberFormat="1" applyFont="1" applyFill="1" applyBorder="1" applyAlignment="1" applyProtection="1">
      <alignment horizontal="center" vertical="center"/>
      <protection locked="0" hidden="1"/>
    </xf>
    <xf numFmtId="178" fontId="47" fillId="24" borderId="0" xfId="250" applyNumberFormat="1" applyFont="1" applyFill="1" applyBorder="1" applyAlignment="1" applyProtection="1">
      <alignment horizontal="right" vertical="center"/>
      <protection locked="0" hidden="1"/>
    </xf>
    <xf numFmtId="186" fontId="47" fillId="24" borderId="0" xfId="0" applyNumberFormat="1" applyFont="1" applyFill="1" applyBorder="1" applyAlignment="1" applyProtection="1">
      <alignment horizontal="right" vertical="center"/>
      <protection locked="0" hidden="1"/>
    </xf>
    <xf numFmtId="179" fontId="47" fillId="24" borderId="23" xfId="0" applyNumberFormat="1" applyFont="1" applyFill="1" applyBorder="1" applyAlignment="1" applyProtection="1">
      <alignment horizontal="center" vertical="center"/>
      <protection hidden="1"/>
    </xf>
    <xf numFmtId="1" fontId="55" fillId="24" borderId="14" xfId="0" quotePrefix="1" applyNumberFormat="1" applyFont="1" applyFill="1" applyBorder="1" applyAlignment="1" applyProtection="1">
      <alignment horizontal="center" vertical="center" shrinkToFit="1"/>
      <protection hidden="1"/>
    </xf>
    <xf numFmtId="176" fontId="52" fillId="56" borderId="0" xfId="250" applyFont="1" applyFill="1" applyBorder="1" applyAlignment="1" applyProtection="1">
      <alignment horizontal="right" vertical="center" shrinkToFit="1"/>
      <protection locked="0" hidden="1"/>
    </xf>
    <xf numFmtId="176" fontId="52" fillId="56" borderId="0" xfId="250" applyNumberFormat="1" applyFont="1" applyFill="1" applyBorder="1" applyAlignment="1" applyProtection="1">
      <alignment horizontal="right" vertical="center" shrinkToFit="1"/>
      <protection locked="0" hidden="1"/>
    </xf>
    <xf numFmtId="176" fontId="52" fillId="56" borderId="0" xfId="250" quotePrefix="1" applyFont="1" applyFill="1" applyBorder="1" applyAlignment="1" applyProtection="1">
      <alignment horizontal="right" vertical="center" shrinkToFit="1"/>
      <protection locked="0" hidden="1"/>
    </xf>
    <xf numFmtId="176" fontId="52" fillId="56" borderId="25" xfId="250" applyFont="1" applyFill="1" applyBorder="1" applyAlignment="1" applyProtection="1">
      <alignment horizontal="right" vertical="center" shrinkToFit="1"/>
      <protection locked="0" hidden="1"/>
    </xf>
    <xf numFmtId="199" fontId="56" fillId="56" borderId="0" xfId="250" applyNumberFormat="1" applyFont="1" applyFill="1" applyBorder="1" applyAlignment="1" applyProtection="1">
      <alignment horizontal="right" vertical="center"/>
      <protection locked="0" hidden="1"/>
    </xf>
    <xf numFmtId="176" fontId="56" fillId="56" borderId="0" xfId="250" applyFont="1" applyFill="1" applyBorder="1" applyAlignment="1" applyProtection="1">
      <alignment horizontal="right" vertical="center"/>
      <protection locked="0" hidden="1"/>
    </xf>
    <xf numFmtId="199" fontId="56" fillId="56" borderId="25" xfId="250" applyNumberFormat="1" applyFont="1" applyFill="1" applyBorder="1" applyAlignment="1" applyProtection="1">
      <alignment horizontal="right" vertical="center"/>
      <protection locked="0" hidden="1"/>
    </xf>
    <xf numFmtId="176" fontId="56" fillId="56" borderId="25" xfId="250" applyFont="1" applyFill="1" applyBorder="1" applyAlignment="1" applyProtection="1">
      <alignment horizontal="right" vertical="center"/>
      <protection locked="0" hidden="1"/>
    </xf>
    <xf numFmtId="181" fontId="55" fillId="24" borderId="0" xfId="1742" applyNumberFormat="1" applyFont="1" applyFill="1" applyBorder="1" applyAlignment="1" applyProtection="1">
      <alignment horizontal="right" vertical="center" shrinkToFit="1"/>
      <protection hidden="1"/>
    </xf>
    <xf numFmtId="185" fontId="55" fillId="24" borderId="0" xfId="1742" applyNumberFormat="1" applyFont="1" applyFill="1" applyBorder="1" applyAlignment="1" applyProtection="1">
      <alignment horizontal="right" vertical="center" shrinkToFit="1"/>
      <protection hidden="1"/>
    </xf>
    <xf numFmtId="199" fontId="64" fillId="24" borderId="0" xfId="1742" applyNumberFormat="1" applyFont="1" applyFill="1" applyBorder="1" applyAlignment="1" applyProtection="1">
      <alignment horizontal="right" vertical="center"/>
      <protection hidden="1"/>
    </xf>
    <xf numFmtId="41" fontId="64" fillId="24" borderId="0" xfId="1742" applyNumberFormat="1" applyFont="1" applyFill="1" applyBorder="1" applyAlignment="1" applyProtection="1">
      <alignment horizontal="right" vertical="center"/>
      <protection hidden="1"/>
    </xf>
    <xf numFmtId="1" fontId="64" fillId="24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52" fillId="24" borderId="14" xfId="0" applyFont="1" applyFill="1" applyBorder="1" applyAlignment="1" applyProtection="1">
      <alignment horizontal="center" vertical="center" shrinkToFit="1"/>
      <protection hidden="1"/>
    </xf>
    <xf numFmtId="0" fontId="56" fillId="24" borderId="15" xfId="0" applyFont="1" applyFill="1" applyBorder="1" applyAlignment="1" applyProtection="1">
      <alignment horizontal="center" vertical="center" shrinkToFit="1"/>
      <protection hidden="1"/>
    </xf>
    <xf numFmtId="199" fontId="56" fillId="24" borderId="0" xfId="1742" applyNumberFormat="1" applyFont="1" applyFill="1" applyBorder="1" applyAlignment="1" applyProtection="1">
      <alignment horizontal="right" vertical="center" shrinkToFit="1"/>
      <protection hidden="1"/>
    </xf>
    <xf numFmtId="181" fontId="56" fillId="24" borderId="0" xfId="1742" applyNumberFormat="1" applyFont="1" applyFill="1" applyBorder="1" applyAlignment="1" applyProtection="1">
      <alignment horizontal="right" vertical="center" shrinkToFit="1"/>
      <protection hidden="1"/>
    </xf>
    <xf numFmtId="0" fontId="56" fillId="24" borderId="0" xfId="0" applyFont="1" applyFill="1" applyBorder="1" applyAlignment="1" applyProtection="1">
      <alignment horizontal="center" vertical="center" shrinkToFit="1"/>
      <protection hidden="1"/>
    </xf>
    <xf numFmtId="185" fontId="52" fillId="56" borderId="0" xfId="1742" applyNumberFormat="1" applyFont="1" applyFill="1" applyBorder="1" applyAlignment="1" applyProtection="1">
      <alignment horizontal="right" vertical="center" shrinkToFit="1"/>
      <protection locked="0" hidden="1"/>
    </xf>
    <xf numFmtId="201" fontId="56" fillId="56" borderId="15" xfId="0" applyNumberFormat="1" applyFont="1" applyFill="1" applyBorder="1" applyAlignment="1" applyProtection="1">
      <alignment horizontal="left" vertical="center" shrinkToFit="1"/>
      <protection hidden="1"/>
    </xf>
    <xf numFmtId="179" fontId="52" fillId="56" borderId="14" xfId="0" applyNumberFormat="1" applyFont="1" applyFill="1" applyBorder="1" applyAlignment="1" applyProtection="1">
      <alignment horizontal="left" vertical="center" shrinkToFit="1"/>
      <protection hidden="1"/>
    </xf>
    <xf numFmtId="41" fontId="56" fillId="24" borderId="0" xfId="0" applyNumberFormat="1" applyFont="1" applyFill="1" applyBorder="1" applyAlignment="1" applyProtection="1">
      <alignment horizontal="left" vertical="center" shrinkToFit="1"/>
      <protection hidden="1"/>
    </xf>
    <xf numFmtId="185" fontId="52" fillId="56" borderId="25" xfId="1742" applyNumberFormat="1" applyFont="1" applyFill="1" applyBorder="1" applyAlignment="1" applyProtection="1">
      <alignment horizontal="right" vertical="center" shrinkToFit="1"/>
      <protection locked="0" hidden="1"/>
    </xf>
    <xf numFmtId="201" fontId="56" fillId="56" borderId="24" xfId="0" applyNumberFormat="1" applyFont="1" applyFill="1" applyBorder="1" applyAlignment="1" applyProtection="1">
      <alignment horizontal="left" vertical="center" shrinkToFit="1"/>
      <protection hidden="1"/>
    </xf>
    <xf numFmtId="179" fontId="52" fillId="56" borderId="23" xfId="0" applyNumberFormat="1" applyFont="1" applyFill="1" applyBorder="1" applyAlignment="1" applyProtection="1">
      <alignment horizontal="left" vertical="center" shrinkToFit="1"/>
      <protection hidden="1"/>
    </xf>
    <xf numFmtId="0" fontId="52" fillId="24" borderId="0" xfId="1742" applyFont="1" applyFill="1" applyBorder="1" applyAlignment="1" applyProtection="1">
      <alignment horizontal="center" vertical="center"/>
      <protection hidden="1"/>
    </xf>
    <xf numFmtId="0" fontId="52" fillId="24" borderId="0" xfId="0" applyFont="1" applyFill="1" applyBorder="1" applyAlignment="1" applyProtection="1">
      <alignment horizontal="right" vertical="center"/>
      <protection hidden="1"/>
    </xf>
    <xf numFmtId="0" fontId="52" fillId="0" borderId="0" xfId="1742" applyFont="1" applyBorder="1" applyAlignment="1" applyProtection="1">
      <alignment horizontal="center" vertical="center"/>
      <protection hidden="1"/>
    </xf>
    <xf numFmtId="0" fontId="52" fillId="24" borderId="0" xfId="1742" applyFont="1" applyFill="1" applyBorder="1" applyAlignment="1" applyProtection="1">
      <alignment horizontal="center"/>
      <protection hidden="1"/>
    </xf>
    <xf numFmtId="0" fontId="52" fillId="0" borderId="0" xfId="1742" applyFont="1" applyBorder="1" applyAlignment="1" applyProtection="1">
      <alignment horizontal="center"/>
      <protection hidden="1"/>
    </xf>
    <xf numFmtId="0" fontId="52" fillId="56" borderId="0" xfId="0" applyFont="1" applyFill="1" applyBorder="1" applyAlignment="1" applyProtection="1">
      <protection hidden="1"/>
    </xf>
    <xf numFmtId="0" fontId="47" fillId="56" borderId="0" xfId="1742" applyFont="1" applyFill="1" applyAlignment="1" applyProtection="1">
      <alignment horizontal="center" vertical="center"/>
      <protection hidden="1"/>
    </xf>
    <xf numFmtId="0" fontId="52" fillId="56" borderId="0" xfId="3233" applyFont="1" applyFill="1" applyAlignment="1" applyProtection="1">
      <alignment horizontal="left" vertical="center"/>
      <protection hidden="1"/>
    </xf>
    <xf numFmtId="0" fontId="47" fillId="56" borderId="0" xfId="1742" applyFont="1" applyFill="1" applyBorder="1" applyAlignment="1" applyProtection="1">
      <alignment horizontal="center" vertical="center"/>
      <protection hidden="1"/>
    </xf>
    <xf numFmtId="0" fontId="52" fillId="24" borderId="0" xfId="0" applyFont="1" applyFill="1" applyBorder="1" applyAlignment="1" applyProtection="1">
      <protection hidden="1"/>
    </xf>
    <xf numFmtId="3" fontId="52" fillId="24" borderId="0" xfId="0" applyNumberFormat="1" applyFont="1" applyFill="1" applyBorder="1" applyAlignment="1" applyProtection="1">
      <alignment horizontal="center"/>
      <protection hidden="1"/>
    </xf>
    <xf numFmtId="0" fontId="52" fillId="24" borderId="0" xfId="0" applyFont="1" applyFill="1" applyBorder="1" applyAlignment="1" applyProtection="1">
      <alignment horizontal="center"/>
      <protection hidden="1"/>
    </xf>
    <xf numFmtId="179" fontId="52" fillId="24" borderId="14" xfId="0" applyNumberFormat="1" applyFont="1" applyFill="1" applyBorder="1" applyAlignment="1" applyProtection="1">
      <alignment horizontal="left" vertical="center" shrinkToFit="1"/>
      <protection hidden="1"/>
    </xf>
    <xf numFmtId="199" fontId="52" fillId="24" borderId="0" xfId="0" quotePrefix="1" applyNumberFormat="1" applyFont="1" applyFill="1" applyAlignment="1" applyProtection="1">
      <alignment horizontal="right" vertical="center"/>
      <protection locked="0" hidden="1"/>
    </xf>
    <xf numFmtId="199" fontId="52" fillId="24" borderId="0" xfId="0" applyNumberFormat="1" applyFont="1" applyFill="1" applyAlignment="1" applyProtection="1">
      <alignment horizontal="right" vertical="center"/>
      <protection hidden="1"/>
    </xf>
    <xf numFmtId="199" fontId="52" fillId="24" borderId="0" xfId="0" applyNumberFormat="1" applyFont="1" applyFill="1" applyAlignment="1" applyProtection="1">
      <alignment horizontal="right" vertical="center"/>
      <protection locked="0" hidden="1"/>
    </xf>
    <xf numFmtId="179" fontId="52" fillId="24" borderId="23" xfId="0" applyNumberFormat="1" applyFont="1" applyFill="1" applyBorder="1" applyAlignment="1" applyProtection="1">
      <alignment horizontal="left" vertical="center" shrinkToFit="1"/>
      <protection hidden="1"/>
    </xf>
    <xf numFmtId="199" fontId="52" fillId="24" borderId="24" xfId="0" quotePrefix="1" applyNumberFormat="1" applyFont="1" applyFill="1" applyBorder="1" applyAlignment="1" applyProtection="1">
      <alignment horizontal="right" vertical="center"/>
      <protection locked="0" hidden="1"/>
    </xf>
    <xf numFmtId="199" fontId="52" fillId="24" borderId="25" xfId="0" quotePrefix="1" applyNumberFormat="1" applyFont="1" applyFill="1" applyBorder="1" applyAlignment="1" applyProtection="1">
      <alignment horizontal="right" vertical="center"/>
      <protection locked="0" hidden="1"/>
    </xf>
    <xf numFmtId="199" fontId="52" fillId="24" borderId="25" xfId="0" applyNumberFormat="1" applyFont="1" applyFill="1" applyBorder="1" applyAlignment="1" applyProtection="1">
      <alignment horizontal="right" vertical="center"/>
      <protection hidden="1"/>
    </xf>
    <xf numFmtId="200" fontId="111" fillId="24" borderId="25" xfId="0" applyNumberFormat="1" applyFont="1" applyFill="1" applyBorder="1" applyAlignment="1" applyProtection="1">
      <alignment horizontal="right" vertical="center"/>
      <protection hidden="1"/>
    </xf>
    <xf numFmtId="0" fontId="52" fillId="24" borderId="0" xfId="0" applyFont="1" applyFill="1" applyBorder="1" applyAlignment="1" applyProtection="1">
      <alignment horizontal="left" wrapText="1"/>
      <protection hidden="1"/>
    </xf>
    <xf numFmtId="179" fontId="52" fillId="24" borderId="0" xfId="0" applyNumberFormat="1" applyFont="1" applyFill="1" applyAlignment="1" applyProtection="1">
      <alignment horizontal="center"/>
      <protection hidden="1"/>
    </xf>
    <xf numFmtId="0" fontId="48" fillId="24" borderId="0" xfId="0" applyFont="1" applyFill="1" applyAlignment="1" applyProtection="1">
      <alignment horizontal="center" vertical="center"/>
      <protection hidden="1"/>
    </xf>
    <xf numFmtId="3" fontId="49" fillId="24" borderId="0" xfId="0" applyNumberFormat="1" applyFont="1" applyFill="1" applyAlignment="1" applyProtection="1">
      <alignment horizontal="center" vertical="center"/>
      <protection hidden="1"/>
    </xf>
    <xf numFmtId="176" fontId="47" fillId="24" borderId="35" xfId="329" applyFont="1" applyFill="1" applyBorder="1" applyAlignment="1" applyProtection="1">
      <alignment horizontal="center" vertical="center" wrapText="1"/>
      <protection hidden="1"/>
    </xf>
    <xf numFmtId="176" fontId="47" fillId="24" borderId="22" xfId="329" applyFont="1" applyFill="1" applyBorder="1" applyAlignment="1" applyProtection="1">
      <alignment horizontal="center" vertical="center"/>
      <protection hidden="1"/>
    </xf>
    <xf numFmtId="176" fontId="47" fillId="24" borderId="36" xfId="329" applyFont="1" applyFill="1" applyBorder="1" applyAlignment="1" applyProtection="1">
      <alignment horizontal="center" vertical="center"/>
      <protection hidden="1"/>
    </xf>
    <xf numFmtId="180" fontId="47" fillId="24" borderId="16" xfId="0" applyNumberFormat="1" applyFont="1" applyFill="1" applyBorder="1" applyAlignment="1" applyProtection="1">
      <alignment horizontal="center" vertical="center" wrapText="1"/>
      <protection hidden="1"/>
    </xf>
    <xf numFmtId="180" fontId="47" fillId="24" borderId="20" xfId="0" applyNumberFormat="1" applyFont="1" applyFill="1" applyBorder="1" applyAlignment="1" applyProtection="1">
      <alignment horizontal="center" vertical="center" wrapText="1"/>
      <protection hidden="1"/>
    </xf>
    <xf numFmtId="180" fontId="47" fillId="24" borderId="37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38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39" xfId="0" applyNumberFormat="1" applyFont="1" applyFill="1" applyBorder="1" applyAlignment="1" applyProtection="1">
      <alignment horizontal="center" vertical="center"/>
      <protection hidden="1"/>
    </xf>
    <xf numFmtId="3" fontId="47" fillId="24" borderId="27" xfId="0" applyNumberFormat="1" applyFont="1" applyFill="1" applyBorder="1" applyAlignment="1" applyProtection="1">
      <alignment horizontal="center" vertical="center"/>
      <protection hidden="1"/>
    </xf>
    <xf numFmtId="3" fontId="47" fillId="24" borderId="39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0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1" xfId="0" applyNumberFormat="1" applyFont="1" applyFill="1" applyBorder="1" applyAlignment="1" applyProtection="1">
      <alignment horizontal="center" vertical="center"/>
      <protection hidden="1"/>
    </xf>
    <xf numFmtId="3" fontId="47" fillId="24" borderId="28" xfId="0" applyNumberFormat="1" applyFont="1" applyFill="1" applyBorder="1" applyAlignment="1" applyProtection="1">
      <alignment horizontal="center" vertical="center"/>
      <protection hidden="1"/>
    </xf>
    <xf numFmtId="0" fontId="48" fillId="24" borderId="0" xfId="1738" applyNumberFormat="1" applyFont="1" applyFill="1" applyAlignment="1" applyProtection="1">
      <alignment horizontal="center" vertical="center"/>
      <protection hidden="1"/>
    </xf>
    <xf numFmtId="3" fontId="48" fillId="24" borderId="0" xfId="1738" applyNumberFormat="1" applyFont="1" applyFill="1" applyAlignment="1" applyProtection="1">
      <alignment horizontal="center" vertical="center"/>
      <protection hidden="1"/>
    </xf>
    <xf numFmtId="0" fontId="47" fillId="24" borderId="35" xfId="329" applyNumberFormat="1" applyFont="1" applyFill="1" applyBorder="1" applyAlignment="1" applyProtection="1">
      <alignment horizontal="center" vertical="center" wrapText="1"/>
      <protection hidden="1"/>
    </xf>
    <xf numFmtId="0" fontId="47" fillId="24" borderId="22" xfId="329" applyNumberFormat="1" applyFont="1" applyFill="1" applyBorder="1" applyAlignment="1" applyProtection="1">
      <alignment horizontal="center" vertical="center"/>
      <protection hidden="1"/>
    </xf>
    <xf numFmtId="0" fontId="47" fillId="24" borderId="36" xfId="329" applyNumberFormat="1" applyFont="1" applyFill="1" applyBorder="1" applyAlignment="1" applyProtection="1">
      <alignment horizontal="center" vertical="center"/>
      <protection hidden="1"/>
    </xf>
    <xf numFmtId="3" fontId="47" fillId="24" borderId="17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20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37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34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45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46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18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0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47" xfId="1738" applyNumberFormat="1" applyFont="1" applyFill="1" applyBorder="1" applyAlignment="1" applyProtection="1">
      <alignment horizontal="center" vertical="center" wrapText="1"/>
      <protection hidden="1"/>
    </xf>
    <xf numFmtId="176" fontId="47" fillId="24" borderId="48" xfId="329" applyFont="1" applyFill="1" applyBorder="1" applyAlignment="1" applyProtection="1">
      <alignment horizontal="center" vertical="center" wrapText="1"/>
      <protection hidden="1"/>
    </xf>
    <xf numFmtId="176" fontId="47" fillId="24" borderId="49" xfId="329" applyFont="1" applyFill="1" applyBorder="1" applyAlignment="1" applyProtection="1">
      <alignment horizontal="center" vertical="center" wrapText="1"/>
      <protection hidden="1"/>
    </xf>
    <xf numFmtId="176" fontId="47" fillId="24" borderId="50" xfId="329" applyFont="1" applyFill="1" applyBorder="1" applyAlignment="1" applyProtection="1">
      <alignment horizontal="center" vertical="center" wrapText="1"/>
      <protection hidden="1"/>
    </xf>
    <xf numFmtId="176" fontId="47" fillId="24" borderId="51" xfId="329" applyFont="1" applyFill="1" applyBorder="1" applyAlignment="1" applyProtection="1">
      <alignment horizontal="center" vertical="center" wrapText="1"/>
      <protection hidden="1"/>
    </xf>
    <xf numFmtId="180" fontId="52" fillId="24" borderId="39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27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42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42" xfId="1738" applyNumberFormat="1" applyFont="1" applyFill="1" applyBorder="1" applyAlignment="1" applyProtection="1">
      <alignment horizontal="center" vertical="center"/>
      <protection hidden="1"/>
    </xf>
    <xf numFmtId="180" fontId="52" fillId="24" borderId="43" xfId="1738" applyNumberFormat="1" applyFont="1" applyFill="1" applyBorder="1" applyAlignment="1" applyProtection="1">
      <alignment horizontal="center" vertical="center"/>
      <protection hidden="1"/>
    </xf>
    <xf numFmtId="3" fontId="47" fillId="24" borderId="41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39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27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39" xfId="1738" applyNumberFormat="1" applyFont="1" applyFill="1" applyBorder="1" applyAlignment="1" applyProtection="1">
      <alignment horizontal="center" vertical="center"/>
      <protection hidden="1"/>
    </xf>
    <xf numFmtId="180" fontId="52" fillId="24" borderId="27" xfId="1738" applyNumberFormat="1" applyFont="1" applyFill="1" applyBorder="1" applyAlignment="1" applyProtection="1">
      <alignment horizontal="center" vertical="center"/>
      <protection hidden="1"/>
    </xf>
    <xf numFmtId="3" fontId="47" fillId="24" borderId="44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44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45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46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40" xfId="1738" applyNumberFormat="1" applyFont="1" applyFill="1" applyBorder="1" applyAlignment="1" applyProtection="1">
      <alignment horizontal="center" vertical="center" wrapText="1"/>
      <protection hidden="1"/>
    </xf>
    <xf numFmtId="3" fontId="54" fillId="24" borderId="0" xfId="0" applyNumberFormat="1" applyFont="1" applyFill="1" applyAlignment="1" applyProtection="1">
      <alignment horizontal="center" vertical="center" wrapText="1"/>
      <protection hidden="1"/>
    </xf>
    <xf numFmtId="0" fontId="47" fillId="24" borderId="48" xfId="329" applyNumberFormat="1" applyFont="1" applyFill="1" applyBorder="1" applyAlignment="1" applyProtection="1">
      <alignment horizontal="center" vertical="center" wrapText="1"/>
      <protection hidden="1"/>
    </xf>
    <xf numFmtId="0" fontId="47" fillId="24" borderId="49" xfId="329" applyNumberFormat="1" applyFont="1" applyFill="1" applyBorder="1" applyAlignment="1" applyProtection="1">
      <alignment horizontal="center" vertical="center" wrapText="1"/>
      <protection hidden="1"/>
    </xf>
    <xf numFmtId="0" fontId="47" fillId="24" borderId="52" xfId="329" applyNumberFormat="1" applyFont="1" applyFill="1" applyBorder="1" applyAlignment="1" applyProtection="1">
      <alignment horizontal="center" vertical="center" wrapText="1"/>
      <protection hidden="1"/>
    </xf>
    <xf numFmtId="0" fontId="47" fillId="24" borderId="38" xfId="0" applyFont="1" applyFill="1" applyBorder="1" applyAlignment="1" applyProtection="1">
      <alignment horizontal="center" vertical="center" wrapText="1"/>
      <protection hidden="1"/>
    </xf>
    <xf numFmtId="0" fontId="47" fillId="24" borderId="39" xfId="0" applyFont="1" applyFill="1" applyBorder="1" applyAlignment="1" applyProtection="1">
      <alignment horizontal="center" vertical="center"/>
      <protection hidden="1"/>
    </xf>
    <xf numFmtId="0" fontId="47" fillId="24" borderId="27" xfId="0" applyFont="1" applyFill="1" applyBorder="1" applyAlignment="1" applyProtection="1">
      <alignment horizontal="center" vertical="center"/>
      <protection hidden="1"/>
    </xf>
    <xf numFmtId="0" fontId="47" fillId="24" borderId="38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39" xfId="0" applyNumberFormat="1" applyFont="1" applyFill="1" applyBorder="1" applyAlignment="1" applyProtection="1">
      <alignment horizontal="center" vertical="center"/>
      <protection hidden="1"/>
    </xf>
    <xf numFmtId="0" fontId="47" fillId="24" borderId="27" xfId="0" applyNumberFormat="1" applyFont="1" applyFill="1" applyBorder="1" applyAlignment="1" applyProtection="1">
      <alignment horizontal="center" vertical="center"/>
      <protection hidden="1"/>
    </xf>
    <xf numFmtId="0" fontId="47" fillId="24" borderId="55" xfId="0" applyFont="1" applyFill="1" applyBorder="1" applyAlignment="1" applyProtection="1">
      <alignment horizontal="center" vertical="center" wrapText="1"/>
      <protection hidden="1"/>
    </xf>
    <xf numFmtId="0" fontId="47" fillId="24" borderId="42" xfId="0" applyFont="1" applyFill="1" applyBorder="1" applyAlignment="1" applyProtection="1">
      <alignment horizontal="center" vertical="center"/>
      <protection hidden="1"/>
    </xf>
    <xf numFmtId="0" fontId="47" fillId="24" borderId="43" xfId="0" applyFont="1" applyFill="1" applyBorder="1" applyAlignment="1" applyProtection="1">
      <alignment horizontal="center" vertical="center"/>
      <protection hidden="1"/>
    </xf>
    <xf numFmtId="0" fontId="47" fillId="24" borderId="17" xfId="0" applyFont="1" applyFill="1" applyBorder="1" applyAlignment="1" applyProtection="1">
      <alignment horizontal="center" vertical="center" wrapText="1"/>
      <protection hidden="1"/>
    </xf>
    <xf numFmtId="0" fontId="47" fillId="24" borderId="50" xfId="0" applyFont="1" applyFill="1" applyBorder="1" applyAlignment="1" applyProtection="1">
      <alignment horizontal="center" vertical="center"/>
      <protection hidden="1"/>
    </xf>
    <xf numFmtId="0" fontId="47" fillId="24" borderId="51" xfId="0" applyFont="1" applyFill="1" applyBorder="1" applyAlignment="1" applyProtection="1">
      <alignment horizontal="center" vertical="center"/>
      <protection hidden="1"/>
    </xf>
    <xf numFmtId="49" fontId="48" fillId="24" borderId="0" xfId="0" applyNumberFormat="1" applyFont="1" applyFill="1" applyBorder="1" applyAlignment="1" applyProtection="1">
      <alignment horizontal="center" vertical="center"/>
      <protection hidden="1"/>
    </xf>
    <xf numFmtId="0" fontId="52" fillId="24" borderId="40" xfId="0" applyFont="1" applyFill="1" applyBorder="1" applyAlignment="1" applyProtection="1">
      <alignment horizontal="center" vertical="center" wrapText="1"/>
      <protection hidden="1"/>
    </xf>
    <xf numFmtId="0" fontId="52" fillId="24" borderId="41" xfId="0" applyFont="1" applyFill="1" applyBorder="1" applyAlignment="1" applyProtection="1">
      <alignment horizontal="center" vertical="center"/>
      <protection hidden="1"/>
    </xf>
    <xf numFmtId="0" fontId="52" fillId="24" borderId="28" xfId="0" applyFont="1" applyFill="1" applyBorder="1" applyAlignment="1" applyProtection="1">
      <alignment horizontal="center" vertical="center"/>
      <protection hidden="1"/>
    </xf>
    <xf numFmtId="0" fontId="47" fillId="24" borderId="56" xfId="0" applyFont="1" applyFill="1" applyBorder="1" applyAlignment="1" applyProtection="1">
      <alignment horizontal="center" vertical="center" wrapText="1"/>
      <protection hidden="1"/>
    </xf>
    <xf numFmtId="0" fontId="47" fillId="24" borderId="4" xfId="0" applyFont="1" applyFill="1" applyBorder="1" applyAlignment="1" applyProtection="1">
      <alignment horizontal="center" vertical="center"/>
      <protection hidden="1"/>
    </xf>
    <xf numFmtId="0" fontId="47" fillId="24" borderId="57" xfId="0" applyFont="1" applyFill="1" applyBorder="1" applyAlignment="1" applyProtection="1">
      <alignment horizontal="center" vertical="center"/>
      <protection hidden="1"/>
    </xf>
    <xf numFmtId="0" fontId="52" fillId="24" borderId="38" xfId="0" applyFont="1" applyFill="1" applyBorder="1" applyAlignment="1" applyProtection="1">
      <alignment horizontal="center" vertical="center" wrapText="1"/>
      <protection hidden="1"/>
    </xf>
    <xf numFmtId="0" fontId="52" fillId="24" borderId="39" xfId="0" applyFont="1" applyFill="1" applyBorder="1" applyAlignment="1" applyProtection="1">
      <alignment horizontal="center" vertical="center"/>
      <protection hidden="1"/>
    </xf>
    <xf numFmtId="0" fontId="52" fillId="24" borderId="27" xfId="0" applyFont="1" applyFill="1" applyBorder="1" applyAlignment="1" applyProtection="1">
      <alignment horizontal="center" vertical="center"/>
      <protection hidden="1"/>
    </xf>
    <xf numFmtId="3" fontId="54" fillId="24" borderId="0" xfId="0" applyNumberFormat="1" applyFont="1" applyFill="1" applyAlignment="1" applyProtection="1">
      <alignment horizontal="center" vertical="center"/>
      <protection hidden="1"/>
    </xf>
    <xf numFmtId="0" fontId="48" fillId="24" borderId="0" xfId="0" applyNumberFormat="1" applyFont="1" applyFill="1" applyBorder="1" applyAlignment="1" applyProtection="1">
      <alignment horizontal="center" vertical="center"/>
      <protection hidden="1"/>
    </xf>
    <xf numFmtId="0" fontId="52" fillId="24" borderId="53" xfId="0" applyFont="1" applyFill="1" applyBorder="1" applyAlignment="1" applyProtection="1">
      <alignment horizontal="center" vertical="center" wrapText="1"/>
      <protection hidden="1"/>
    </xf>
    <xf numFmtId="0" fontId="52" fillId="24" borderId="54" xfId="0" applyFont="1" applyFill="1" applyBorder="1" applyAlignment="1" applyProtection="1">
      <alignment horizontal="center" vertical="center" wrapText="1"/>
      <protection hidden="1"/>
    </xf>
    <xf numFmtId="0" fontId="52" fillId="24" borderId="26" xfId="0" applyFont="1" applyFill="1" applyBorder="1" applyAlignment="1" applyProtection="1">
      <alignment horizontal="center" vertical="center" wrapText="1"/>
      <protection hidden="1"/>
    </xf>
    <xf numFmtId="0" fontId="52" fillId="24" borderId="16" xfId="0" applyNumberFormat="1" applyFont="1" applyFill="1" applyBorder="1" applyAlignment="1" applyProtection="1">
      <alignment horizontal="center" vertical="center" wrapText="1"/>
      <protection hidden="1"/>
    </xf>
    <xf numFmtId="0" fontId="52" fillId="24" borderId="20" xfId="0" applyNumberFormat="1" applyFont="1" applyFill="1" applyBorder="1" applyAlignment="1" applyProtection="1">
      <alignment horizontal="center" vertical="center" wrapText="1"/>
      <protection hidden="1"/>
    </xf>
    <xf numFmtId="0" fontId="52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52" fillId="24" borderId="39" xfId="0" applyFont="1" applyFill="1" applyBorder="1" applyAlignment="1" applyProtection="1">
      <alignment horizontal="center" vertical="center" wrapText="1"/>
      <protection hidden="1"/>
    </xf>
    <xf numFmtId="0" fontId="52" fillId="24" borderId="27" xfId="0" applyFont="1" applyFill="1" applyBorder="1" applyAlignment="1" applyProtection="1">
      <alignment horizontal="center" vertical="center" wrapText="1"/>
      <protection hidden="1"/>
    </xf>
    <xf numFmtId="3" fontId="47" fillId="24" borderId="16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20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0" fontId="47" fillId="24" borderId="35" xfId="0" applyFont="1" applyFill="1" applyBorder="1" applyAlignment="1" applyProtection="1">
      <alignment horizontal="center" vertical="center" wrapText="1"/>
      <protection hidden="1"/>
    </xf>
    <xf numFmtId="0" fontId="47" fillId="24" borderId="22" xfId="0" applyFont="1" applyFill="1" applyBorder="1" applyAlignment="1" applyProtection="1">
      <alignment horizontal="center" vertical="center" wrapText="1"/>
      <protection hidden="1"/>
    </xf>
    <xf numFmtId="0" fontId="47" fillId="24" borderId="36" xfId="0" applyFont="1" applyFill="1" applyBorder="1" applyAlignment="1" applyProtection="1">
      <alignment horizontal="center" vertical="center" wrapText="1"/>
      <protection hidden="1"/>
    </xf>
    <xf numFmtId="3" fontId="47" fillId="24" borderId="41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40" xfId="0" applyFont="1" applyFill="1" applyBorder="1" applyAlignment="1" applyProtection="1">
      <alignment horizontal="center" vertical="center" wrapText="1"/>
      <protection hidden="1"/>
    </xf>
    <xf numFmtId="0" fontId="47" fillId="24" borderId="39" xfId="0" applyFont="1" applyFill="1" applyBorder="1" applyAlignment="1" applyProtection="1">
      <alignment horizontal="center" vertical="center" wrapText="1"/>
      <protection hidden="1"/>
    </xf>
    <xf numFmtId="0" fontId="47" fillId="24" borderId="41" xfId="0" applyFont="1" applyFill="1" applyBorder="1" applyAlignment="1" applyProtection="1">
      <alignment horizontal="center" vertical="center" wrapText="1"/>
      <protection hidden="1"/>
    </xf>
    <xf numFmtId="0" fontId="47" fillId="24" borderId="16" xfId="0" applyFont="1" applyFill="1" applyBorder="1" applyAlignment="1" applyProtection="1">
      <alignment horizontal="center" vertical="center" wrapText="1"/>
      <protection hidden="1"/>
    </xf>
    <xf numFmtId="0" fontId="47" fillId="24" borderId="20" xfId="0" applyFont="1" applyFill="1" applyBorder="1" applyAlignment="1" applyProtection="1">
      <alignment horizontal="center" vertical="center" wrapText="1"/>
      <protection hidden="1"/>
    </xf>
    <xf numFmtId="0" fontId="47" fillId="0" borderId="56" xfId="0" applyFont="1" applyBorder="1" applyAlignment="1" applyProtection="1">
      <alignment horizontal="center" vertical="center" wrapText="1"/>
      <protection hidden="1"/>
    </xf>
    <xf numFmtId="0" fontId="47" fillId="0" borderId="4" xfId="0" applyFont="1" applyBorder="1" applyAlignment="1" applyProtection="1">
      <alignment horizontal="center" vertical="center"/>
      <protection hidden="1"/>
    </xf>
    <xf numFmtId="0" fontId="47" fillId="0" borderId="57" xfId="0" applyFont="1" applyBorder="1" applyAlignment="1" applyProtection="1">
      <alignment horizontal="center" vertical="center"/>
      <protection hidden="1"/>
    </xf>
    <xf numFmtId="0" fontId="47" fillId="0" borderId="38" xfId="0" applyFont="1" applyBorder="1" applyAlignment="1" applyProtection="1">
      <alignment horizontal="center" vertical="center"/>
      <protection hidden="1"/>
    </xf>
    <xf numFmtId="0" fontId="47" fillId="0" borderId="58" xfId="0" applyFont="1" applyBorder="1" applyAlignment="1" applyProtection="1">
      <alignment horizontal="center" vertical="center"/>
      <protection hidden="1"/>
    </xf>
    <xf numFmtId="0" fontId="47" fillId="0" borderId="39" xfId="0" applyFont="1" applyBorder="1" applyAlignment="1" applyProtection="1">
      <alignment horizontal="center" vertical="center"/>
      <protection hidden="1"/>
    </xf>
    <xf numFmtId="3" fontId="47" fillId="24" borderId="59" xfId="0" applyNumberFormat="1" applyFont="1" applyFill="1" applyBorder="1" applyAlignment="1" applyProtection="1">
      <alignment horizontal="center" vertical="center"/>
      <protection hidden="1"/>
    </xf>
    <xf numFmtId="0" fontId="47" fillId="0" borderId="39" xfId="0" applyFont="1" applyBorder="1" applyAlignment="1" applyProtection="1">
      <alignment horizontal="center" vertical="center" wrapText="1"/>
      <protection hidden="1"/>
    </xf>
    <xf numFmtId="0" fontId="47" fillId="0" borderId="27" xfId="0" applyFont="1" applyBorder="1" applyAlignment="1" applyProtection="1">
      <alignment horizontal="center" vertical="center"/>
      <protection hidden="1"/>
    </xf>
    <xf numFmtId="0" fontId="47" fillId="0" borderId="38" xfId="0" applyFont="1" applyBorder="1" applyAlignment="1" applyProtection="1">
      <alignment horizontal="center" vertical="center" wrapText="1"/>
      <protection hidden="1"/>
    </xf>
    <xf numFmtId="0" fontId="47" fillId="0" borderId="27" xfId="0" applyFont="1" applyBorder="1" applyAlignment="1" applyProtection="1">
      <alignment horizontal="center" vertical="center" wrapText="1"/>
      <protection hidden="1"/>
    </xf>
    <xf numFmtId="0" fontId="47" fillId="0" borderId="53" xfId="0" applyFont="1" applyBorder="1" applyAlignment="1" applyProtection="1">
      <alignment horizontal="center" vertical="center" wrapText="1"/>
      <protection hidden="1"/>
    </xf>
    <xf numFmtId="0" fontId="47" fillId="0" borderId="54" xfId="0" applyFont="1" applyBorder="1" applyAlignment="1" applyProtection="1">
      <alignment horizontal="center" vertical="center" wrapText="1"/>
      <protection hidden="1"/>
    </xf>
    <xf numFmtId="0" fontId="47" fillId="0" borderId="26" xfId="0" applyFont="1" applyBorder="1" applyAlignment="1" applyProtection="1">
      <alignment horizontal="center" vertical="center" wrapText="1"/>
      <protection hidden="1"/>
    </xf>
    <xf numFmtId="0" fontId="47" fillId="0" borderId="40" xfId="0" applyFont="1" applyBorder="1" applyAlignment="1" applyProtection="1">
      <alignment horizontal="center" vertical="center" wrapText="1"/>
      <protection hidden="1"/>
    </xf>
    <xf numFmtId="0" fontId="47" fillId="0" borderId="41" xfId="0" applyFont="1" applyBorder="1" applyAlignment="1" applyProtection="1">
      <alignment horizontal="center" vertical="center" wrapText="1"/>
      <protection hidden="1"/>
    </xf>
    <xf numFmtId="0" fontId="47" fillId="0" borderId="28" xfId="0" applyFont="1" applyBorder="1" applyAlignment="1" applyProtection="1">
      <alignment horizontal="center" vertical="center" wrapText="1"/>
      <protection hidden="1"/>
    </xf>
    <xf numFmtId="182" fontId="48" fillId="24" borderId="0" xfId="0" applyNumberFormat="1" applyFont="1" applyFill="1" applyAlignment="1" applyProtection="1">
      <alignment horizontal="center" vertical="center"/>
      <protection hidden="1"/>
    </xf>
    <xf numFmtId="182" fontId="49" fillId="24" borderId="0" xfId="0" applyNumberFormat="1" applyFont="1" applyFill="1" applyAlignment="1" applyProtection="1">
      <alignment horizontal="center" vertical="center"/>
      <protection hidden="1"/>
    </xf>
    <xf numFmtId="0" fontId="47" fillId="24" borderId="44" xfId="0" applyFont="1" applyFill="1" applyBorder="1" applyAlignment="1" applyProtection="1">
      <alignment horizontal="center" vertical="center" wrapText="1"/>
      <protection hidden="1"/>
    </xf>
    <xf numFmtId="0" fontId="47" fillId="24" borderId="46" xfId="0" applyFont="1" applyFill="1" applyBorder="1" applyAlignment="1" applyProtection="1">
      <alignment horizontal="center" vertical="center" wrapText="1"/>
      <protection hidden="1"/>
    </xf>
    <xf numFmtId="0" fontId="47" fillId="24" borderId="34" xfId="0" applyFont="1" applyFill="1" applyBorder="1" applyAlignment="1" applyProtection="1">
      <alignment horizontal="center" vertical="center"/>
      <protection hidden="1"/>
    </xf>
    <xf numFmtId="0" fontId="47" fillId="24" borderId="18" xfId="0" applyFont="1" applyFill="1" applyBorder="1" applyAlignment="1" applyProtection="1">
      <alignment horizontal="center" vertical="center"/>
      <protection hidden="1"/>
    </xf>
    <xf numFmtId="0" fontId="47" fillId="24" borderId="45" xfId="0" applyFont="1" applyFill="1" applyBorder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1" fontId="51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51" fillId="24" borderId="14" xfId="0" quotePrefix="1" applyNumberFormat="1" applyFont="1" applyFill="1" applyBorder="1" applyAlignment="1" applyProtection="1">
      <alignment horizontal="center" vertical="center"/>
      <protection hidden="1"/>
    </xf>
    <xf numFmtId="1" fontId="47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47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47" fillId="24" borderId="58" xfId="0" applyFont="1" applyFill="1" applyBorder="1" applyAlignment="1" applyProtection="1">
      <alignment horizontal="center" vertical="center" wrapText="1"/>
      <protection hidden="1"/>
    </xf>
    <xf numFmtId="0" fontId="47" fillId="24" borderId="26" xfId="0" applyFont="1" applyFill="1" applyBorder="1" applyAlignment="1" applyProtection="1">
      <alignment horizontal="center" vertical="center" wrapText="1"/>
      <protection hidden="1"/>
    </xf>
    <xf numFmtId="3" fontId="47" fillId="24" borderId="53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54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26" xfId="1737" applyNumberFormat="1" applyFont="1" applyFill="1" applyBorder="1" applyAlignment="1" applyProtection="1">
      <alignment horizontal="center" vertical="center" wrapText="1"/>
      <protection hidden="1"/>
    </xf>
    <xf numFmtId="0" fontId="47" fillId="24" borderId="63" xfId="0" applyFont="1" applyFill="1" applyBorder="1" applyAlignment="1" applyProtection="1">
      <alignment horizontal="center" vertical="center" wrapText="1"/>
      <protection hidden="1"/>
    </xf>
    <xf numFmtId="0" fontId="47" fillId="24" borderId="69" xfId="0" applyFont="1" applyFill="1" applyBorder="1" applyAlignment="1" applyProtection="1">
      <alignment horizontal="center" vertical="center" wrapText="1"/>
      <protection hidden="1"/>
    </xf>
    <xf numFmtId="0" fontId="47" fillId="24" borderId="29" xfId="0" applyFont="1" applyFill="1" applyBorder="1" applyAlignment="1" applyProtection="1">
      <alignment horizontal="center" vertical="center" wrapText="1"/>
      <protection hidden="1"/>
    </xf>
    <xf numFmtId="0" fontId="47" fillId="24" borderId="16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55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20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42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43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53" xfId="0" applyFont="1" applyFill="1" applyBorder="1" applyAlignment="1" applyProtection="1">
      <alignment horizontal="center" vertical="center" wrapText="1"/>
      <protection hidden="1"/>
    </xf>
    <xf numFmtId="0" fontId="47" fillId="24" borderId="54" xfId="0" applyFont="1" applyFill="1" applyBorder="1" applyAlignment="1" applyProtection="1">
      <alignment horizontal="center" vertical="center" wrapText="1"/>
      <protection hidden="1"/>
    </xf>
    <xf numFmtId="3" fontId="47" fillId="24" borderId="16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20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37" xfId="1737" applyNumberFormat="1" applyFont="1" applyFill="1" applyBorder="1" applyAlignment="1" applyProtection="1">
      <alignment horizontal="center" vertical="center" wrapText="1"/>
      <protection hidden="1"/>
    </xf>
    <xf numFmtId="182" fontId="47" fillId="24" borderId="58" xfId="0" applyNumberFormat="1" applyFont="1" applyFill="1" applyBorder="1" applyAlignment="1" applyProtection="1">
      <alignment horizontal="center" vertical="center" wrapText="1"/>
      <protection hidden="1"/>
    </xf>
    <xf numFmtId="182" fontId="47" fillId="24" borderId="54" xfId="0" applyNumberFormat="1" applyFont="1" applyFill="1" applyBorder="1" applyAlignment="1" applyProtection="1">
      <alignment horizontal="center" vertical="center" wrapText="1"/>
      <protection hidden="1"/>
    </xf>
    <xf numFmtId="182" fontId="47" fillId="24" borderId="26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56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" xfId="0" applyNumberFormat="1" applyFont="1" applyFill="1" applyBorder="1" applyAlignment="1" applyProtection="1">
      <alignment horizontal="center" vertical="center"/>
      <protection hidden="1"/>
    </xf>
    <xf numFmtId="3" fontId="47" fillId="24" borderId="57" xfId="0" applyNumberFormat="1" applyFont="1" applyFill="1" applyBorder="1" applyAlignment="1" applyProtection="1">
      <alignment horizontal="center" vertical="center"/>
      <protection hidden="1"/>
    </xf>
    <xf numFmtId="3" fontId="47" fillId="24" borderId="28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62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15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65" xfId="0" applyNumberFormat="1" applyFont="1" applyFill="1" applyBorder="1" applyAlignment="1" applyProtection="1">
      <alignment horizontal="center" vertical="center" wrapText="1"/>
      <protection hidden="1"/>
    </xf>
    <xf numFmtId="0" fontId="48" fillId="24" borderId="0" xfId="1737" applyFont="1" applyFill="1" applyAlignment="1" applyProtection="1">
      <alignment horizontal="center" vertical="center"/>
      <protection hidden="1"/>
    </xf>
    <xf numFmtId="3" fontId="48" fillId="24" borderId="0" xfId="1737" applyNumberFormat="1" applyFont="1" applyFill="1" applyAlignment="1" applyProtection="1">
      <alignment horizontal="center" vertical="center"/>
      <protection hidden="1"/>
    </xf>
    <xf numFmtId="3" fontId="49" fillId="24" borderId="0" xfId="1737" applyNumberFormat="1" applyFont="1" applyFill="1" applyAlignment="1" applyProtection="1">
      <alignment horizontal="center" vertical="center"/>
      <protection hidden="1"/>
    </xf>
    <xf numFmtId="176" fontId="47" fillId="24" borderId="19" xfId="329" applyFont="1" applyFill="1" applyBorder="1" applyAlignment="1" applyProtection="1">
      <alignment horizontal="center" vertical="center" wrapText="1"/>
      <protection hidden="1"/>
    </xf>
    <xf numFmtId="176" fontId="47" fillId="24" borderId="14" xfId="329" applyFont="1" applyFill="1" applyBorder="1" applyAlignment="1" applyProtection="1">
      <alignment horizontal="center" vertical="center" wrapText="1"/>
      <protection hidden="1"/>
    </xf>
    <xf numFmtId="176" fontId="47" fillId="24" borderId="67" xfId="329" applyFont="1" applyFill="1" applyBorder="1" applyAlignment="1" applyProtection="1">
      <alignment horizontal="center" vertical="center" wrapText="1"/>
      <protection hidden="1"/>
    </xf>
    <xf numFmtId="3" fontId="47" fillId="24" borderId="68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70" xfId="1737" applyNumberFormat="1" applyFont="1" applyFill="1" applyBorder="1" applyAlignment="1" applyProtection="1">
      <alignment horizontal="center" vertical="center"/>
      <protection hidden="1"/>
    </xf>
    <xf numFmtId="3" fontId="47" fillId="24" borderId="61" xfId="1737" applyNumberFormat="1" applyFont="1" applyFill="1" applyBorder="1" applyAlignment="1" applyProtection="1">
      <alignment horizontal="center" vertical="center"/>
      <protection hidden="1"/>
    </xf>
    <xf numFmtId="3" fontId="47" fillId="24" borderId="34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17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17" xfId="1737" applyNumberFormat="1" applyFont="1" applyFill="1" applyBorder="1" applyAlignment="1" applyProtection="1">
      <alignment horizontal="left" vertical="center"/>
      <protection hidden="1"/>
    </xf>
    <xf numFmtId="3" fontId="47" fillId="24" borderId="16" xfId="1737" applyNumberFormat="1" applyFont="1" applyFill="1" applyBorder="1" applyAlignment="1" applyProtection="1">
      <alignment horizontal="left" vertical="center"/>
      <protection hidden="1"/>
    </xf>
    <xf numFmtId="3" fontId="47" fillId="24" borderId="63" xfId="1737" applyNumberFormat="1" applyFont="1" applyFill="1" applyBorder="1" applyAlignment="1" applyProtection="1">
      <alignment horizontal="center" vertical="center"/>
      <protection hidden="1"/>
    </xf>
    <xf numFmtId="3" fontId="47" fillId="24" borderId="38" xfId="1737" applyNumberFormat="1" applyFont="1" applyFill="1" applyBorder="1" applyAlignment="1" applyProtection="1">
      <alignment horizontal="center" vertical="center"/>
      <protection hidden="1"/>
    </xf>
    <xf numFmtId="176" fontId="47" fillId="24" borderId="62" xfId="326" applyFont="1" applyFill="1" applyBorder="1" applyAlignment="1" applyProtection="1">
      <alignment horizontal="center" vertical="center" wrapText="1"/>
      <protection hidden="1"/>
    </xf>
    <xf numFmtId="176" fontId="47" fillId="24" borderId="15" xfId="326" applyFont="1" applyFill="1" applyBorder="1" applyAlignment="1" applyProtection="1">
      <alignment horizontal="center" vertical="center"/>
      <protection hidden="1"/>
    </xf>
    <xf numFmtId="176" fontId="47" fillId="24" borderId="65" xfId="326" applyFont="1" applyFill="1" applyBorder="1" applyAlignment="1" applyProtection="1">
      <alignment horizontal="center" vertical="center"/>
      <protection hidden="1"/>
    </xf>
    <xf numFmtId="3" fontId="47" fillId="24" borderId="39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27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68" xfId="1737" applyNumberFormat="1" applyFont="1" applyFill="1" applyBorder="1" applyAlignment="1" applyProtection="1">
      <alignment horizontal="center" vertical="center"/>
      <protection hidden="1"/>
    </xf>
    <xf numFmtId="3" fontId="47" fillId="24" borderId="40" xfId="1737" applyNumberFormat="1" applyFont="1" applyFill="1" applyBorder="1" applyAlignment="1" applyProtection="1">
      <alignment horizontal="center" vertical="center"/>
      <protection hidden="1"/>
    </xf>
    <xf numFmtId="3" fontId="47" fillId="24" borderId="66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41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28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59" xfId="1737" applyNumberFormat="1" applyFont="1" applyFill="1" applyBorder="1" applyAlignment="1" applyProtection="1">
      <alignment horizontal="center" vertical="center" wrapText="1"/>
      <protection hidden="1"/>
    </xf>
    <xf numFmtId="0" fontId="47" fillId="24" borderId="39" xfId="1737" applyFont="1" applyFill="1" applyBorder="1" applyAlignment="1" applyProtection="1">
      <alignment horizontal="center" vertical="center" wrapText="1"/>
      <protection hidden="1"/>
    </xf>
    <xf numFmtId="0" fontId="47" fillId="24" borderId="27" xfId="1737" applyFont="1" applyFill="1" applyBorder="1" applyAlignment="1" applyProtection="1">
      <alignment horizontal="center" vertical="center" wrapText="1"/>
      <protection hidden="1"/>
    </xf>
    <xf numFmtId="3" fontId="47" fillId="24" borderId="20" xfId="0" applyNumberFormat="1" applyFont="1" applyFill="1" applyBorder="1" applyAlignment="1" applyProtection="1">
      <alignment horizontal="center" vertical="center"/>
      <protection hidden="1"/>
    </xf>
    <xf numFmtId="3" fontId="47" fillId="24" borderId="37" xfId="0" applyNumberFormat="1" applyFont="1" applyFill="1" applyBorder="1" applyAlignment="1" applyProtection="1">
      <alignment horizontal="center" vertical="center"/>
      <protection hidden="1"/>
    </xf>
    <xf numFmtId="3" fontId="47" fillId="24" borderId="53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54" xfId="0" applyNumberFormat="1" applyFont="1" applyFill="1" applyBorder="1" applyAlignment="1" applyProtection="1">
      <alignment horizontal="center" vertical="center"/>
      <protection hidden="1"/>
    </xf>
    <xf numFmtId="3" fontId="47" fillId="24" borderId="26" xfId="0" applyNumberFormat="1" applyFont="1" applyFill="1" applyBorder="1" applyAlignment="1" applyProtection="1">
      <alignment horizontal="center" vertical="center"/>
      <protection hidden="1"/>
    </xf>
    <xf numFmtId="3" fontId="47" fillId="24" borderId="34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5" xfId="0" applyNumberFormat="1" applyFont="1" applyFill="1" applyBorder="1" applyAlignment="1" applyProtection="1">
      <alignment horizontal="center" vertical="center"/>
      <protection hidden="1"/>
    </xf>
    <xf numFmtId="3" fontId="47" fillId="24" borderId="46" xfId="0" applyNumberFormat="1" applyFont="1" applyFill="1" applyBorder="1" applyAlignment="1" applyProtection="1">
      <alignment horizontal="center" vertical="center"/>
      <protection hidden="1"/>
    </xf>
    <xf numFmtId="3" fontId="47" fillId="24" borderId="63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69" xfId="0" applyNumberFormat="1" applyFont="1" applyFill="1" applyBorder="1" applyAlignment="1" applyProtection="1">
      <alignment horizontal="center" vertical="center"/>
      <protection hidden="1"/>
    </xf>
    <xf numFmtId="3" fontId="47" fillId="24" borderId="29" xfId="0" applyNumberFormat="1" applyFont="1" applyFill="1" applyBorder="1" applyAlignment="1" applyProtection="1">
      <alignment horizontal="center" vertical="center"/>
      <protection hidden="1"/>
    </xf>
    <xf numFmtId="0" fontId="122" fillId="24" borderId="0" xfId="0" applyNumberFormat="1" applyFont="1" applyFill="1" applyBorder="1" applyAlignment="1" applyProtection="1">
      <alignment horizontal="right"/>
      <protection hidden="1"/>
    </xf>
    <xf numFmtId="3" fontId="47" fillId="24" borderId="68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70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61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54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26" xfId="0" applyNumberFormat="1" applyFont="1" applyFill="1" applyBorder="1" applyAlignment="1" applyProtection="1">
      <alignment horizontal="center" vertical="center" wrapText="1"/>
      <protection hidden="1"/>
    </xf>
    <xf numFmtId="0" fontId="49" fillId="24" borderId="0" xfId="0" applyFont="1" applyFill="1" applyAlignment="1" applyProtection="1">
      <alignment horizontal="center" vertical="center"/>
      <protection hidden="1"/>
    </xf>
    <xf numFmtId="176" fontId="52" fillId="24" borderId="19" xfId="329" applyFont="1" applyFill="1" applyBorder="1" applyAlignment="1" applyProtection="1">
      <alignment horizontal="center" vertical="center" wrapText="1"/>
      <protection hidden="1"/>
    </xf>
    <xf numFmtId="176" fontId="52" fillId="24" borderId="67" xfId="329" applyFont="1" applyFill="1" applyBorder="1" applyAlignment="1" applyProtection="1">
      <alignment horizontal="center" vertical="center" wrapText="1"/>
      <protection hidden="1"/>
    </xf>
    <xf numFmtId="179" fontId="52" fillId="24" borderId="68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61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53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6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45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64" xfId="0" applyNumberFormat="1" applyFont="1" applyFill="1" applyBorder="1" applyAlignment="1" applyProtection="1">
      <alignment horizontal="center" vertical="center" wrapText="1"/>
      <protection hidden="1"/>
    </xf>
    <xf numFmtId="0" fontId="52" fillId="24" borderId="34" xfId="0" applyFont="1" applyFill="1" applyBorder="1" applyAlignment="1" applyProtection="1">
      <alignment horizontal="center" vertical="center" wrapText="1"/>
      <protection hidden="1"/>
    </xf>
    <xf numFmtId="0" fontId="52" fillId="24" borderId="46" xfId="0" applyFont="1" applyFill="1" applyBorder="1" applyAlignment="1" applyProtection="1">
      <alignment horizontal="center" vertical="center" wrapText="1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182" fontId="49" fillId="24" borderId="0" xfId="0" applyNumberFormat="1" applyFont="1" applyFill="1" applyBorder="1" applyAlignment="1" applyProtection="1">
      <alignment horizontal="center" vertical="center"/>
      <protection hidden="1"/>
    </xf>
    <xf numFmtId="176" fontId="47" fillId="24" borderId="22" xfId="329" applyFont="1" applyFill="1" applyBorder="1" applyAlignment="1" applyProtection="1">
      <alignment horizontal="center" vertical="center" wrapText="1"/>
      <protection hidden="1"/>
    </xf>
    <xf numFmtId="176" fontId="47" fillId="24" borderId="36" xfId="329" applyFont="1" applyFill="1" applyBorder="1" applyAlignment="1" applyProtection="1">
      <alignment horizontal="center" vertical="center" wrapText="1"/>
      <protection hidden="1"/>
    </xf>
    <xf numFmtId="3" fontId="47" fillId="24" borderId="18" xfId="0" applyNumberFormat="1" applyFont="1" applyFill="1" applyBorder="1" applyAlignment="1" applyProtection="1">
      <alignment horizontal="center" vertical="center" wrapText="1"/>
      <protection hidden="1"/>
    </xf>
    <xf numFmtId="176" fontId="47" fillId="24" borderId="48" xfId="326" applyFont="1" applyFill="1" applyBorder="1" applyAlignment="1" applyProtection="1">
      <alignment horizontal="center" vertical="center" wrapText="1"/>
      <protection hidden="1"/>
    </xf>
    <xf numFmtId="176" fontId="47" fillId="24" borderId="49" xfId="326" applyFont="1" applyFill="1" applyBorder="1" applyAlignment="1" applyProtection="1">
      <alignment horizontal="center" vertical="center" wrapText="1"/>
      <protection hidden="1"/>
    </xf>
    <xf numFmtId="176" fontId="47" fillId="24" borderId="52" xfId="326" applyFont="1" applyFill="1" applyBorder="1" applyAlignment="1" applyProtection="1">
      <alignment horizontal="center" vertical="center" wrapText="1"/>
      <protection hidden="1"/>
    </xf>
    <xf numFmtId="3" fontId="47" fillId="24" borderId="78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57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58" xfId="0" applyNumberFormat="1" applyFont="1" applyFill="1" applyBorder="1" applyAlignment="1" applyProtection="1">
      <alignment horizontal="center" vertical="center" wrapText="1"/>
      <protection hidden="1"/>
    </xf>
    <xf numFmtId="41" fontId="52" fillId="24" borderId="18" xfId="0" applyNumberFormat="1" applyFont="1" applyFill="1" applyBorder="1" applyAlignment="1" applyProtection="1">
      <alignment horizontal="right" vertical="center" wrapText="1"/>
      <protection hidden="1"/>
    </xf>
    <xf numFmtId="3" fontId="47" fillId="24" borderId="44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6" xfId="0" applyNumberFormat="1" applyFont="1" applyFill="1" applyBorder="1" applyAlignment="1" applyProtection="1">
      <alignment horizontal="center" vertical="center" wrapText="1"/>
      <protection hidden="1"/>
    </xf>
    <xf numFmtId="0" fontId="56" fillId="0" borderId="41" xfId="1742" applyFont="1" applyBorder="1" applyAlignment="1" applyProtection="1">
      <alignment horizontal="center" vertical="center" wrapText="1"/>
      <protection hidden="1"/>
    </xf>
    <xf numFmtId="0" fontId="56" fillId="0" borderId="50" xfId="1742" applyFont="1" applyBorder="1" applyAlignment="1" applyProtection="1">
      <alignment horizontal="center" vertical="center" wrapText="1"/>
      <protection hidden="1"/>
    </xf>
    <xf numFmtId="0" fontId="56" fillId="0" borderId="20" xfId="1742" applyFont="1" applyBorder="1" applyAlignment="1" applyProtection="1">
      <alignment horizontal="center" vertical="center" wrapText="1"/>
      <protection hidden="1"/>
    </xf>
    <xf numFmtId="0" fontId="56" fillId="0" borderId="39" xfId="1742" applyFont="1" applyBorder="1" applyAlignment="1" applyProtection="1">
      <alignment horizontal="center" vertical="center"/>
      <protection hidden="1"/>
    </xf>
    <xf numFmtId="0" fontId="56" fillId="0" borderId="39" xfId="1742" applyFont="1" applyBorder="1" applyAlignment="1" applyProtection="1">
      <alignment horizontal="center" vertical="center" wrapText="1"/>
      <protection hidden="1"/>
    </xf>
    <xf numFmtId="0" fontId="56" fillId="0" borderId="27" xfId="1742" applyFont="1" applyBorder="1" applyAlignment="1" applyProtection="1">
      <alignment horizontal="center" vertical="center"/>
      <protection hidden="1"/>
    </xf>
    <xf numFmtId="182" fontId="48" fillId="24" borderId="0" xfId="0" applyNumberFormat="1" applyFont="1" applyFill="1" applyBorder="1" applyAlignment="1" applyProtection="1">
      <alignment horizontal="center" vertical="center"/>
      <protection hidden="1"/>
    </xf>
    <xf numFmtId="0" fontId="52" fillId="0" borderId="35" xfId="1742" applyFont="1" applyBorder="1" applyAlignment="1" applyProtection="1">
      <alignment horizontal="center" vertical="center" wrapText="1"/>
      <protection hidden="1"/>
    </xf>
    <xf numFmtId="0" fontId="52" fillId="0" borderId="22" xfId="1742" applyFont="1" applyBorder="1" applyAlignment="1" applyProtection="1">
      <alignment horizontal="center" vertical="center"/>
      <protection hidden="1"/>
    </xf>
    <xf numFmtId="0" fontId="52" fillId="0" borderId="36" xfId="1742" applyFont="1" applyBorder="1" applyAlignment="1" applyProtection="1">
      <alignment horizontal="center" vertical="center"/>
      <protection hidden="1"/>
    </xf>
    <xf numFmtId="0" fontId="52" fillId="0" borderId="16" xfId="1742" applyFont="1" applyBorder="1" applyAlignment="1" applyProtection="1">
      <alignment horizontal="center" vertical="center" wrapText="1"/>
      <protection hidden="1"/>
    </xf>
    <xf numFmtId="0" fontId="52" fillId="0" borderId="20" xfId="1742" applyFont="1" applyBorder="1" applyAlignment="1" applyProtection="1">
      <alignment horizontal="center" vertical="center" wrapText="1"/>
      <protection hidden="1"/>
    </xf>
    <xf numFmtId="0" fontId="52" fillId="0" borderId="37" xfId="1742" applyFont="1" applyBorder="1" applyAlignment="1" applyProtection="1">
      <alignment horizontal="center" vertical="center" wrapText="1"/>
      <protection hidden="1"/>
    </xf>
    <xf numFmtId="0" fontId="52" fillId="0" borderId="38" xfId="1742" applyFont="1" applyBorder="1" applyAlignment="1" applyProtection="1">
      <alignment horizontal="center" vertical="center" wrapText="1"/>
      <protection hidden="1"/>
    </xf>
    <xf numFmtId="0" fontId="52" fillId="0" borderId="39" xfId="1742" applyFont="1" applyBorder="1" applyAlignment="1" applyProtection="1">
      <alignment horizontal="center" vertical="center" wrapText="1"/>
      <protection hidden="1"/>
    </xf>
    <xf numFmtId="0" fontId="52" fillId="0" borderId="27" xfId="1742" applyFont="1" applyBorder="1" applyAlignment="1" applyProtection="1">
      <alignment horizontal="center" vertical="center" wrapText="1"/>
      <protection hidden="1"/>
    </xf>
    <xf numFmtId="0" fontId="52" fillId="0" borderId="40" xfId="1742" applyFont="1" applyBorder="1" applyAlignment="1" applyProtection="1">
      <alignment horizontal="center" vertical="center"/>
      <protection hidden="1"/>
    </xf>
    <xf numFmtId="0" fontId="52" fillId="0" borderId="17" xfId="1742" applyFont="1" applyBorder="1" applyAlignment="1" applyProtection="1">
      <alignment horizontal="center" vertical="center"/>
      <protection hidden="1"/>
    </xf>
    <xf numFmtId="0" fontId="56" fillId="0" borderId="38" xfId="1742" applyFont="1" applyBorder="1" applyAlignment="1" applyProtection="1">
      <alignment horizontal="center" vertical="center" wrapText="1"/>
      <protection hidden="1"/>
    </xf>
    <xf numFmtId="0" fontId="56" fillId="0" borderId="40" xfId="1742" applyFont="1" applyBorder="1" applyAlignment="1" applyProtection="1">
      <alignment horizontal="center" vertical="center" wrapText="1"/>
      <protection hidden="1"/>
    </xf>
    <xf numFmtId="0" fontId="56" fillId="0" borderId="41" xfId="1742" applyFont="1" applyBorder="1" applyAlignment="1" applyProtection="1">
      <alignment horizontal="center" vertical="center"/>
      <protection hidden="1"/>
    </xf>
    <xf numFmtId="0" fontId="56" fillId="0" borderId="28" xfId="1742" applyFont="1" applyBorder="1" applyAlignment="1" applyProtection="1">
      <alignment horizontal="center" vertical="center"/>
      <protection hidden="1"/>
    </xf>
    <xf numFmtId="0" fontId="56" fillId="0" borderId="0" xfId="1742" applyFont="1" applyBorder="1" applyAlignment="1" applyProtection="1">
      <alignment horizontal="center" vertical="center" wrapText="1"/>
      <protection hidden="1"/>
    </xf>
    <xf numFmtId="0" fontId="56" fillId="0" borderId="0" xfId="1742" applyFont="1" applyBorder="1" applyAlignment="1" applyProtection="1">
      <alignment horizontal="center" vertical="center"/>
      <protection hidden="1"/>
    </xf>
    <xf numFmtId="0" fontId="52" fillId="0" borderId="41" xfId="1742" applyFont="1" applyBorder="1" applyAlignment="1" applyProtection="1">
      <alignment horizontal="center" vertical="center"/>
      <protection hidden="1"/>
    </xf>
    <xf numFmtId="0" fontId="56" fillId="0" borderId="37" xfId="1742" applyFont="1" applyBorder="1" applyAlignment="1" applyProtection="1">
      <alignment horizontal="center" vertical="center"/>
      <protection hidden="1"/>
    </xf>
    <xf numFmtId="0" fontId="56" fillId="0" borderId="27" xfId="1742" applyFont="1" applyBorder="1" applyAlignment="1" applyProtection="1">
      <alignment horizontal="center" vertical="center" wrapText="1"/>
      <protection hidden="1"/>
    </xf>
    <xf numFmtId="0" fontId="56" fillId="0" borderId="17" xfId="1742" applyFont="1" applyBorder="1" applyAlignment="1" applyProtection="1">
      <alignment horizontal="center" vertical="center"/>
      <protection hidden="1"/>
    </xf>
    <xf numFmtId="0" fontId="56" fillId="0" borderId="16" xfId="1742" applyFont="1" applyBorder="1" applyAlignment="1" applyProtection="1">
      <alignment horizontal="center" vertical="center"/>
      <protection hidden="1"/>
    </xf>
    <xf numFmtId="0" fontId="56" fillId="0" borderId="40" xfId="1742" applyFont="1" applyBorder="1" applyAlignment="1" applyProtection="1">
      <alignment horizontal="center" vertical="center"/>
      <protection hidden="1"/>
    </xf>
    <xf numFmtId="0" fontId="56" fillId="0" borderId="48" xfId="1742" applyFont="1" applyBorder="1" applyAlignment="1" applyProtection="1">
      <alignment horizontal="center" vertical="center" wrapText="1"/>
      <protection hidden="1"/>
    </xf>
    <xf numFmtId="0" fontId="56" fillId="0" borderId="49" xfId="1742" applyFont="1" applyBorder="1" applyAlignment="1" applyProtection="1">
      <alignment horizontal="center" vertical="center"/>
      <protection hidden="1"/>
    </xf>
    <xf numFmtId="0" fontId="56" fillId="0" borderId="52" xfId="1742" applyFont="1" applyBorder="1" applyAlignment="1" applyProtection="1">
      <alignment horizontal="center" vertical="center"/>
      <protection hidden="1"/>
    </xf>
    <xf numFmtId="0" fontId="56" fillId="0" borderId="19" xfId="1742" applyFont="1" applyBorder="1" applyAlignment="1" applyProtection="1">
      <alignment horizontal="center" vertical="center" wrapText="1"/>
      <protection hidden="1"/>
    </xf>
    <xf numFmtId="0" fontId="56" fillId="0" borderId="14" xfId="1742" applyFont="1" applyBorder="1" applyAlignment="1" applyProtection="1">
      <alignment horizontal="center" vertical="center" wrapText="1"/>
      <protection hidden="1"/>
    </xf>
    <xf numFmtId="0" fontId="56" fillId="0" borderId="67" xfId="1742" applyFont="1" applyBorder="1" applyAlignment="1" applyProtection="1">
      <alignment horizontal="center" vertical="center" wrapText="1"/>
      <protection hidden="1"/>
    </xf>
    <xf numFmtId="0" fontId="52" fillId="0" borderId="41" xfId="1742" applyFont="1" applyBorder="1" applyAlignment="1" applyProtection="1">
      <alignment horizontal="center" vertical="center" wrapText="1"/>
      <protection hidden="1"/>
    </xf>
    <xf numFmtId="0" fontId="52" fillId="0" borderId="28" xfId="1742" applyFont="1" applyBorder="1" applyAlignment="1" applyProtection="1">
      <alignment horizontal="center" vertical="center" wrapText="1"/>
      <protection hidden="1"/>
    </xf>
    <xf numFmtId="0" fontId="47" fillId="24" borderId="25" xfId="0" applyFont="1" applyFill="1" applyBorder="1" applyAlignment="1" applyProtection="1">
      <alignment horizontal="right" vertical="center"/>
      <protection hidden="1"/>
    </xf>
    <xf numFmtId="176" fontId="52" fillId="24" borderId="53" xfId="329" applyFont="1" applyFill="1" applyBorder="1" applyAlignment="1" applyProtection="1">
      <alignment horizontal="center" vertical="center" wrapText="1"/>
      <protection hidden="1"/>
    </xf>
    <xf numFmtId="176" fontId="52" fillId="24" borderId="54" xfId="329" applyFont="1" applyFill="1" applyBorder="1" applyAlignment="1" applyProtection="1">
      <alignment horizontal="center" vertical="center" wrapText="1"/>
      <protection hidden="1"/>
    </xf>
    <xf numFmtId="176" fontId="52" fillId="24" borderId="26" xfId="329" applyFont="1" applyFill="1" applyBorder="1" applyAlignment="1" applyProtection="1">
      <alignment horizontal="center" vertical="center" wrapText="1"/>
      <protection hidden="1"/>
    </xf>
    <xf numFmtId="0" fontId="47" fillId="24" borderId="25" xfId="0" applyFont="1" applyFill="1" applyBorder="1" applyAlignment="1" applyProtection="1">
      <alignment horizontal="left" vertical="center"/>
      <protection hidden="1"/>
    </xf>
    <xf numFmtId="0" fontId="52" fillId="24" borderId="19" xfId="0" applyFont="1" applyFill="1" applyBorder="1" applyAlignment="1" applyProtection="1">
      <alignment horizontal="center" vertical="center" wrapText="1"/>
      <protection hidden="1"/>
    </xf>
    <xf numFmtId="0" fontId="52" fillId="24" borderId="14" xfId="0" applyFont="1" applyFill="1" applyBorder="1" applyAlignment="1" applyProtection="1">
      <alignment horizontal="center" vertical="center"/>
      <protection hidden="1"/>
    </xf>
    <xf numFmtId="0" fontId="52" fillId="24" borderId="67" xfId="0" applyFont="1" applyFill="1" applyBorder="1" applyAlignment="1" applyProtection="1">
      <alignment horizontal="center" vertical="center"/>
      <protection hidden="1"/>
    </xf>
    <xf numFmtId="0" fontId="52" fillId="0" borderId="18" xfId="0" applyFont="1" applyBorder="1" applyAlignment="1" applyProtection="1">
      <alignment horizontal="center" vertical="center" wrapText="1"/>
      <protection hidden="1"/>
    </xf>
    <xf numFmtId="0" fontId="52" fillId="0" borderId="18" xfId="0" applyFont="1" applyBorder="1" applyAlignment="1" applyProtection="1">
      <alignment horizontal="center" vertical="center"/>
      <protection hidden="1"/>
    </xf>
    <xf numFmtId="0" fontId="52" fillId="0" borderId="63" xfId="0" applyFont="1" applyBorder="1" applyAlignment="1" applyProtection="1">
      <alignment horizontal="center" vertical="center"/>
      <protection hidden="1"/>
    </xf>
    <xf numFmtId="0" fontId="52" fillId="0" borderId="64" xfId="0" applyFont="1" applyBorder="1" applyAlignment="1" applyProtection="1">
      <alignment horizontal="center" vertical="center"/>
      <protection hidden="1"/>
    </xf>
    <xf numFmtId="0" fontId="52" fillId="0" borderId="21" xfId="0" applyFont="1" applyBorder="1" applyAlignment="1" applyProtection="1">
      <alignment horizontal="center" vertical="center"/>
      <protection hidden="1"/>
    </xf>
    <xf numFmtId="0" fontId="52" fillId="24" borderId="18" xfId="0" applyFont="1" applyFill="1" applyBorder="1" applyAlignment="1" applyProtection="1">
      <alignment horizontal="center" vertical="center" wrapText="1"/>
      <protection hidden="1"/>
    </xf>
    <xf numFmtId="0" fontId="52" fillId="24" borderId="63" xfId="0" applyFont="1" applyFill="1" applyBorder="1" applyAlignment="1" applyProtection="1">
      <alignment horizontal="center" vertical="center" wrapText="1"/>
      <protection hidden="1"/>
    </xf>
    <xf numFmtId="0" fontId="52" fillId="24" borderId="66" xfId="0" applyFont="1" applyFill="1" applyBorder="1" applyAlignment="1" applyProtection="1">
      <alignment horizontal="center" vertical="center" wrapText="1"/>
      <protection hidden="1"/>
    </xf>
    <xf numFmtId="0" fontId="52" fillId="24" borderId="64" xfId="0" applyFont="1" applyFill="1" applyBorder="1" applyAlignment="1" applyProtection="1">
      <alignment horizontal="center" vertical="center" wrapText="1"/>
      <protection hidden="1"/>
    </xf>
    <xf numFmtId="0" fontId="52" fillId="24" borderId="21" xfId="0" applyFont="1" applyFill="1" applyBorder="1" applyAlignment="1" applyProtection="1">
      <alignment horizontal="center" vertical="center" wrapText="1"/>
      <protection hidden="1"/>
    </xf>
    <xf numFmtId="0" fontId="52" fillId="24" borderId="73" xfId="0" applyFont="1" applyFill="1" applyBorder="1" applyAlignment="1" applyProtection="1">
      <alignment horizontal="center" vertical="center" wrapText="1"/>
      <protection hidden="1"/>
    </xf>
    <xf numFmtId="0" fontId="52" fillId="24" borderId="74" xfId="0" applyFont="1" applyFill="1" applyBorder="1" applyAlignment="1" applyProtection="1">
      <alignment horizontal="center" vertical="center"/>
      <protection hidden="1"/>
    </xf>
    <xf numFmtId="0" fontId="52" fillId="24" borderId="75" xfId="0" applyFont="1" applyFill="1" applyBorder="1" applyAlignment="1" applyProtection="1">
      <alignment horizontal="center" vertical="center"/>
      <protection hidden="1"/>
    </xf>
    <xf numFmtId="179" fontId="52" fillId="24" borderId="76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50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0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77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9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44" xfId="0" applyNumberFormat="1" applyFont="1" applyFill="1" applyBorder="1" applyAlignment="1" applyProtection="1">
      <alignment horizontal="center" vertical="center" wrapText="1"/>
      <protection hidden="1"/>
    </xf>
    <xf numFmtId="176" fontId="52" fillId="24" borderId="68" xfId="329" applyFont="1" applyFill="1" applyBorder="1" applyAlignment="1" applyProtection="1">
      <alignment horizontal="center" vertical="center" wrapText="1"/>
      <protection hidden="1"/>
    </xf>
    <xf numFmtId="176" fontId="52" fillId="24" borderId="70" xfId="329" applyFont="1" applyFill="1" applyBorder="1" applyAlignment="1" applyProtection="1">
      <alignment horizontal="center" vertical="center" wrapText="1"/>
      <protection hidden="1"/>
    </xf>
    <xf numFmtId="176" fontId="52" fillId="24" borderId="61" xfId="329" applyFont="1" applyFill="1" applyBorder="1" applyAlignment="1" applyProtection="1">
      <alignment horizontal="center" vertical="center" wrapText="1"/>
      <protection hidden="1"/>
    </xf>
    <xf numFmtId="176" fontId="52" fillId="24" borderId="71" xfId="329" applyFont="1" applyFill="1" applyBorder="1" applyAlignment="1" applyProtection="1">
      <alignment horizontal="center" vertical="center" wrapText="1"/>
      <protection hidden="1"/>
    </xf>
    <xf numFmtId="176" fontId="52" fillId="24" borderId="30" xfId="329" applyFont="1" applyFill="1" applyBorder="1" applyAlignment="1" applyProtection="1">
      <alignment horizontal="center" vertical="center" wrapText="1"/>
      <protection hidden="1"/>
    </xf>
    <xf numFmtId="176" fontId="52" fillId="24" borderId="72" xfId="329" applyFont="1" applyFill="1" applyBorder="1" applyAlignment="1" applyProtection="1">
      <alignment horizontal="center" vertical="center" wrapText="1"/>
      <protection hidden="1"/>
    </xf>
    <xf numFmtId="179" fontId="52" fillId="24" borderId="54" xfId="0" applyNumberFormat="1" applyFont="1" applyFill="1" applyBorder="1" applyAlignment="1" applyProtection="1">
      <alignment horizontal="center" vertical="center" wrapText="1"/>
      <protection hidden="1"/>
    </xf>
    <xf numFmtId="176" fontId="52" fillId="24" borderId="14" xfId="329" applyFont="1" applyFill="1" applyBorder="1" applyAlignment="1" applyProtection="1">
      <alignment horizontal="center" vertical="center" wrapText="1"/>
      <protection hidden="1"/>
    </xf>
    <xf numFmtId="0" fontId="52" fillId="24" borderId="45" xfId="0" applyFont="1" applyFill="1" applyBorder="1" applyAlignment="1" applyProtection="1">
      <alignment horizontal="center" vertical="center"/>
      <protection hidden="1"/>
    </xf>
    <xf numFmtId="0" fontId="52" fillId="24" borderId="46" xfId="0" applyFont="1" applyFill="1" applyBorder="1" applyAlignment="1" applyProtection="1">
      <alignment horizontal="center" vertical="center"/>
      <protection hidden="1"/>
    </xf>
    <xf numFmtId="1" fontId="64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64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56" fillId="24" borderId="18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19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0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14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47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67" xfId="0" applyNumberFormat="1" applyFont="1" applyFill="1" applyBorder="1" applyAlignment="1" applyProtection="1">
      <alignment horizontal="center" vertical="center" wrapText="1"/>
      <protection hidden="1"/>
    </xf>
    <xf numFmtId="0" fontId="116" fillId="24" borderId="48" xfId="0" applyFont="1" applyFill="1" applyBorder="1" applyAlignment="1" applyProtection="1">
      <alignment horizontal="center" vertical="center"/>
      <protection hidden="1"/>
    </xf>
    <xf numFmtId="0" fontId="116" fillId="24" borderId="17" xfId="0" applyFont="1" applyFill="1" applyBorder="1" applyAlignment="1" applyProtection="1">
      <alignment horizontal="center" vertical="center"/>
      <protection hidden="1"/>
    </xf>
    <xf numFmtId="0" fontId="116" fillId="24" borderId="16" xfId="0" applyFont="1" applyFill="1" applyBorder="1" applyAlignment="1" applyProtection="1">
      <alignment horizontal="center" vertical="center"/>
      <protection hidden="1"/>
    </xf>
    <xf numFmtId="0" fontId="116" fillId="24" borderId="53" xfId="0" applyFont="1" applyFill="1" applyBorder="1" applyAlignment="1" applyProtection="1">
      <alignment horizontal="center" vertical="center" wrapText="1"/>
      <protection hidden="1"/>
    </xf>
    <xf numFmtId="0" fontId="116" fillId="24" borderId="54" xfId="0" applyFont="1" applyFill="1" applyBorder="1" applyAlignment="1" applyProtection="1">
      <alignment horizontal="center" vertical="center" wrapText="1"/>
      <protection hidden="1"/>
    </xf>
    <xf numFmtId="0" fontId="116" fillId="24" borderId="26" xfId="0" applyFont="1" applyFill="1" applyBorder="1" applyAlignment="1" applyProtection="1">
      <alignment horizontal="center" vertical="center" wrapText="1"/>
      <protection hidden="1"/>
    </xf>
    <xf numFmtId="0" fontId="116" fillId="24" borderId="34" xfId="0" applyFont="1" applyFill="1" applyBorder="1" applyAlignment="1" applyProtection="1">
      <alignment horizontal="center" vertical="center" wrapText="1"/>
      <protection hidden="1"/>
    </xf>
    <xf numFmtId="0" fontId="116" fillId="24" borderId="45" xfId="0" applyFont="1" applyFill="1" applyBorder="1" applyAlignment="1" applyProtection="1">
      <alignment horizontal="center" vertical="center" wrapText="1"/>
      <protection hidden="1"/>
    </xf>
    <xf numFmtId="0" fontId="116" fillId="24" borderId="46" xfId="0" applyFont="1" applyFill="1" applyBorder="1" applyAlignment="1" applyProtection="1">
      <alignment horizontal="center" vertical="center" wrapText="1"/>
      <protection hidden="1"/>
    </xf>
    <xf numFmtId="0" fontId="116" fillId="24" borderId="60" xfId="0" applyFont="1" applyFill="1" applyBorder="1" applyAlignment="1" applyProtection="1">
      <alignment horizontal="center" vertical="center" wrapText="1"/>
      <protection hidden="1"/>
    </xf>
    <xf numFmtId="0" fontId="116" fillId="24" borderId="70" xfId="0" applyFont="1" applyFill="1" applyBorder="1" applyAlignment="1" applyProtection="1">
      <alignment horizontal="center" vertical="center" wrapText="1"/>
      <protection hidden="1"/>
    </xf>
    <xf numFmtId="0" fontId="116" fillId="24" borderId="61" xfId="0" applyFont="1" applyFill="1" applyBorder="1" applyAlignment="1" applyProtection="1">
      <alignment horizontal="center" vertical="center" wrapText="1"/>
      <protection hidden="1"/>
    </xf>
    <xf numFmtId="184" fontId="116" fillId="24" borderId="58" xfId="0" applyNumberFormat="1" applyFont="1" applyFill="1" applyBorder="1" applyAlignment="1" applyProtection="1">
      <alignment horizontal="center" vertical="center" wrapText="1"/>
      <protection hidden="1"/>
    </xf>
    <xf numFmtId="184" fontId="116" fillId="24" borderId="54" xfId="0" applyNumberFormat="1" applyFont="1" applyFill="1" applyBorder="1" applyAlignment="1" applyProtection="1">
      <alignment horizontal="center" vertical="center" wrapText="1"/>
      <protection hidden="1"/>
    </xf>
    <xf numFmtId="184" fontId="116" fillId="24" borderId="26" xfId="0" applyNumberFormat="1" applyFont="1" applyFill="1" applyBorder="1" applyAlignment="1" applyProtection="1">
      <alignment horizontal="center" vertical="center" wrapText="1"/>
      <protection hidden="1"/>
    </xf>
    <xf numFmtId="0" fontId="116" fillId="24" borderId="58" xfId="0" applyFont="1" applyFill="1" applyBorder="1" applyAlignment="1" applyProtection="1">
      <alignment horizontal="center" vertical="center" wrapText="1"/>
      <protection hidden="1"/>
    </xf>
    <xf numFmtId="1" fontId="56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56" fillId="24" borderId="14" xfId="0" quotePrefix="1" applyNumberFormat="1" applyFont="1" applyFill="1" applyBorder="1" applyAlignment="1" applyProtection="1">
      <alignment horizontal="center" vertical="center"/>
      <protection hidden="1"/>
    </xf>
  </cellXfs>
  <cellStyles count="3235">
    <cellStyle name="20% - 강조색1" xfId="1" builtinId="30" customBuiltin="1"/>
    <cellStyle name="20% - 강조색1 2" xfId="2"/>
    <cellStyle name="20% - 강조색1 2 2" xfId="3"/>
    <cellStyle name="20% - 강조색1 2 2 2" xfId="4"/>
    <cellStyle name="20% - 강조색1 2 3" xfId="5"/>
    <cellStyle name="20% - 강조색1 3" xfId="6"/>
    <cellStyle name="20% - 강조색1 3 2" xfId="7"/>
    <cellStyle name="20% - 강조색1 4" xfId="8"/>
    <cellStyle name="20% - 강조색1 5" xfId="1850"/>
    <cellStyle name="20% - 강조색1 5 2" xfId="2107"/>
    <cellStyle name="20% - 강조색1 5 2 2" xfId="2200"/>
    <cellStyle name="20% - 강조색1 5 2 2 2" xfId="2342"/>
    <cellStyle name="20% - 강조색1 5 2 2 2 2" xfId="2626"/>
    <cellStyle name="20% - 강조색1 5 2 2 2 2 2" xfId="3196"/>
    <cellStyle name="20% - 강조색1 5 2 2 2 3" xfId="2912"/>
    <cellStyle name="20% - 강조색1 5 2 2 3" xfId="2484"/>
    <cellStyle name="20% - 강조색1 5 2 2 3 2" xfId="3054"/>
    <cellStyle name="20% - 강조색1 5 2 2 4" xfId="2770"/>
    <cellStyle name="20% - 강조색1 5 2 3" xfId="2271"/>
    <cellStyle name="20% - 강조색1 5 2 3 2" xfId="2555"/>
    <cellStyle name="20% - 강조색1 5 2 3 2 2" xfId="3125"/>
    <cellStyle name="20% - 강조색1 5 2 3 3" xfId="2841"/>
    <cellStyle name="20% - 강조색1 5 2 4" xfId="2413"/>
    <cellStyle name="20% - 강조색1 5 2 4 2" xfId="2983"/>
    <cellStyle name="20% - 강조색1 5 2 5" xfId="2699"/>
    <cellStyle name="20% - 강조색1 5 3" xfId="2165"/>
    <cellStyle name="20% - 강조색1 5 3 2" xfId="2307"/>
    <cellStyle name="20% - 강조색1 5 3 2 2" xfId="2591"/>
    <cellStyle name="20% - 강조색1 5 3 2 2 2" xfId="3161"/>
    <cellStyle name="20% - 강조색1 5 3 2 3" xfId="2877"/>
    <cellStyle name="20% - 강조색1 5 3 3" xfId="2449"/>
    <cellStyle name="20% - 강조색1 5 3 3 2" xfId="3019"/>
    <cellStyle name="20% - 강조색1 5 3 4" xfId="2735"/>
    <cellStyle name="20% - 강조색1 5 4" xfId="2236"/>
    <cellStyle name="20% - 강조색1 5 4 2" xfId="2520"/>
    <cellStyle name="20% - 강조색1 5 4 2 2" xfId="3090"/>
    <cellStyle name="20% - 강조색1 5 4 3" xfId="2806"/>
    <cellStyle name="20% - 강조색1 5 5" xfId="2378"/>
    <cellStyle name="20% - 강조색1 5 5 2" xfId="2948"/>
    <cellStyle name="20% - 강조색1 5 6" xfId="2664"/>
    <cellStyle name="20% - 강조색2" xfId="9" builtinId="34" customBuiltin="1"/>
    <cellStyle name="20% - 강조색2 2" xfId="10"/>
    <cellStyle name="20% - 강조색2 2 2" xfId="11"/>
    <cellStyle name="20% - 강조색2 2 2 2" xfId="12"/>
    <cellStyle name="20% - 강조색2 2 3" xfId="13"/>
    <cellStyle name="20% - 강조색2 3" xfId="14"/>
    <cellStyle name="20% - 강조색2 3 2" xfId="15"/>
    <cellStyle name="20% - 강조색2 4" xfId="16"/>
    <cellStyle name="20% - 강조색2 5" xfId="1846"/>
    <cellStyle name="20% - 강조색2 5 2" xfId="2105"/>
    <cellStyle name="20% - 강조색2 5 2 2" xfId="2198"/>
    <cellStyle name="20% - 강조색2 5 2 2 2" xfId="2340"/>
    <cellStyle name="20% - 강조색2 5 2 2 2 2" xfId="2624"/>
    <cellStyle name="20% - 강조색2 5 2 2 2 2 2" xfId="3194"/>
    <cellStyle name="20% - 강조색2 5 2 2 2 3" xfId="2910"/>
    <cellStyle name="20% - 강조색2 5 2 2 3" xfId="2482"/>
    <cellStyle name="20% - 강조색2 5 2 2 3 2" xfId="3052"/>
    <cellStyle name="20% - 강조색2 5 2 2 4" xfId="2768"/>
    <cellStyle name="20% - 강조색2 5 2 3" xfId="2269"/>
    <cellStyle name="20% - 강조색2 5 2 3 2" xfId="2553"/>
    <cellStyle name="20% - 강조색2 5 2 3 2 2" xfId="3123"/>
    <cellStyle name="20% - 강조색2 5 2 3 3" xfId="2839"/>
    <cellStyle name="20% - 강조색2 5 2 4" xfId="2411"/>
    <cellStyle name="20% - 강조색2 5 2 4 2" xfId="2981"/>
    <cellStyle name="20% - 강조색2 5 2 5" xfId="2697"/>
    <cellStyle name="20% - 강조색2 5 3" xfId="2163"/>
    <cellStyle name="20% - 강조색2 5 3 2" xfId="2305"/>
    <cellStyle name="20% - 강조색2 5 3 2 2" xfId="2589"/>
    <cellStyle name="20% - 강조색2 5 3 2 2 2" xfId="3159"/>
    <cellStyle name="20% - 강조색2 5 3 2 3" xfId="2875"/>
    <cellStyle name="20% - 강조색2 5 3 3" xfId="2447"/>
    <cellStyle name="20% - 강조색2 5 3 3 2" xfId="3017"/>
    <cellStyle name="20% - 강조색2 5 3 4" xfId="2733"/>
    <cellStyle name="20% - 강조색2 5 4" xfId="2234"/>
    <cellStyle name="20% - 강조색2 5 4 2" xfId="2518"/>
    <cellStyle name="20% - 강조색2 5 4 2 2" xfId="3088"/>
    <cellStyle name="20% - 강조색2 5 4 3" xfId="2804"/>
    <cellStyle name="20% - 강조색2 5 5" xfId="2376"/>
    <cellStyle name="20% - 강조색2 5 5 2" xfId="2946"/>
    <cellStyle name="20% - 강조색2 5 6" xfId="2662"/>
    <cellStyle name="20% - 강조색3" xfId="17" builtinId="38" customBuiltin="1"/>
    <cellStyle name="20% - 강조색3 2" xfId="18"/>
    <cellStyle name="20% - 강조색3 2 2" xfId="19"/>
    <cellStyle name="20% - 강조색3 2 2 2" xfId="20"/>
    <cellStyle name="20% - 강조색3 2 3" xfId="21"/>
    <cellStyle name="20% - 강조색3 3" xfId="22"/>
    <cellStyle name="20% - 강조색3 3 2" xfId="23"/>
    <cellStyle name="20% - 강조색3 4" xfId="24"/>
    <cellStyle name="20% - 강조색3 5" xfId="1842"/>
    <cellStyle name="20% - 강조색3 5 2" xfId="2103"/>
    <cellStyle name="20% - 강조색3 5 2 2" xfId="2196"/>
    <cellStyle name="20% - 강조색3 5 2 2 2" xfId="2338"/>
    <cellStyle name="20% - 강조색3 5 2 2 2 2" xfId="2622"/>
    <cellStyle name="20% - 강조색3 5 2 2 2 2 2" xfId="3192"/>
    <cellStyle name="20% - 강조색3 5 2 2 2 3" xfId="2908"/>
    <cellStyle name="20% - 강조색3 5 2 2 3" xfId="2480"/>
    <cellStyle name="20% - 강조색3 5 2 2 3 2" xfId="3050"/>
    <cellStyle name="20% - 강조색3 5 2 2 4" xfId="2766"/>
    <cellStyle name="20% - 강조색3 5 2 3" xfId="2267"/>
    <cellStyle name="20% - 강조색3 5 2 3 2" xfId="2551"/>
    <cellStyle name="20% - 강조색3 5 2 3 2 2" xfId="3121"/>
    <cellStyle name="20% - 강조색3 5 2 3 3" xfId="2837"/>
    <cellStyle name="20% - 강조색3 5 2 4" xfId="2409"/>
    <cellStyle name="20% - 강조색3 5 2 4 2" xfId="2979"/>
    <cellStyle name="20% - 강조색3 5 2 5" xfId="2695"/>
    <cellStyle name="20% - 강조색3 5 3" xfId="2161"/>
    <cellStyle name="20% - 강조색3 5 3 2" xfId="2303"/>
    <cellStyle name="20% - 강조색3 5 3 2 2" xfId="2587"/>
    <cellStyle name="20% - 강조색3 5 3 2 2 2" xfId="3157"/>
    <cellStyle name="20% - 강조색3 5 3 2 3" xfId="2873"/>
    <cellStyle name="20% - 강조색3 5 3 3" xfId="2445"/>
    <cellStyle name="20% - 강조색3 5 3 3 2" xfId="3015"/>
    <cellStyle name="20% - 강조색3 5 3 4" xfId="2731"/>
    <cellStyle name="20% - 강조색3 5 4" xfId="2232"/>
    <cellStyle name="20% - 강조색3 5 4 2" xfId="2516"/>
    <cellStyle name="20% - 강조색3 5 4 2 2" xfId="3086"/>
    <cellStyle name="20% - 강조색3 5 4 3" xfId="2802"/>
    <cellStyle name="20% - 강조색3 5 5" xfId="2374"/>
    <cellStyle name="20% - 강조색3 5 5 2" xfId="2944"/>
    <cellStyle name="20% - 강조색3 5 6" xfId="2660"/>
    <cellStyle name="20% - 강조색4" xfId="25" builtinId="42" customBuiltin="1"/>
    <cellStyle name="20% - 강조색4 2" xfId="26"/>
    <cellStyle name="20% - 강조색4 2 2" xfId="27"/>
    <cellStyle name="20% - 강조색4 2 2 2" xfId="28"/>
    <cellStyle name="20% - 강조색4 2 3" xfId="29"/>
    <cellStyle name="20% - 강조색4 3" xfId="30"/>
    <cellStyle name="20% - 강조색4 3 2" xfId="31"/>
    <cellStyle name="20% - 강조색4 4" xfId="32"/>
    <cellStyle name="20% - 강조색4 5" xfId="1838"/>
    <cellStyle name="20% - 강조색4 5 2" xfId="2101"/>
    <cellStyle name="20% - 강조색4 5 2 2" xfId="2194"/>
    <cellStyle name="20% - 강조색4 5 2 2 2" xfId="2336"/>
    <cellStyle name="20% - 강조색4 5 2 2 2 2" xfId="2620"/>
    <cellStyle name="20% - 강조색4 5 2 2 2 2 2" xfId="3190"/>
    <cellStyle name="20% - 강조색4 5 2 2 2 3" xfId="2906"/>
    <cellStyle name="20% - 강조색4 5 2 2 3" xfId="2478"/>
    <cellStyle name="20% - 강조색4 5 2 2 3 2" xfId="3048"/>
    <cellStyle name="20% - 강조색4 5 2 2 4" xfId="2764"/>
    <cellStyle name="20% - 강조색4 5 2 3" xfId="2265"/>
    <cellStyle name="20% - 강조색4 5 2 3 2" xfId="2549"/>
    <cellStyle name="20% - 강조색4 5 2 3 2 2" xfId="3119"/>
    <cellStyle name="20% - 강조색4 5 2 3 3" xfId="2835"/>
    <cellStyle name="20% - 강조색4 5 2 4" xfId="2407"/>
    <cellStyle name="20% - 강조색4 5 2 4 2" xfId="2977"/>
    <cellStyle name="20% - 강조색4 5 2 5" xfId="2693"/>
    <cellStyle name="20% - 강조색4 5 3" xfId="2159"/>
    <cellStyle name="20% - 강조색4 5 3 2" xfId="2301"/>
    <cellStyle name="20% - 강조색4 5 3 2 2" xfId="2585"/>
    <cellStyle name="20% - 강조색4 5 3 2 2 2" xfId="3155"/>
    <cellStyle name="20% - 강조색4 5 3 2 3" xfId="2871"/>
    <cellStyle name="20% - 강조색4 5 3 3" xfId="2443"/>
    <cellStyle name="20% - 강조색4 5 3 3 2" xfId="3013"/>
    <cellStyle name="20% - 강조색4 5 3 4" xfId="2729"/>
    <cellStyle name="20% - 강조색4 5 4" xfId="2230"/>
    <cellStyle name="20% - 강조색4 5 4 2" xfId="2514"/>
    <cellStyle name="20% - 강조색4 5 4 2 2" xfId="3084"/>
    <cellStyle name="20% - 강조색4 5 4 3" xfId="2800"/>
    <cellStyle name="20% - 강조색4 5 5" xfId="2372"/>
    <cellStyle name="20% - 강조색4 5 5 2" xfId="2942"/>
    <cellStyle name="20% - 강조색4 5 6" xfId="2658"/>
    <cellStyle name="20% - 강조색5" xfId="33" builtinId="46" customBuiltin="1"/>
    <cellStyle name="20% - 강조색5 2" xfId="34"/>
    <cellStyle name="20% - 강조색5 2 2" xfId="35"/>
    <cellStyle name="20% - 강조색5 2 2 2" xfId="36"/>
    <cellStyle name="20% - 강조색5 2 3" xfId="37"/>
    <cellStyle name="20% - 강조색5 3" xfId="38"/>
    <cellStyle name="20% - 강조색5 3 2" xfId="39"/>
    <cellStyle name="20% - 강조색5 4" xfId="40"/>
    <cellStyle name="20% - 강조색5 5" xfId="1834"/>
    <cellStyle name="20% - 강조색5 5 2" xfId="2099"/>
    <cellStyle name="20% - 강조색5 5 2 2" xfId="2192"/>
    <cellStyle name="20% - 강조색5 5 2 2 2" xfId="2334"/>
    <cellStyle name="20% - 강조색5 5 2 2 2 2" xfId="2618"/>
    <cellStyle name="20% - 강조색5 5 2 2 2 2 2" xfId="3188"/>
    <cellStyle name="20% - 강조색5 5 2 2 2 3" xfId="2904"/>
    <cellStyle name="20% - 강조색5 5 2 2 3" xfId="2476"/>
    <cellStyle name="20% - 강조색5 5 2 2 3 2" xfId="3046"/>
    <cellStyle name="20% - 강조색5 5 2 2 4" xfId="2762"/>
    <cellStyle name="20% - 강조색5 5 2 3" xfId="2263"/>
    <cellStyle name="20% - 강조색5 5 2 3 2" xfId="2547"/>
    <cellStyle name="20% - 강조색5 5 2 3 2 2" xfId="3117"/>
    <cellStyle name="20% - 강조색5 5 2 3 3" xfId="2833"/>
    <cellStyle name="20% - 강조색5 5 2 4" xfId="2405"/>
    <cellStyle name="20% - 강조색5 5 2 4 2" xfId="2975"/>
    <cellStyle name="20% - 강조색5 5 2 5" xfId="2691"/>
    <cellStyle name="20% - 강조색5 5 3" xfId="2157"/>
    <cellStyle name="20% - 강조색5 5 3 2" xfId="2299"/>
    <cellStyle name="20% - 강조색5 5 3 2 2" xfId="2583"/>
    <cellStyle name="20% - 강조색5 5 3 2 2 2" xfId="3153"/>
    <cellStyle name="20% - 강조색5 5 3 2 3" xfId="2869"/>
    <cellStyle name="20% - 강조색5 5 3 3" xfId="2441"/>
    <cellStyle name="20% - 강조색5 5 3 3 2" xfId="3011"/>
    <cellStyle name="20% - 강조색5 5 3 4" xfId="2727"/>
    <cellStyle name="20% - 강조색5 5 4" xfId="2228"/>
    <cellStyle name="20% - 강조색5 5 4 2" xfId="2512"/>
    <cellStyle name="20% - 강조색5 5 4 2 2" xfId="3082"/>
    <cellStyle name="20% - 강조색5 5 4 3" xfId="2798"/>
    <cellStyle name="20% - 강조색5 5 5" xfId="2370"/>
    <cellStyle name="20% - 강조색5 5 5 2" xfId="2940"/>
    <cellStyle name="20% - 강조색5 5 6" xfId="2656"/>
    <cellStyle name="20% - 강조색6" xfId="41" builtinId="50" customBuiltin="1"/>
    <cellStyle name="20% - 강조색6 2" xfId="42"/>
    <cellStyle name="20% - 강조색6 2 2" xfId="43"/>
    <cellStyle name="20% - 강조색6 2 2 2" xfId="44"/>
    <cellStyle name="20% - 강조색6 2 3" xfId="45"/>
    <cellStyle name="20% - 강조색6 3" xfId="46"/>
    <cellStyle name="20% - 강조색6 3 2" xfId="47"/>
    <cellStyle name="20% - 강조색6 4" xfId="48"/>
    <cellStyle name="20% - 강조색6 5" xfId="1830"/>
    <cellStyle name="20% - 강조색6 5 2" xfId="2097"/>
    <cellStyle name="20% - 강조색6 5 2 2" xfId="2190"/>
    <cellStyle name="20% - 강조색6 5 2 2 2" xfId="2332"/>
    <cellStyle name="20% - 강조색6 5 2 2 2 2" xfId="2616"/>
    <cellStyle name="20% - 강조색6 5 2 2 2 2 2" xfId="3186"/>
    <cellStyle name="20% - 강조색6 5 2 2 2 3" xfId="2902"/>
    <cellStyle name="20% - 강조색6 5 2 2 3" xfId="2474"/>
    <cellStyle name="20% - 강조색6 5 2 2 3 2" xfId="3044"/>
    <cellStyle name="20% - 강조색6 5 2 2 4" xfId="2760"/>
    <cellStyle name="20% - 강조색6 5 2 3" xfId="2261"/>
    <cellStyle name="20% - 강조색6 5 2 3 2" xfId="2545"/>
    <cellStyle name="20% - 강조색6 5 2 3 2 2" xfId="3115"/>
    <cellStyle name="20% - 강조색6 5 2 3 3" xfId="2831"/>
    <cellStyle name="20% - 강조색6 5 2 4" xfId="2403"/>
    <cellStyle name="20% - 강조색6 5 2 4 2" xfId="2973"/>
    <cellStyle name="20% - 강조색6 5 2 5" xfId="2689"/>
    <cellStyle name="20% - 강조색6 5 3" xfId="2155"/>
    <cellStyle name="20% - 강조색6 5 3 2" xfId="2297"/>
    <cellStyle name="20% - 강조색6 5 3 2 2" xfId="2581"/>
    <cellStyle name="20% - 강조색6 5 3 2 2 2" xfId="3151"/>
    <cellStyle name="20% - 강조색6 5 3 2 3" xfId="2867"/>
    <cellStyle name="20% - 강조색6 5 3 3" xfId="2439"/>
    <cellStyle name="20% - 강조색6 5 3 3 2" xfId="3009"/>
    <cellStyle name="20% - 강조색6 5 3 4" xfId="2725"/>
    <cellStyle name="20% - 강조색6 5 4" xfId="2226"/>
    <cellStyle name="20% - 강조색6 5 4 2" xfId="2510"/>
    <cellStyle name="20% - 강조색6 5 4 2 2" xfId="3080"/>
    <cellStyle name="20% - 강조색6 5 4 3" xfId="2796"/>
    <cellStyle name="20% - 강조색6 5 5" xfId="2368"/>
    <cellStyle name="20% - 강조색6 5 5 2" xfId="2938"/>
    <cellStyle name="20% - 강조색6 5 6" xfId="2654"/>
    <cellStyle name="40% - 강조색1" xfId="49" builtinId="31" customBuiltin="1"/>
    <cellStyle name="40% - 강조색1 2" xfId="50"/>
    <cellStyle name="40% - 강조색1 2 2" xfId="51"/>
    <cellStyle name="40% - 강조색1 2 2 2" xfId="52"/>
    <cellStyle name="40% - 강조색1 2 3" xfId="53"/>
    <cellStyle name="40% - 강조색1 3" xfId="54"/>
    <cellStyle name="40% - 강조색1 3 2" xfId="55"/>
    <cellStyle name="40% - 강조색1 4" xfId="56"/>
    <cellStyle name="40% - 강조색1 5" xfId="1849"/>
    <cellStyle name="40% - 강조색1 5 2" xfId="2106"/>
    <cellStyle name="40% - 강조색1 5 2 2" xfId="2199"/>
    <cellStyle name="40% - 강조색1 5 2 2 2" xfId="2341"/>
    <cellStyle name="40% - 강조색1 5 2 2 2 2" xfId="2625"/>
    <cellStyle name="40% - 강조색1 5 2 2 2 2 2" xfId="3195"/>
    <cellStyle name="40% - 강조색1 5 2 2 2 3" xfId="2911"/>
    <cellStyle name="40% - 강조색1 5 2 2 3" xfId="2483"/>
    <cellStyle name="40% - 강조색1 5 2 2 3 2" xfId="3053"/>
    <cellStyle name="40% - 강조색1 5 2 2 4" xfId="2769"/>
    <cellStyle name="40% - 강조색1 5 2 3" xfId="2270"/>
    <cellStyle name="40% - 강조색1 5 2 3 2" xfId="2554"/>
    <cellStyle name="40% - 강조색1 5 2 3 2 2" xfId="3124"/>
    <cellStyle name="40% - 강조색1 5 2 3 3" xfId="2840"/>
    <cellStyle name="40% - 강조색1 5 2 4" xfId="2412"/>
    <cellStyle name="40% - 강조색1 5 2 4 2" xfId="2982"/>
    <cellStyle name="40% - 강조색1 5 2 5" xfId="2698"/>
    <cellStyle name="40% - 강조색1 5 3" xfId="2164"/>
    <cellStyle name="40% - 강조색1 5 3 2" xfId="2306"/>
    <cellStyle name="40% - 강조색1 5 3 2 2" xfId="2590"/>
    <cellStyle name="40% - 강조색1 5 3 2 2 2" xfId="3160"/>
    <cellStyle name="40% - 강조색1 5 3 2 3" xfId="2876"/>
    <cellStyle name="40% - 강조색1 5 3 3" xfId="2448"/>
    <cellStyle name="40% - 강조색1 5 3 3 2" xfId="3018"/>
    <cellStyle name="40% - 강조색1 5 3 4" xfId="2734"/>
    <cellStyle name="40% - 강조색1 5 4" xfId="2235"/>
    <cellStyle name="40% - 강조색1 5 4 2" xfId="2519"/>
    <cellStyle name="40% - 강조색1 5 4 2 2" xfId="3089"/>
    <cellStyle name="40% - 강조색1 5 4 3" xfId="2805"/>
    <cellStyle name="40% - 강조색1 5 5" xfId="2377"/>
    <cellStyle name="40% - 강조색1 5 5 2" xfId="2947"/>
    <cellStyle name="40% - 강조색1 5 6" xfId="2663"/>
    <cellStyle name="40% - 강조색2" xfId="57" builtinId="35" customBuiltin="1"/>
    <cellStyle name="40% - 강조색2 2" xfId="58"/>
    <cellStyle name="40% - 강조색2 2 2" xfId="59"/>
    <cellStyle name="40% - 강조색2 2 2 2" xfId="60"/>
    <cellStyle name="40% - 강조색2 2 3" xfId="61"/>
    <cellStyle name="40% - 강조색2 3" xfId="62"/>
    <cellStyle name="40% - 강조색2 3 2" xfId="63"/>
    <cellStyle name="40% - 강조색2 4" xfId="64"/>
    <cellStyle name="40% - 강조색2 5" xfId="1845"/>
    <cellStyle name="40% - 강조색2 5 2" xfId="2104"/>
    <cellStyle name="40% - 강조색2 5 2 2" xfId="2197"/>
    <cellStyle name="40% - 강조색2 5 2 2 2" xfId="2339"/>
    <cellStyle name="40% - 강조색2 5 2 2 2 2" xfId="2623"/>
    <cellStyle name="40% - 강조색2 5 2 2 2 2 2" xfId="3193"/>
    <cellStyle name="40% - 강조색2 5 2 2 2 3" xfId="2909"/>
    <cellStyle name="40% - 강조색2 5 2 2 3" xfId="2481"/>
    <cellStyle name="40% - 강조색2 5 2 2 3 2" xfId="3051"/>
    <cellStyle name="40% - 강조색2 5 2 2 4" xfId="2767"/>
    <cellStyle name="40% - 강조색2 5 2 3" xfId="2268"/>
    <cellStyle name="40% - 강조색2 5 2 3 2" xfId="2552"/>
    <cellStyle name="40% - 강조색2 5 2 3 2 2" xfId="3122"/>
    <cellStyle name="40% - 강조색2 5 2 3 3" xfId="2838"/>
    <cellStyle name="40% - 강조색2 5 2 4" xfId="2410"/>
    <cellStyle name="40% - 강조색2 5 2 4 2" xfId="2980"/>
    <cellStyle name="40% - 강조색2 5 2 5" xfId="2696"/>
    <cellStyle name="40% - 강조색2 5 3" xfId="2162"/>
    <cellStyle name="40% - 강조색2 5 3 2" xfId="2304"/>
    <cellStyle name="40% - 강조색2 5 3 2 2" xfId="2588"/>
    <cellStyle name="40% - 강조색2 5 3 2 2 2" xfId="3158"/>
    <cellStyle name="40% - 강조색2 5 3 2 3" xfId="2874"/>
    <cellStyle name="40% - 강조색2 5 3 3" xfId="2446"/>
    <cellStyle name="40% - 강조색2 5 3 3 2" xfId="3016"/>
    <cellStyle name="40% - 강조색2 5 3 4" xfId="2732"/>
    <cellStyle name="40% - 강조색2 5 4" xfId="2233"/>
    <cellStyle name="40% - 강조색2 5 4 2" xfId="2517"/>
    <cellStyle name="40% - 강조색2 5 4 2 2" xfId="3087"/>
    <cellStyle name="40% - 강조색2 5 4 3" xfId="2803"/>
    <cellStyle name="40% - 강조색2 5 5" xfId="2375"/>
    <cellStyle name="40% - 강조색2 5 5 2" xfId="2945"/>
    <cellStyle name="40% - 강조색2 5 6" xfId="2661"/>
    <cellStyle name="40% - 강조색3" xfId="65" builtinId="39" customBuiltin="1"/>
    <cellStyle name="40% - 강조색3 2" xfId="66"/>
    <cellStyle name="40% - 강조색3 2 2" xfId="67"/>
    <cellStyle name="40% - 강조색3 2 2 2" xfId="68"/>
    <cellStyle name="40% - 강조색3 2 3" xfId="69"/>
    <cellStyle name="40% - 강조색3 3" xfId="70"/>
    <cellStyle name="40% - 강조색3 3 2" xfId="71"/>
    <cellStyle name="40% - 강조색3 4" xfId="72"/>
    <cellStyle name="40% - 강조색3 5" xfId="1841"/>
    <cellStyle name="40% - 강조색3 5 2" xfId="2102"/>
    <cellStyle name="40% - 강조색3 5 2 2" xfId="2195"/>
    <cellStyle name="40% - 강조색3 5 2 2 2" xfId="2337"/>
    <cellStyle name="40% - 강조색3 5 2 2 2 2" xfId="2621"/>
    <cellStyle name="40% - 강조색3 5 2 2 2 2 2" xfId="3191"/>
    <cellStyle name="40% - 강조색3 5 2 2 2 3" xfId="2907"/>
    <cellStyle name="40% - 강조색3 5 2 2 3" xfId="2479"/>
    <cellStyle name="40% - 강조색3 5 2 2 3 2" xfId="3049"/>
    <cellStyle name="40% - 강조색3 5 2 2 4" xfId="2765"/>
    <cellStyle name="40% - 강조색3 5 2 3" xfId="2266"/>
    <cellStyle name="40% - 강조색3 5 2 3 2" xfId="2550"/>
    <cellStyle name="40% - 강조색3 5 2 3 2 2" xfId="3120"/>
    <cellStyle name="40% - 강조색3 5 2 3 3" xfId="2836"/>
    <cellStyle name="40% - 강조색3 5 2 4" xfId="2408"/>
    <cellStyle name="40% - 강조색3 5 2 4 2" xfId="2978"/>
    <cellStyle name="40% - 강조색3 5 2 5" xfId="2694"/>
    <cellStyle name="40% - 강조색3 5 3" xfId="2160"/>
    <cellStyle name="40% - 강조색3 5 3 2" xfId="2302"/>
    <cellStyle name="40% - 강조색3 5 3 2 2" xfId="2586"/>
    <cellStyle name="40% - 강조색3 5 3 2 2 2" xfId="3156"/>
    <cellStyle name="40% - 강조색3 5 3 2 3" xfId="2872"/>
    <cellStyle name="40% - 강조색3 5 3 3" xfId="2444"/>
    <cellStyle name="40% - 강조색3 5 3 3 2" xfId="3014"/>
    <cellStyle name="40% - 강조색3 5 3 4" xfId="2730"/>
    <cellStyle name="40% - 강조색3 5 4" xfId="2231"/>
    <cellStyle name="40% - 강조색3 5 4 2" xfId="2515"/>
    <cellStyle name="40% - 강조색3 5 4 2 2" xfId="3085"/>
    <cellStyle name="40% - 강조색3 5 4 3" xfId="2801"/>
    <cellStyle name="40% - 강조색3 5 5" xfId="2373"/>
    <cellStyle name="40% - 강조색3 5 5 2" xfId="2943"/>
    <cellStyle name="40% - 강조색3 5 6" xfId="2659"/>
    <cellStyle name="40% - 강조색4" xfId="73" builtinId="43" customBuiltin="1"/>
    <cellStyle name="40% - 강조색4 2" xfId="74"/>
    <cellStyle name="40% - 강조색4 2 2" xfId="75"/>
    <cellStyle name="40% - 강조색4 2 2 2" xfId="76"/>
    <cellStyle name="40% - 강조색4 2 3" xfId="77"/>
    <cellStyle name="40% - 강조색4 3" xfId="78"/>
    <cellStyle name="40% - 강조색4 3 2" xfId="79"/>
    <cellStyle name="40% - 강조색4 4" xfId="80"/>
    <cellStyle name="40% - 강조색4 5" xfId="1837"/>
    <cellStyle name="40% - 강조색4 5 2" xfId="2100"/>
    <cellStyle name="40% - 강조색4 5 2 2" xfId="2193"/>
    <cellStyle name="40% - 강조색4 5 2 2 2" xfId="2335"/>
    <cellStyle name="40% - 강조색4 5 2 2 2 2" xfId="2619"/>
    <cellStyle name="40% - 강조색4 5 2 2 2 2 2" xfId="3189"/>
    <cellStyle name="40% - 강조색4 5 2 2 2 3" xfId="2905"/>
    <cellStyle name="40% - 강조색4 5 2 2 3" xfId="2477"/>
    <cellStyle name="40% - 강조색4 5 2 2 3 2" xfId="3047"/>
    <cellStyle name="40% - 강조색4 5 2 2 4" xfId="2763"/>
    <cellStyle name="40% - 강조색4 5 2 3" xfId="2264"/>
    <cellStyle name="40% - 강조색4 5 2 3 2" xfId="2548"/>
    <cellStyle name="40% - 강조색4 5 2 3 2 2" xfId="3118"/>
    <cellStyle name="40% - 강조색4 5 2 3 3" xfId="2834"/>
    <cellStyle name="40% - 강조색4 5 2 4" xfId="2406"/>
    <cellStyle name="40% - 강조색4 5 2 4 2" xfId="2976"/>
    <cellStyle name="40% - 강조색4 5 2 5" xfId="2692"/>
    <cellStyle name="40% - 강조색4 5 3" xfId="2158"/>
    <cellStyle name="40% - 강조색4 5 3 2" xfId="2300"/>
    <cellStyle name="40% - 강조색4 5 3 2 2" xfId="2584"/>
    <cellStyle name="40% - 강조색4 5 3 2 2 2" xfId="3154"/>
    <cellStyle name="40% - 강조색4 5 3 2 3" xfId="2870"/>
    <cellStyle name="40% - 강조색4 5 3 3" xfId="2442"/>
    <cellStyle name="40% - 강조색4 5 3 3 2" xfId="3012"/>
    <cellStyle name="40% - 강조색4 5 3 4" xfId="2728"/>
    <cellStyle name="40% - 강조색4 5 4" xfId="2229"/>
    <cellStyle name="40% - 강조색4 5 4 2" xfId="2513"/>
    <cellStyle name="40% - 강조색4 5 4 2 2" xfId="3083"/>
    <cellStyle name="40% - 강조색4 5 4 3" xfId="2799"/>
    <cellStyle name="40% - 강조색4 5 5" xfId="2371"/>
    <cellStyle name="40% - 강조색4 5 5 2" xfId="2941"/>
    <cellStyle name="40% - 강조색4 5 6" xfId="2657"/>
    <cellStyle name="40% - 강조색5" xfId="81" builtinId="47" customBuiltin="1"/>
    <cellStyle name="40% - 강조색5 2" xfId="82"/>
    <cellStyle name="40% - 강조색5 2 2" xfId="83"/>
    <cellStyle name="40% - 강조색5 2 2 2" xfId="84"/>
    <cellStyle name="40% - 강조색5 2 3" xfId="85"/>
    <cellStyle name="40% - 강조색5 3" xfId="86"/>
    <cellStyle name="40% - 강조색5 3 2" xfId="87"/>
    <cellStyle name="40% - 강조색5 4" xfId="88"/>
    <cellStyle name="40% - 강조색5 5" xfId="1833"/>
    <cellStyle name="40% - 강조색5 5 2" xfId="2098"/>
    <cellStyle name="40% - 강조색5 5 2 2" xfId="2191"/>
    <cellStyle name="40% - 강조색5 5 2 2 2" xfId="2333"/>
    <cellStyle name="40% - 강조색5 5 2 2 2 2" xfId="2617"/>
    <cellStyle name="40% - 강조색5 5 2 2 2 2 2" xfId="3187"/>
    <cellStyle name="40% - 강조색5 5 2 2 2 3" xfId="2903"/>
    <cellStyle name="40% - 강조색5 5 2 2 3" xfId="2475"/>
    <cellStyle name="40% - 강조색5 5 2 2 3 2" xfId="3045"/>
    <cellStyle name="40% - 강조색5 5 2 2 4" xfId="2761"/>
    <cellStyle name="40% - 강조색5 5 2 3" xfId="2262"/>
    <cellStyle name="40% - 강조색5 5 2 3 2" xfId="2546"/>
    <cellStyle name="40% - 강조색5 5 2 3 2 2" xfId="3116"/>
    <cellStyle name="40% - 강조색5 5 2 3 3" xfId="2832"/>
    <cellStyle name="40% - 강조색5 5 2 4" xfId="2404"/>
    <cellStyle name="40% - 강조색5 5 2 4 2" xfId="2974"/>
    <cellStyle name="40% - 강조색5 5 2 5" xfId="2690"/>
    <cellStyle name="40% - 강조색5 5 3" xfId="2156"/>
    <cellStyle name="40% - 강조색5 5 3 2" xfId="2298"/>
    <cellStyle name="40% - 강조색5 5 3 2 2" xfId="2582"/>
    <cellStyle name="40% - 강조색5 5 3 2 2 2" xfId="3152"/>
    <cellStyle name="40% - 강조색5 5 3 2 3" xfId="2868"/>
    <cellStyle name="40% - 강조색5 5 3 3" xfId="2440"/>
    <cellStyle name="40% - 강조색5 5 3 3 2" xfId="3010"/>
    <cellStyle name="40% - 강조색5 5 3 4" xfId="2726"/>
    <cellStyle name="40% - 강조색5 5 4" xfId="2227"/>
    <cellStyle name="40% - 강조색5 5 4 2" xfId="2511"/>
    <cellStyle name="40% - 강조색5 5 4 2 2" xfId="3081"/>
    <cellStyle name="40% - 강조색5 5 4 3" xfId="2797"/>
    <cellStyle name="40% - 강조색5 5 5" xfId="2369"/>
    <cellStyle name="40% - 강조색5 5 5 2" xfId="2939"/>
    <cellStyle name="40% - 강조색5 5 6" xfId="2655"/>
    <cellStyle name="40% - 강조색6" xfId="89" builtinId="51" customBuiltin="1"/>
    <cellStyle name="40% - 강조색6 2" xfId="90"/>
    <cellStyle name="40% - 강조색6 2 2" xfId="91"/>
    <cellStyle name="40% - 강조색6 2 2 2" xfId="92"/>
    <cellStyle name="40% - 강조색6 2 3" xfId="93"/>
    <cellStyle name="40% - 강조색6 3" xfId="94"/>
    <cellStyle name="40% - 강조색6 3 2" xfId="95"/>
    <cellStyle name="40% - 강조색6 4" xfId="96"/>
    <cellStyle name="40% - 강조색6 5" xfId="1829"/>
    <cellStyle name="40% - 강조색6 5 2" xfId="2096"/>
    <cellStyle name="40% - 강조색6 5 2 2" xfId="2189"/>
    <cellStyle name="40% - 강조색6 5 2 2 2" xfId="2331"/>
    <cellStyle name="40% - 강조색6 5 2 2 2 2" xfId="2615"/>
    <cellStyle name="40% - 강조색6 5 2 2 2 2 2" xfId="3185"/>
    <cellStyle name="40% - 강조색6 5 2 2 2 3" xfId="2901"/>
    <cellStyle name="40% - 강조색6 5 2 2 3" xfId="2473"/>
    <cellStyle name="40% - 강조색6 5 2 2 3 2" xfId="3043"/>
    <cellStyle name="40% - 강조색6 5 2 2 4" xfId="2759"/>
    <cellStyle name="40% - 강조색6 5 2 3" xfId="2260"/>
    <cellStyle name="40% - 강조색6 5 2 3 2" xfId="2544"/>
    <cellStyle name="40% - 강조색6 5 2 3 2 2" xfId="3114"/>
    <cellStyle name="40% - 강조색6 5 2 3 3" xfId="2830"/>
    <cellStyle name="40% - 강조색6 5 2 4" xfId="2402"/>
    <cellStyle name="40% - 강조색6 5 2 4 2" xfId="2972"/>
    <cellStyle name="40% - 강조색6 5 2 5" xfId="2688"/>
    <cellStyle name="40% - 강조색6 5 3" xfId="2154"/>
    <cellStyle name="40% - 강조색6 5 3 2" xfId="2296"/>
    <cellStyle name="40% - 강조색6 5 3 2 2" xfId="2580"/>
    <cellStyle name="40% - 강조색6 5 3 2 2 2" xfId="3150"/>
    <cellStyle name="40% - 강조색6 5 3 2 3" xfId="2866"/>
    <cellStyle name="40% - 강조색6 5 3 3" xfId="2438"/>
    <cellStyle name="40% - 강조색6 5 3 3 2" xfId="3008"/>
    <cellStyle name="40% - 강조색6 5 3 4" xfId="2724"/>
    <cellStyle name="40% - 강조색6 5 4" xfId="2225"/>
    <cellStyle name="40% - 강조색6 5 4 2" xfId="2509"/>
    <cellStyle name="40% - 강조색6 5 4 2 2" xfId="3079"/>
    <cellStyle name="40% - 강조색6 5 4 3" xfId="2795"/>
    <cellStyle name="40% - 강조색6 5 5" xfId="2367"/>
    <cellStyle name="40% - 강조색6 5 5 2" xfId="2937"/>
    <cellStyle name="40% - 강조색6 5 6" xfId="2653"/>
    <cellStyle name="60% - 강조색1" xfId="97" builtinId="32" customBuiltin="1"/>
    <cellStyle name="60% - 강조색1 2" xfId="98"/>
    <cellStyle name="60% - 강조색1 2 2" xfId="99"/>
    <cellStyle name="60% - 강조색1 3" xfId="100"/>
    <cellStyle name="60% - 강조색1 4" xfId="1848"/>
    <cellStyle name="60% - 강조색2" xfId="101" builtinId="36" customBuiltin="1"/>
    <cellStyle name="60% - 강조색2 2" xfId="102"/>
    <cellStyle name="60% - 강조색2 2 2" xfId="103"/>
    <cellStyle name="60% - 강조색2 3" xfId="104"/>
    <cellStyle name="60% - 강조색2 4" xfId="1844"/>
    <cellStyle name="60% - 강조색3" xfId="105" builtinId="40" customBuiltin="1"/>
    <cellStyle name="60% - 강조색3 2" xfId="106"/>
    <cellStyle name="60% - 강조색3 2 2" xfId="107"/>
    <cellStyle name="60% - 강조색3 3" xfId="108"/>
    <cellStyle name="60% - 강조색3 4" xfId="1840"/>
    <cellStyle name="60% - 강조색4" xfId="109" builtinId="44" customBuiltin="1"/>
    <cellStyle name="60% - 강조색4 2" xfId="110"/>
    <cellStyle name="60% - 강조색4 2 2" xfId="111"/>
    <cellStyle name="60% - 강조색4 3" xfId="112"/>
    <cellStyle name="60% - 강조색4 4" xfId="1836"/>
    <cellStyle name="60% - 강조색5" xfId="113" builtinId="48" customBuiltin="1"/>
    <cellStyle name="60% - 강조색5 2" xfId="114"/>
    <cellStyle name="60% - 강조색5 2 2" xfId="115"/>
    <cellStyle name="60% - 강조색5 3" xfId="116"/>
    <cellStyle name="60% - 강조색5 4" xfId="1832"/>
    <cellStyle name="60% - 강조색6" xfId="117" builtinId="52" customBuiltin="1"/>
    <cellStyle name="60% - 강조색6 2" xfId="118"/>
    <cellStyle name="60% - 강조색6 2 2" xfId="119"/>
    <cellStyle name="60% - 강조색6 3" xfId="120"/>
    <cellStyle name="60% - 강조색6 4" xfId="1828"/>
    <cellStyle name="A¨­￠￢￠O [0]_INQUIRY ￠?￥i¨u¡AAⓒ￢Aⓒª " xfId="121"/>
    <cellStyle name="A¨­￠￢￠O_INQUIRY ￠?￥i¨u¡AAⓒ￢Aⓒª " xfId="122"/>
    <cellStyle name="AeE­ [0]_AMT " xfId="123"/>
    <cellStyle name="AeE­_AMT " xfId="124"/>
    <cellStyle name="AeE¡ⓒ [0]_INQUIRY ￠?￥i¨u¡AAⓒ￢Aⓒª " xfId="125"/>
    <cellStyle name="AeE¡ⓒ_INQUIRY ￠?￥i¨u¡AAⓒ￢Aⓒª " xfId="126"/>
    <cellStyle name="AÞ¸¶ [0]_AN°y(1.25) " xfId="127"/>
    <cellStyle name="AÞ¸¶_AN°y(1.25) " xfId="128"/>
    <cellStyle name="C¡IA¨ª_¡ic¨u¡A¨￢I¨￢¡Æ AN¡Æe " xfId="129"/>
    <cellStyle name="C￥AØ_¿μ¾÷CoE² " xfId="130"/>
    <cellStyle name="Comma [0]_ SG&amp;A Bridge " xfId="131"/>
    <cellStyle name="Comma_ SG&amp;A Bridge " xfId="132"/>
    <cellStyle name="Comma0" xfId="133"/>
    <cellStyle name="Curren?_x0012_퐀_x0017_?" xfId="134"/>
    <cellStyle name="Currency [0]_ SG&amp;A Bridge " xfId="135"/>
    <cellStyle name="Currency_ SG&amp;A Bridge " xfId="136"/>
    <cellStyle name="Currency0" xfId="137"/>
    <cellStyle name="Date" xfId="138"/>
    <cellStyle name="Euro" xfId="139"/>
    <cellStyle name="Fixed" xfId="140"/>
    <cellStyle name="Header1" xfId="141"/>
    <cellStyle name="Header2" xfId="142"/>
    <cellStyle name="Header2 2" xfId="1752"/>
    <cellStyle name="Heading 1" xfId="143"/>
    <cellStyle name="Heading 2" xfId="144"/>
    <cellStyle name="Normal_ SG&amp;A Bridge " xfId="145"/>
    <cellStyle name="Percent [2]" xfId="146"/>
    <cellStyle name="subhead" xfId="147"/>
    <cellStyle name="Total" xfId="148"/>
    <cellStyle name="UM" xfId="149"/>
    <cellStyle name="강조색1" xfId="150" builtinId="29" customBuiltin="1"/>
    <cellStyle name="강조색1 2" xfId="151"/>
    <cellStyle name="강조색1 2 2" xfId="152"/>
    <cellStyle name="강조색1 3" xfId="153"/>
    <cellStyle name="강조색1 4" xfId="1851"/>
    <cellStyle name="강조색2" xfId="154" builtinId="33" customBuiltin="1"/>
    <cellStyle name="강조색2 2" xfId="155"/>
    <cellStyle name="강조색2 2 2" xfId="156"/>
    <cellStyle name="강조색2 3" xfId="157"/>
    <cellStyle name="강조색2 4" xfId="1847"/>
    <cellStyle name="강조색3" xfId="158" builtinId="37" customBuiltin="1"/>
    <cellStyle name="강조색3 2" xfId="159"/>
    <cellStyle name="강조색3 2 2" xfId="160"/>
    <cellStyle name="강조색3 3" xfId="161"/>
    <cellStyle name="강조색3 4" xfId="1843"/>
    <cellStyle name="강조색4" xfId="162" builtinId="41" customBuiltin="1"/>
    <cellStyle name="강조색4 2" xfId="163"/>
    <cellStyle name="강조색4 2 2" xfId="164"/>
    <cellStyle name="강조색4 3" xfId="165"/>
    <cellStyle name="강조색4 4" xfId="1839"/>
    <cellStyle name="강조색5" xfId="166" builtinId="45" customBuiltin="1"/>
    <cellStyle name="강조색5 2" xfId="167"/>
    <cellStyle name="강조색5 2 2" xfId="168"/>
    <cellStyle name="강조색5 3" xfId="169"/>
    <cellStyle name="강조색5 4" xfId="1835"/>
    <cellStyle name="강조색6" xfId="170" builtinId="49" customBuiltin="1"/>
    <cellStyle name="강조색6 2" xfId="171"/>
    <cellStyle name="강조색6 2 2" xfId="172"/>
    <cellStyle name="강조색6 3" xfId="173"/>
    <cellStyle name="강조색6 4" xfId="1831"/>
    <cellStyle name="경고문" xfId="174" builtinId="11" customBuiltin="1"/>
    <cellStyle name="경고문 2" xfId="175"/>
    <cellStyle name="경고문 2 2" xfId="176"/>
    <cellStyle name="경고문 3" xfId="177"/>
    <cellStyle name="경고문 4" xfId="1855"/>
    <cellStyle name="계산" xfId="178" builtinId="22" customBuiltin="1"/>
    <cellStyle name="계산 2" xfId="179"/>
    <cellStyle name="계산 2 2" xfId="180"/>
    <cellStyle name="계산 2 2 2" xfId="1761"/>
    <cellStyle name="계산 3" xfId="181"/>
    <cellStyle name="계산 4" xfId="1858"/>
    <cellStyle name="계산 5" xfId="1760"/>
    <cellStyle name="고정소숫점" xfId="182"/>
    <cellStyle name="고정소숫점 2" xfId="183"/>
    <cellStyle name="고정출력1" xfId="184"/>
    <cellStyle name="고정출력1 2" xfId="185"/>
    <cellStyle name="고정출력2" xfId="186"/>
    <cellStyle name="고정출력2 2" xfId="187"/>
    <cellStyle name="나쁨" xfId="188" builtinId="27" customBuiltin="1"/>
    <cellStyle name="나쁨 2" xfId="189"/>
    <cellStyle name="나쁨 2 2" xfId="190"/>
    <cellStyle name="나쁨 3" xfId="191"/>
    <cellStyle name="나쁨 4" xfId="1862"/>
    <cellStyle name="날짜" xfId="192"/>
    <cellStyle name="날짜 2" xfId="193"/>
    <cellStyle name="달러" xfId="194"/>
    <cellStyle name="달러 2" xfId="195"/>
    <cellStyle name="똿뗦먛귟 [0.00]_PRODUCT DETAIL Q1" xfId="196"/>
    <cellStyle name="똿뗦먛귟_PRODUCT DETAIL Q1" xfId="197"/>
    <cellStyle name="메모" xfId="198" builtinId="10" customBuiltin="1"/>
    <cellStyle name="메모 2" xfId="199"/>
    <cellStyle name="메모 2 2" xfId="200"/>
    <cellStyle name="메모 2 2 2" xfId="1770"/>
    <cellStyle name="메모 2 3" xfId="1871"/>
    <cellStyle name="메모 2 3 2" xfId="2138"/>
    <cellStyle name="메모 2 4" xfId="1750"/>
    <cellStyle name="메모 3" xfId="201"/>
    <cellStyle name="메모 3 2" xfId="1872"/>
    <cellStyle name="메모 3 2 2" xfId="2139"/>
    <cellStyle name="메모 3 3" xfId="1751"/>
    <cellStyle name="메모 4" xfId="1854"/>
    <cellStyle name="메모 4 2" xfId="2108"/>
    <cellStyle name="메모 4 2 2" xfId="2201"/>
    <cellStyle name="메모 4 2 2 2" xfId="2343"/>
    <cellStyle name="메모 4 2 2 2 2" xfId="2627"/>
    <cellStyle name="메모 4 2 2 2 2 2" xfId="3197"/>
    <cellStyle name="메모 4 2 2 2 3" xfId="2913"/>
    <cellStyle name="메모 4 2 2 3" xfId="2485"/>
    <cellStyle name="메모 4 2 2 3 2" xfId="3055"/>
    <cellStyle name="메모 4 2 2 4" xfId="2771"/>
    <cellStyle name="메모 4 2 3" xfId="2272"/>
    <cellStyle name="메모 4 2 3 2" xfId="2556"/>
    <cellStyle name="메모 4 2 3 2 2" xfId="3126"/>
    <cellStyle name="메모 4 2 3 3" xfId="2842"/>
    <cellStyle name="메모 4 2 4" xfId="2414"/>
    <cellStyle name="메모 4 2 4 2" xfId="2984"/>
    <cellStyle name="메모 4 2 5" xfId="2700"/>
    <cellStyle name="메모 4 3" xfId="2166"/>
    <cellStyle name="메모 4 3 2" xfId="2308"/>
    <cellStyle name="메모 4 3 2 2" xfId="2592"/>
    <cellStyle name="메모 4 3 2 2 2" xfId="3162"/>
    <cellStyle name="메모 4 3 2 3" xfId="2878"/>
    <cellStyle name="메모 4 3 3" xfId="2450"/>
    <cellStyle name="메모 4 3 3 2" xfId="3020"/>
    <cellStyle name="메모 4 3 4" xfId="2736"/>
    <cellStyle name="메모 4 4" xfId="2237"/>
    <cellStyle name="메모 4 4 2" xfId="2521"/>
    <cellStyle name="메모 4 4 2 2" xfId="3091"/>
    <cellStyle name="메모 4 4 3" xfId="2807"/>
    <cellStyle name="메모 4 5" xfId="2379"/>
    <cellStyle name="메모 4 5 2" xfId="2949"/>
    <cellStyle name="메모 4 6" xfId="2665"/>
    <cellStyle name="메모 5" xfId="1769"/>
    <cellStyle name="믅됞 [0.00]_PRODUCT DETAIL Q1" xfId="202"/>
    <cellStyle name="믅됞_PRODUCT DETAIL Q1" xfId="203"/>
    <cellStyle name="백분율" xfId="204" builtinId="5"/>
    <cellStyle name="백분율 10" xfId="205"/>
    <cellStyle name="백분율 10 2" xfId="1873"/>
    <cellStyle name="백분율 10 2 2" xfId="1827"/>
    <cellStyle name="백분율 10 2 3" xfId="2140"/>
    <cellStyle name="백분율 10 3" xfId="1753"/>
    <cellStyle name="백분율 11" xfId="206"/>
    <cellStyle name="백분율 11 2" xfId="1874"/>
    <cellStyle name="백분율 11 2 2" xfId="1824"/>
    <cellStyle name="백분율 11 2 3" xfId="1825"/>
    <cellStyle name="백분율 11 2 4" xfId="2141"/>
    <cellStyle name="백분율 11 3" xfId="1826"/>
    <cellStyle name="백분율 11 3 2" xfId="2131"/>
    <cellStyle name="백분율 11 4" xfId="1754"/>
    <cellStyle name="백분율 12" xfId="207"/>
    <cellStyle name="백분율 12 2" xfId="1822"/>
    <cellStyle name="백분율 12 2 2" xfId="1821"/>
    <cellStyle name="백분율 12 3" xfId="1823"/>
    <cellStyle name="백분율 13" xfId="208"/>
    <cellStyle name="백분율 13 2" xfId="1875"/>
    <cellStyle name="백분율 13 2 2" xfId="1818"/>
    <cellStyle name="백분율 13 2 3" xfId="1819"/>
    <cellStyle name="백분율 13 2 4" xfId="2142"/>
    <cellStyle name="백분율 13 3" xfId="1820"/>
    <cellStyle name="백분율 13 3 2" xfId="2132"/>
    <cellStyle name="백분율 13 4" xfId="1755"/>
    <cellStyle name="백분율 14" xfId="209"/>
    <cellStyle name="백분율 14 2" xfId="1816"/>
    <cellStyle name="백분율 14 2 2" xfId="1815"/>
    <cellStyle name="백분율 14 3" xfId="1817"/>
    <cellStyle name="백분율 14 4" xfId="1884"/>
    <cellStyle name="백분율 15" xfId="1885"/>
    <cellStyle name="백분율 15 2" xfId="1813"/>
    <cellStyle name="백분율 15 2 2" xfId="1812"/>
    <cellStyle name="백분율 15 3" xfId="1814"/>
    <cellStyle name="백분율 16" xfId="1811"/>
    <cellStyle name="백분율 16 2" xfId="1810"/>
    <cellStyle name="백분율 16 2 2" xfId="1809"/>
    <cellStyle name="백분율 17" xfId="1808"/>
    <cellStyle name="백분율 17 2" xfId="1807"/>
    <cellStyle name="백분율 17 2 2" xfId="1806"/>
    <cellStyle name="백분율 18" xfId="1805"/>
    <cellStyle name="백분율 19" xfId="1869"/>
    <cellStyle name="백분율 19 2" xfId="2109"/>
    <cellStyle name="백분율 19 2 2" xfId="2202"/>
    <cellStyle name="백분율 19 2 2 2" xfId="2344"/>
    <cellStyle name="백분율 19 2 2 2 2" xfId="2628"/>
    <cellStyle name="백분율 19 2 2 2 2 2" xfId="3198"/>
    <cellStyle name="백분율 19 2 2 2 3" xfId="2914"/>
    <cellStyle name="백분율 19 2 2 3" xfId="2486"/>
    <cellStyle name="백분율 19 2 2 3 2" xfId="3056"/>
    <cellStyle name="백분율 19 2 2 4" xfId="2772"/>
    <cellStyle name="백분율 19 2 3" xfId="2273"/>
    <cellStyle name="백분율 19 2 3 2" xfId="2557"/>
    <cellStyle name="백분율 19 2 3 2 2" xfId="3127"/>
    <cellStyle name="백분율 19 2 3 3" xfId="2843"/>
    <cellStyle name="백분율 19 2 4" xfId="2415"/>
    <cellStyle name="백분율 19 2 4 2" xfId="2985"/>
    <cellStyle name="백분율 19 2 5" xfId="2701"/>
    <cellStyle name="백분율 19 3" xfId="2167"/>
    <cellStyle name="백분율 19 3 2" xfId="2309"/>
    <cellStyle name="백분율 19 3 2 2" xfId="2593"/>
    <cellStyle name="백분율 19 3 2 2 2" xfId="3163"/>
    <cellStyle name="백분율 19 3 2 3" xfId="2879"/>
    <cellStyle name="백분율 19 3 3" xfId="2451"/>
    <cellStyle name="백분율 19 3 3 2" xfId="3021"/>
    <cellStyle name="백분율 19 3 4" xfId="2737"/>
    <cellStyle name="백분율 19 4" xfId="2238"/>
    <cellStyle name="백분율 19 4 2" xfId="2522"/>
    <cellStyle name="백분율 19 4 2 2" xfId="3092"/>
    <cellStyle name="백분율 19 4 3" xfId="2808"/>
    <cellStyle name="백분율 19 5" xfId="2380"/>
    <cellStyle name="백분율 19 5 2" xfId="2950"/>
    <cellStyle name="백분율 19 6" xfId="2666"/>
    <cellStyle name="백분율 2" xfId="210"/>
    <cellStyle name="백분율 2 10" xfId="211"/>
    <cellStyle name="백분율 2 11" xfId="212"/>
    <cellStyle name="백분율 2 12" xfId="213"/>
    <cellStyle name="백분율 2 12 2" xfId="214"/>
    <cellStyle name="백분율 2 13" xfId="215"/>
    <cellStyle name="백분율 2 13 2" xfId="1876"/>
    <cellStyle name="백분율 2 13 2 2" xfId="2143"/>
    <cellStyle name="백분율 2 13 3" xfId="1756"/>
    <cellStyle name="백분율 2 2" xfId="216"/>
    <cellStyle name="백분율 2 2 2" xfId="1804"/>
    <cellStyle name="백분율 2 3" xfId="217"/>
    <cellStyle name="백분율 2 4" xfId="218"/>
    <cellStyle name="백분율 2 4 2" xfId="1802"/>
    <cellStyle name="백분율 2 4 3" xfId="1803"/>
    <cellStyle name="백분율 2 5" xfId="219"/>
    <cellStyle name="백분율 2 6" xfId="220"/>
    <cellStyle name="백분율 2 7" xfId="221"/>
    <cellStyle name="백분율 2 8" xfId="222"/>
    <cellStyle name="백분율 2 9" xfId="223"/>
    <cellStyle name="백분율 26" xfId="1801"/>
    <cellStyle name="백분율 26 2" xfId="1800"/>
    <cellStyle name="백분율 3" xfId="224"/>
    <cellStyle name="백분율 3 2" xfId="225"/>
    <cellStyle name="백분율 3 2 2" xfId="1799"/>
    <cellStyle name="백분율 3 3" xfId="226"/>
    <cellStyle name="백분율 3 4" xfId="227"/>
    <cellStyle name="백분율 31" xfId="1798"/>
    <cellStyle name="백분율 31 2" xfId="1797"/>
    <cellStyle name="백분율 34" xfId="1796"/>
    <cellStyle name="백분율 34 2" xfId="1795"/>
    <cellStyle name="백분율 4" xfId="228"/>
    <cellStyle name="백분율 4 2" xfId="229"/>
    <cellStyle name="백분율 4 2 2" xfId="1792"/>
    <cellStyle name="백분율 4 2 3" xfId="1793"/>
    <cellStyle name="백분율 4 3" xfId="1791"/>
    <cellStyle name="백분율 4 4" xfId="1794"/>
    <cellStyle name="백분율 5" xfId="230"/>
    <cellStyle name="백분율 5 2" xfId="231"/>
    <cellStyle name="백분율 5 2 2" xfId="1788"/>
    <cellStyle name="백분율 5 2 3" xfId="1789"/>
    <cellStyle name="백분율 5 3" xfId="1787"/>
    <cellStyle name="백분율 5 4" xfId="1790"/>
    <cellStyle name="백분율 6" xfId="232"/>
    <cellStyle name="백분율 6 2" xfId="1786"/>
    <cellStyle name="백분율 7" xfId="233"/>
    <cellStyle name="백분율 7 2" xfId="1877"/>
    <cellStyle name="백분율 7 2 2" xfId="1783"/>
    <cellStyle name="백분율 7 2 3" xfId="1784"/>
    <cellStyle name="백분율 7 2 4" xfId="2144"/>
    <cellStyle name="백분율 7 3" xfId="1782"/>
    <cellStyle name="백분율 7 3 2" xfId="1781"/>
    <cellStyle name="백분율 7 3 3" xfId="2133"/>
    <cellStyle name="백분율 7 4" xfId="1785"/>
    <cellStyle name="백분율 7 5" xfId="1757"/>
    <cellStyle name="백분율 8" xfId="234"/>
    <cellStyle name="백분율 8 2" xfId="1878"/>
    <cellStyle name="백분율 8 2 2" xfId="1778"/>
    <cellStyle name="백분율 8 2 3" xfId="1779"/>
    <cellStyle name="백분율 8 2 4" xfId="2145"/>
    <cellStyle name="백분율 8 3" xfId="1777"/>
    <cellStyle name="백분율 8 3 2" xfId="1888"/>
    <cellStyle name="백분율 8 3 3" xfId="2134"/>
    <cellStyle name="백분율 8 4" xfId="1780"/>
    <cellStyle name="백분율 8 5" xfId="1758"/>
    <cellStyle name="백분율 9" xfId="235"/>
    <cellStyle name="백분율 9 2" xfId="1879"/>
    <cellStyle name="백분율 9 2 2" xfId="1891"/>
    <cellStyle name="백분율 9 2 3" xfId="1890"/>
    <cellStyle name="백분율 9 2 4" xfId="2146"/>
    <cellStyle name="백분율 9 3" xfId="1892"/>
    <cellStyle name="백분율 9 3 2" xfId="1893"/>
    <cellStyle name="백분율 9 3 3" xfId="2135"/>
    <cellStyle name="백분율 9 4" xfId="1889"/>
    <cellStyle name="백분율 9 5" xfId="1759"/>
    <cellStyle name="보통" xfId="236" builtinId="28" customBuiltin="1"/>
    <cellStyle name="보통 2" xfId="237"/>
    <cellStyle name="보통 2 2" xfId="238"/>
    <cellStyle name="보통 3" xfId="239"/>
    <cellStyle name="보통 4" xfId="1861"/>
    <cellStyle name="뷭?_BOOKSHIP" xfId="240"/>
    <cellStyle name="설명 텍스트" xfId="241" builtinId="53" customBuiltin="1"/>
    <cellStyle name="설명 텍스트 2" xfId="242"/>
    <cellStyle name="설명 텍스트 2 2" xfId="243"/>
    <cellStyle name="설명 텍스트 3" xfId="244"/>
    <cellStyle name="설명 텍스트 4" xfId="1853"/>
    <cellStyle name="셀 확인" xfId="245" builtinId="23" customBuiltin="1"/>
    <cellStyle name="셀 확인 2" xfId="246"/>
    <cellStyle name="셀 확인 2 2" xfId="247"/>
    <cellStyle name="셀 확인 3" xfId="248"/>
    <cellStyle name="셀 확인 4" xfId="1856"/>
    <cellStyle name="숫자(R)" xfId="249"/>
    <cellStyle name="쉼표 [0]" xfId="250" builtinId="6"/>
    <cellStyle name="쉼표 [0] 10" xfId="251"/>
    <cellStyle name="쉼표 [0] 10 2" xfId="1762"/>
    <cellStyle name="쉼표 [0] 10 3" xfId="2136"/>
    <cellStyle name="쉼표 [0] 11" xfId="1749"/>
    <cellStyle name="쉼표 [0] 11 2" xfId="2095"/>
    <cellStyle name="쉼표 [0] 11 2 2" xfId="2188"/>
    <cellStyle name="쉼표 [0] 11 2 2 2" xfId="2330"/>
    <cellStyle name="쉼표 [0] 11 2 2 2 2" xfId="2614"/>
    <cellStyle name="쉼표 [0] 11 2 2 2 2 2" xfId="3184"/>
    <cellStyle name="쉼표 [0] 11 2 2 2 3" xfId="2900"/>
    <cellStyle name="쉼표 [0] 11 2 2 3" xfId="2472"/>
    <cellStyle name="쉼표 [0] 11 2 2 3 2" xfId="3042"/>
    <cellStyle name="쉼표 [0] 11 2 2 4" xfId="2758"/>
    <cellStyle name="쉼표 [0] 11 2 3" xfId="2259"/>
    <cellStyle name="쉼표 [0] 11 2 3 2" xfId="2543"/>
    <cellStyle name="쉼표 [0] 11 2 3 2 2" xfId="3113"/>
    <cellStyle name="쉼표 [0] 11 2 3 3" xfId="2829"/>
    <cellStyle name="쉼표 [0] 11 2 4" xfId="2401"/>
    <cellStyle name="쉼표 [0] 11 2 4 2" xfId="2971"/>
    <cellStyle name="쉼표 [0] 11 2 5" xfId="2687"/>
    <cellStyle name="쉼표 [0] 11 3" xfId="2153"/>
    <cellStyle name="쉼표 [0] 11 3 2" xfId="2295"/>
    <cellStyle name="쉼표 [0] 11 3 2 2" xfId="2579"/>
    <cellStyle name="쉼표 [0] 11 3 2 2 2" xfId="3149"/>
    <cellStyle name="쉼표 [0] 11 3 2 3" xfId="2865"/>
    <cellStyle name="쉼표 [0] 11 3 3" xfId="2437"/>
    <cellStyle name="쉼표 [0] 11 3 3 2" xfId="3007"/>
    <cellStyle name="쉼표 [0] 11 3 4" xfId="2723"/>
    <cellStyle name="쉼표 [0] 11 4" xfId="2224"/>
    <cellStyle name="쉼표 [0] 11 4 2" xfId="2508"/>
    <cellStyle name="쉼표 [0] 11 4 2 2" xfId="3078"/>
    <cellStyle name="쉼표 [0] 11 4 3" xfId="2794"/>
    <cellStyle name="쉼표 [0] 11 5" xfId="2366"/>
    <cellStyle name="쉼표 [0] 11 5 2" xfId="2936"/>
    <cellStyle name="쉼표 [0] 11 6" xfId="2652"/>
    <cellStyle name="쉼표 [0] 12" xfId="2094"/>
    <cellStyle name="쉼표 [0] 12 2" xfId="2129"/>
    <cellStyle name="쉼표 [0] 12 2 2" xfId="2222"/>
    <cellStyle name="쉼표 [0] 12 2 2 2" xfId="2364"/>
    <cellStyle name="쉼표 [0] 12 2 2 2 2" xfId="2648"/>
    <cellStyle name="쉼표 [0] 12 2 2 2 2 2" xfId="3218"/>
    <cellStyle name="쉼표 [0] 12 2 2 2 3" xfId="2934"/>
    <cellStyle name="쉼표 [0] 12 2 2 3" xfId="2506"/>
    <cellStyle name="쉼표 [0] 12 2 2 3 2" xfId="3076"/>
    <cellStyle name="쉼표 [0] 12 2 2 4" xfId="2792"/>
    <cellStyle name="쉼표 [0] 12 2 3" xfId="2293"/>
    <cellStyle name="쉼표 [0] 12 2 3 2" xfId="2577"/>
    <cellStyle name="쉼표 [0] 12 2 3 2 2" xfId="3147"/>
    <cellStyle name="쉼표 [0] 12 2 3 3" xfId="2863"/>
    <cellStyle name="쉼표 [0] 12 2 4" xfId="2435"/>
    <cellStyle name="쉼표 [0] 12 2 4 2" xfId="3005"/>
    <cellStyle name="쉼표 [0] 12 2 5" xfId="2721"/>
    <cellStyle name="쉼표 [0] 12 3" xfId="2187"/>
    <cellStyle name="쉼표 [0] 12 3 2" xfId="2329"/>
    <cellStyle name="쉼표 [0] 12 3 2 2" xfId="2613"/>
    <cellStyle name="쉼표 [0] 12 3 2 2 2" xfId="3183"/>
    <cellStyle name="쉼표 [0] 12 3 2 3" xfId="2899"/>
    <cellStyle name="쉼표 [0] 12 3 3" xfId="2471"/>
    <cellStyle name="쉼표 [0] 12 3 3 2" xfId="3041"/>
    <cellStyle name="쉼표 [0] 12 3 4" xfId="2757"/>
    <cellStyle name="쉼표 [0] 12 4" xfId="2258"/>
    <cellStyle name="쉼표 [0] 12 4 2" xfId="2542"/>
    <cellStyle name="쉼표 [0] 12 4 2 2" xfId="3112"/>
    <cellStyle name="쉼표 [0] 12 4 3" xfId="2828"/>
    <cellStyle name="쉼표 [0] 12 5" xfId="2400"/>
    <cellStyle name="쉼표 [0] 12 5 2" xfId="2970"/>
    <cellStyle name="쉼표 [0] 12 6" xfId="2686"/>
    <cellStyle name="쉼표 [0] 13" xfId="2651"/>
    <cellStyle name="쉼표 [0] 13 2" xfId="3221"/>
    <cellStyle name="쉼표 [0] 2" xfId="252"/>
    <cellStyle name="쉼표 [0] 2 2" xfId="253"/>
    <cellStyle name="쉼표 [0] 2 2 2" xfId="1895"/>
    <cellStyle name="쉼표 [0] 2 2 3" xfId="1894"/>
    <cellStyle name="쉼표 [0] 2 2 4" xfId="3223"/>
    <cellStyle name="쉼표 [0] 2 3" xfId="254"/>
    <cellStyle name="쉼표 [0] 2 4" xfId="255"/>
    <cellStyle name="쉼표 [0] 2 5" xfId="3234"/>
    <cellStyle name="쉼표 [0] 26" xfId="1896"/>
    <cellStyle name="쉼표 [0] 26 2" xfId="1897"/>
    <cellStyle name="쉼표 [0] 3" xfId="256"/>
    <cellStyle name="쉼표 [0] 3 2" xfId="257"/>
    <cellStyle name="쉼표 [0] 3 2 2" xfId="258"/>
    <cellStyle name="쉼표 [0] 3 2 2 2" xfId="1900"/>
    <cellStyle name="쉼표 [0] 3 2 2 2 2" xfId="2148"/>
    <cellStyle name="쉼표 [0] 3 2 2 3" xfId="1764"/>
    <cellStyle name="쉼표 [0] 3 2 3" xfId="1899"/>
    <cellStyle name="쉼표 [0] 3 3" xfId="259"/>
    <cellStyle name="쉼표 [0] 3 3 2" xfId="1902"/>
    <cellStyle name="쉼표 [0] 3 3 3" xfId="1901"/>
    <cellStyle name="쉼표 [0] 3 4" xfId="1880"/>
    <cellStyle name="쉼표 [0] 3 4 2" xfId="1898"/>
    <cellStyle name="쉼표 [0] 3 4 3" xfId="2147"/>
    <cellStyle name="쉼표 [0] 3 5" xfId="1763"/>
    <cellStyle name="쉼표 [0] 4" xfId="260"/>
    <cellStyle name="쉼표 [0] 4 2" xfId="261"/>
    <cellStyle name="쉼표 [0] 4 2 2" xfId="262"/>
    <cellStyle name="쉼표 [0] 4 2 2 2" xfId="1905"/>
    <cellStyle name="쉼표 [0] 4 2 2 2 2" xfId="2150"/>
    <cellStyle name="쉼표 [0] 4 2 2 3" xfId="1766"/>
    <cellStyle name="쉼표 [0] 4 2 3" xfId="1904"/>
    <cellStyle name="쉼표 [0] 4 3" xfId="263"/>
    <cellStyle name="쉼표 [0] 4 3 2" xfId="1907"/>
    <cellStyle name="쉼표 [0] 4 3 3" xfId="1906"/>
    <cellStyle name="쉼표 [0] 4 4" xfId="1881"/>
    <cellStyle name="쉼표 [0] 4 4 2" xfId="1903"/>
    <cellStyle name="쉼표 [0] 4 4 3" xfId="2149"/>
    <cellStyle name="쉼표 [0] 4 5" xfId="1765"/>
    <cellStyle name="쉼표 [0] 5" xfId="264"/>
    <cellStyle name="쉼표 [0] 5 2" xfId="265"/>
    <cellStyle name="쉼표 [0] 5 2 2" xfId="1910"/>
    <cellStyle name="쉼표 [0] 5 2 3" xfId="1909"/>
    <cellStyle name="쉼표 [0] 5 3" xfId="1882"/>
    <cellStyle name="쉼표 [0] 5 3 2" xfId="1912"/>
    <cellStyle name="쉼표 [0] 5 3 3" xfId="1911"/>
    <cellStyle name="쉼표 [0] 5 3 4" xfId="2151"/>
    <cellStyle name="쉼표 [0] 5 4" xfId="1908"/>
    <cellStyle name="쉼표 [0] 5 4 2" xfId="2137"/>
    <cellStyle name="쉼표 [0] 5 5" xfId="1767"/>
    <cellStyle name="쉼표 [0] 6" xfId="266"/>
    <cellStyle name="쉼표 [0] 6 2" xfId="267"/>
    <cellStyle name="쉼표 [0] 6 2 2" xfId="1913"/>
    <cellStyle name="쉼표 [0] 6 3" xfId="1883"/>
    <cellStyle name="쉼표 [0] 6 3 2" xfId="2152"/>
    <cellStyle name="쉼표 [0] 6 4" xfId="1768"/>
    <cellStyle name="쉼표 [0] 7" xfId="268"/>
    <cellStyle name="쉼표 [0] 7 2" xfId="269"/>
    <cellStyle name="쉼표 [0] 7 2 2" xfId="1916"/>
    <cellStyle name="쉼표 [0] 7 2 3" xfId="1915"/>
    <cellStyle name="쉼표 [0] 7 3" xfId="1917"/>
    <cellStyle name="쉼표 [0] 7 3 2" xfId="1918"/>
    <cellStyle name="쉼표 [0] 7 4" xfId="1914"/>
    <cellStyle name="쉼표 [0] 8" xfId="270"/>
    <cellStyle name="쉼표 [0] 8 2" xfId="1920"/>
    <cellStyle name="쉼표 [0] 8 2 2" xfId="1921"/>
    <cellStyle name="쉼표 [0] 8 3" xfId="1922"/>
    <cellStyle name="쉼표 [0] 8 3 2" xfId="1923"/>
    <cellStyle name="쉼표 [0] 8 4" xfId="1919"/>
    <cellStyle name="쉼표 [0] 9" xfId="271"/>
    <cellStyle name="쉼표 [0] 9 2" xfId="1925"/>
    <cellStyle name="쉼표 [0] 9 2 2" xfId="1926"/>
    <cellStyle name="쉼표 [0] 9 3" xfId="1927"/>
    <cellStyle name="쉼표 [0] 9 3 2" xfId="1928"/>
    <cellStyle name="쉼표 [0] 9 4" xfId="1924"/>
    <cellStyle name="쉼표 [0]_08 전기가스수도(1)" xfId="272"/>
    <cellStyle name="쉼표 [0]_1.발전현황" xfId="273"/>
    <cellStyle name="쉼표 [0]_14.온천수생산" xfId="274"/>
    <cellStyle name="쉼표 [0]_2.용도별전력사용량" xfId="275"/>
    <cellStyle name="쉼표 [0]_3.제조업중분류별전력사용량" xfId="276"/>
    <cellStyle name="쉼표 [0]_8. 전기가스수도" xfId="277"/>
    <cellStyle name="스타일 1" xfId="278"/>
    <cellStyle name="연결된 셀" xfId="279" builtinId="24" customBuiltin="1"/>
    <cellStyle name="연결된 셀 2" xfId="280"/>
    <cellStyle name="연결된 셀 2 2" xfId="281"/>
    <cellStyle name="연결된 셀 3" xfId="282"/>
    <cellStyle name="연결된 셀 4" xfId="1857"/>
    <cellStyle name="요약" xfId="283" builtinId="25" customBuiltin="1"/>
    <cellStyle name="요약 2" xfId="284"/>
    <cellStyle name="요약 2 2" xfId="285"/>
    <cellStyle name="요약 2 2 2" xfId="1772"/>
    <cellStyle name="요약 3" xfId="286"/>
    <cellStyle name="요약 4" xfId="1852"/>
    <cellStyle name="요약 5" xfId="1771"/>
    <cellStyle name="입력" xfId="287" builtinId="20" customBuiltin="1"/>
    <cellStyle name="입력 2" xfId="288"/>
    <cellStyle name="입력 2 2" xfId="289"/>
    <cellStyle name="입력 2 2 2" xfId="1774"/>
    <cellStyle name="입력 3" xfId="290"/>
    <cellStyle name="입력 4" xfId="1860"/>
    <cellStyle name="입력 5" xfId="1773"/>
    <cellStyle name="자리수" xfId="291"/>
    <cellStyle name="자리수 2" xfId="292"/>
    <cellStyle name="자리수0" xfId="293"/>
    <cellStyle name="자리수0 2" xfId="294"/>
    <cellStyle name="제목" xfId="295" builtinId="15" customBuiltin="1"/>
    <cellStyle name="제목 1" xfId="296" builtinId="16" customBuiltin="1"/>
    <cellStyle name="제목 1 2" xfId="297"/>
    <cellStyle name="제목 1 2 2" xfId="298"/>
    <cellStyle name="제목 1 3" xfId="299"/>
    <cellStyle name="제목 1 4" xfId="300"/>
    <cellStyle name="제목 1 5" xfId="301"/>
    <cellStyle name="제목 1 6" xfId="1867"/>
    <cellStyle name="제목 2" xfId="302" builtinId="17" customBuiltin="1"/>
    <cellStyle name="제목 2 2" xfId="303"/>
    <cellStyle name="제목 2 2 2" xfId="304"/>
    <cellStyle name="제목 2 3" xfId="305"/>
    <cellStyle name="제목 2 4" xfId="1866"/>
    <cellStyle name="제목 3" xfId="306" builtinId="18" customBuiltin="1"/>
    <cellStyle name="제목 3 2" xfId="307"/>
    <cellStyle name="제목 3 2 2" xfId="308"/>
    <cellStyle name="제목 3 3" xfId="309"/>
    <cellStyle name="제목 3 4" xfId="1865"/>
    <cellStyle name="제목 4" xfId="310" builtinId="19" customBuiltin="1"/>
    <cellStyle name="제목 4 2" xfId="311"/>
    <cellStyle name="제목 4 2 2" xfId="312"/>
    <cellStyle name="제목 4 3" xfId="313"/>
    <cellStyle name="제목 4 4" xfId="1864"/>
    <cellStyle name="제목 5" xfId="314"/>
    <cellStyle name="제목 5 2" xfId="315"/>
    <cellStyle name="제목 6" xfId="316"/>
    <cellStyle name="제목 7" xfId="1868"/>
    <cellStyle name="좋음" xfId="317" builtinId="26" customBuiltin="1"/>
    <cellStyle name="좋음 2" xfId="318"/>
    <cellStyle name="좋음 2 2" xfId="319"/>
    <cellStyle name="좋음 3" xfId="320"/>
    <cellStyle name="좋음 4" xfId="1863"/>
    <cellStyle name="출력" xfId="321" builtinId="21" customBuiltin="1"/>
    <cellStyle name="출력 2" xfId="322"/>
    <cellStyle name="출력 2 2" xfId="323"/>
    <cellStyle name="출력 2 2 2" xfId="1776"/>
    <cellStyle name="출력 3" xfId="324"/>
    <cellStyle name="출력 4" xfId="1859"/>
    <cellStyle name="출력 5" xfId="1775"/>
    <cellStyle name="콤마 [0]" xfId="325"/>
    <cellStyle name="콤마 [0]_16.추곡수매실적" xfId="326"/>
    <cellStyle name="콤마 [0]_2.주민등록인구" xfId="327"/>
    <cellStyle name="콤마 [0]_천기일수" xfId="328"/>
    <cellStyle name="콤마 [0]_해안선및도서" xfId="329"/>
    <cellStyle name="콤마_ 견적기준 FLOW " xfId="330"/>
    <cellStyle name="퍼센트" xfId="331"/>
    <cellStyle name="퍼센트 2" xfId="332"/>
    <cellStyle name="표준" xfId="0" builtinId="0"/>
    <cellStyle name="표준 10" xfId="333"/>
    <cellStyle name="표준 10 2" xfId="334"/>
    <cellStyle name="표준 10 3" xfId="335"/>
    <cellStyle name="표준 100" xfId="336"/>
    <cellStyle name="표준 101" xfId="337"/>
    <cellStyle name="표준 102" xfId="338"/>
    <cellStyle name="표준 102 2" xfId="339"/>
    <cellStyle name="표준 103" xfId="340"/>
    <cellStyle name="표준 103 2" xfId="3224"/>
    <cellStyle name="표준 104" xfId="341"/>
    <cellStyle name="표준 105" xfId="1887"/>
    <cellStyle name="표준 105 2" xfId="2111"/>
    <cellStyle name="표준 105 2 2" xfId="2204"/>
    <cellStyle name="표준 105 2 2 2" xfId="2346"/>
    <cellStyle name="표준 105 2 2 2 2" xfId="2630"/>
    <cellStyle name="표준 105 2 2 2 2 2" xfId="3200"/>
    <cellStyle name="표준 105 2 2 2 3" xfId="2916"/>
    <cellStyle name="표준 105 2 2 3" xfId="2488"/>
    <cellStyle name="표준 105 2 2 3 2" xfId="3058"/>
    <cellStyle name="표준 105 2 2 4" xfId="2774"/>
    <cellStyle name="표준 105 2 3" xfId="2275"/>
    <cellStyle name="표준 105 2 3 2" xfId="2559"/>
    <cellStyle name="표준 105 2 3 2 2" xfId="3129"/>
    <cellStyle name="표준 105 2 3 3" xfId="2845"/>
    <cellStyle name="표준 105 2 4" xfId="2417"/>
    <cellStyle name="표준 105 2 4 2" xfId="2987"/>
    <cellStyle name="표준 105 2 5" xfId="2703"/>
    <cellStyle name="표준 105 3" xfId="2130"/>
    <cellStyle name="표준 105 3 2" xfId="2223"/>
    <cellStyle name="표준 105 3 2 2" xfId="2365"/>
    <cellStyle name="표준 105 3 2 2 2" xfId="2649"/>
    <cellStyle name="표준 105 3 2 2 2 2" xfId="3219"/>
    <cellStyle name="표준 105 3 2 2 3" xfId="2935"/>
    <cellStyle name="표준 105 3 2 3" xfId="2507"/>
    <cellStyle name="표준 105 3 2 3 2" xfId="3077"/>
    <cellStyle name="표준 105 3 2 4" xfId="2793"/>
    <cellStyle name="표준 105 3 3" xfId="2294"/>
    <cellStyle name="표준 105 3 3 2" xfId="2578"/>
    <cellStyle name="표준 105 3 3 2 2" xfId="3148"/>
    <cellStyle name="표준 105 3 3 3" xfId="2864"/>
    <cellStyle name="표준 105 3 4" xfId="2436"/>
    <cellStyle name="표준 105 3 4 2" xfId="3006"/>
    <cellStyle name="표준 105 3 5" xfId="2722"/>
    <cellStyle name="표준 105 4" xfId="2169"/>
    <cellStyle name="표준 105 4 2" xfId="2311"/>
    <cellStyle name="표준 105 4 2 2" xfId="2595"/>
    <cellStyle name="표준 105 4 2 2 2" xfId="3165"/>
    <cellStyle name="표준 105 4 2 3" xfId="2881"/>
    <cellStyle name="표준 105 4 3" xfId="2453"/>
    <cellStyle name="표준 105 4 3 2" xfId="3023"/>
    <cellStyle name="표준 105 4 4" xfId="2739"/>
    <cellStyle name="표준 105 5" xfId="2240"/>
    <cellStyle name="표준 105 5 2" xfId="2524"/>
    <cellStyle name="표준 105 5 2 2" xfId="3094"/>
    <cellStyle name="표준 105 5 3" xfId="2810"/>
    <cellStyle name="표준 105 6" xfId="2382"/>
    <cellStyle name="표준 105 6 2" xfId="2952"/>
    <cellStyle name="표준 105 7" xfId="2668"/>
    <cellStyle name="표준 106" xfId="2093"/>
    <cellStyle name="표준 106 2" xfId="2128"/>
    <cellStyle name="표준 106 2 2" xfId="2221"/>
    <cellStyle name="표준 106 2 2 2" xfId="2363"/>
    <cellStyle name="표준 106 2 2 2 2" xfId="2647"/>
    <cellStyle name="표준 106 2 2 2 2 2" xfId="3217"/>
    <cellStyle name="표준 106 2 2 2 3" xfId="2933"/>
    <cellStyle name="표준 106 2 2 3" xfId="2505"/>
    <cellStyle name="표준 106 2 2 3 2" xfId="3075"/>
    <cellStyle name="표준 106 2 2 4" xfId="2791"/>
    <cellStyle name="표준 106 2 3" xfId="2292"/>
    <cellStyle name="표준 106 2 3 2" xfId="2576"/>
    <cellStyle name="표준 106 2 3 2 2" xfId="3146"/>
    <cellStyle name="표준 106 2 3 3" xfId="2862"/>
    <cellStyle name="표준 106 2 4" xfId="2434"/>
    <cellStyle name="표준 106 2 4 2" xfId="3004"/>
    <cellStyle name="표준 106 2 5" xfId="2720"/>
    <cellStyle name="표준 106 3" xfId="2186"/>
    <cellStyle name="표준 106 3 2" xfId="2328"/>
    <cellStyle name="표준 106 3 2 2" xfId="2612"/>
    <cellStyle name="표준 106 3 2 2 2" xfId="3182"/>
    <cellStyle name="표준 106 3 2 3" xfId="2898"/>
    <cellStyle name="표준 106 3 3" xfId="2470"/>
    <cellStyle name="표준 106 3 3 2" xfId="3040"/>
    <cellStyle name="표준 106 3 4" xfId="2756"/>
    <cellStyle name="표준 106 4" xfId="2257"/>
    <cellStyle name="표준 106 4 2" xfId="2541"/>
    <cellStyle name="표준 106 4 2 2" xfId="3111"/>
    <cellStyle name="표준 106 4 3" xfId="2827"/>
    <cellStyle name="표준 106 5" xfId="2399"/>
    <cellStyle name="표준 106 5 2" xfId="2969"/>
    <cellStyle name="표준 106 6" xfId="2685"/>
    <cellStyle name="표준 107" xfId="2650"/>
    <cellStyle name="표준 107 2" xfId="3220"/>
    <cellStyle name="표준 108" xfId="3222"/>
    <cellStyle name="표준 11" xfId="342"/>
    <cellStyle name="표준 11 2" xfId="343"/>
    <cellStyle name="표준 11 3" xfId="344"/>
    <cellStyle name="표준 117" xfId="345"/>
    <cellStyle name="표준 118" xfId="346"/>
    <cellStyle name="표준 119" xfId="347"/>
    <cellStyle name="표준 12" xfId="348"/>
    <cellStyle name="표준 12 2" xfId="349"/>
    <cellStyle name="표준 12 3" xfId="350"/>
    <cellStyle name="표준 12 4" xfId="351"/>
    <cellStyle name="표준 13" xfId="352"/>
    <cellStyle name="표준 13 2" xfId="353"/>
    <cellStyle name="표준 13 3" xfId="354"/>
    <cellStyle name="표준 14" xfId="355"/>
    <cellStyle name="표준 14 2" xfId="356"/>
    <cellStyle name="표준 14 3" xfId="357"/>
    <cellStyle name="표준 15" xfId="358"/>
    <cellStyle name="표준 15 2" xfId="359"/>
    <cellStyle name="표준 15 3" xfId="360"/>
    <cellStyle name="표준 16" xfId="361"/>
    <cellStyle name="표준 16 2" xfId="362"/>
    <cellStyle name="표준 16 3" xfId="363"/>
    <cellStyle name="표준 17" xfId="364"/>
    <cellStyle name="표준 17 2" xfId="365"/>
    <cellStyle name="표준 17 3" xfId="366"/>
    <cellStyle name="표준 18" xfId="367"/>
    <cellStyle name="표준 18 2" xfId="368"/>
    <cellStyle name="표준 18 3" xfId="369"/>
    <cellStyle name="표준 19" xfId="370"/>
    <cellStyle name="표준 19 2" xfId="371"/>
    <cellStyle name="표준 19 3" xfId="372"/>
    <cellStyle name="표준 2" xfId="373"/>
    <cellStyle name="표준 2 10" xfId="1929"/>
    <cellStyle name="표준 2 10 2" xfId="1930"/>
    <cellStyle name="표준 2 11" xfId="1931"/>
    <cellStyle name="표준 2 11 2" xfId="1932"/>
    <cellStyle name="표준 2 12" xfId="1933"/>
    <cellStyle name="표준 2 12 2" xfId="1934"/>
    <cellStyle name="표준 2 13" xfId="1935"/>
    <cellStyle name="표준 2 13 2" xfId="1936"/>
    <cellStyle name="표준 2 14" xfId="1937"/>
    <cellStyle name="표준 2 14 2" xfId="1938"/>
    <cellStyle name="표준 2 15" xfId="1939"/>
    <cellStyle name="표준 2 15 2" xfId="1940"/>
    <cellStyle name="표준 2 16" xfId="1941"/>
    <cellStyle name="표준 2 16 2" xfId="1942"/>
    <cellStyle name="표준 2 17" xfId="1943"/>
    <cellStyle name="표준 2 17 2" xfId="1944"/>
    <cellStyle name="표준 2 18" xfId="1945"/>
    <cellStyle name="표준 2 18 2" xfId="1946"/>
    <cellStyle name="표준 2 19" xfId="1947"/>
    <cellStyle name="표준 2 19 2" xfId="1948"/>
    <cellStyle name="표준 2 2" xfId="374"/>
    <cellStyle name="표준 2 2 2" xfId="375"/>
    <cellStyle name="표준 2 2 2 2" xfId="376"/>
    <cellStyle name="표준 2 2 2 2 2" xfId="1951"/>
    <cellStyle name="표준 2 2 2 3" xfId="1950"/>
    <cellStyle name="표준 2 2 3" xfId="377"/>
    <cellStyle name="표준 2 2 3 2" xfId="378"/>
    <cellStyle name="표준 2 2 3 3" xfId="1952"/>
    <cellStyle name="표준 2 2 4" xfId="1953"/>
    <cellStyle name="표준 2 2 5" xfId="1949"/>
    <cellStyle name="표준 2 20" xfId="1954"/>
    <cellStyle name="표준 2 20 2" xfId="1955"/>
    <cellStyle name="표준 2 21" xfId="1956"/>
    <cellStyle name="표준 2 21 2" xfId="1957"/>
    <cellStyle name="표준 2 22" xfId="1958"/>
    <cellStyle name="표준 2 22 2" xfId="1959"/>
    <cellStyle name="표준 2 23" xfId="1960"/>
    <cellStyle name="표준 2 23 2" xfId="1961"/>
    <cellStyle name="표준 2 24" xfId="1962"/>
    <cellStyle name="표준 2 24 2" xfId="1963"/>
    <cellStyle name="표준 2 25" xfId="1964"/>
    <cellStyle name="표준 2 25 2" xfId="1965"/>
    <cellStyle name="표준 2 26" xfId="1966"/>
    <cellStyle name="표준 2 26 2" xfId="1967"/>
    <cellStyle name="표준 2 27" xfId="1968"/>
    <cellStyle name="표준 2 27 2" xfId="1969"/>
    <cellStyle name="표준 2 28" xfId="1970"/>
    <cellStyle name="표준 2 28 2" xfId="1971"/>
    <cellStyle name="표준 2 29" xfId="1972"/>
    <cellStyle name="표준 2 29 2" xfId="1973"/>
    <cellStyle name="표준 2 3" xfId="379"/>
    <cellStyle name="표준 2 3 2" xfId="380"/>
    <cellStyle name="표준 2 3 2 2" xfId="1974"/>
    <cellStyle name="표준 2 3 2 3" xfId="3225"/>
    <cellStyle name="표준 2 3 3" xfId="381"/>
    <cellStyle name="표준 2 3 3 2" xfId="1975"/>
    <cellStyle name="표준 2 30" xfId="1976"/>
    <cellStyle name="표준 2 30 2" xfId="1977"/>
    <cellStyle name="표준 2 31" xfId="1978"/>
    <cellStyle name="표준 2 31 2" xfId="1979"/>
    <cellStyle name="표준 2 32" xfId="1980"/>
    <cellStyle name="표준 2 32 2" xfId="1981"/>
    <cellStyle name="표준 2 33" xfId="1982"/>
    <cellStyle name="표준 2 33 2" xfId="1983"/>
    <cellStyle name="표준 2 34" xfId="1984"/>
    <cellStyle name="표준 2 34 2" xfId="1985"/>
    <cellStyle name="표준 2 35" xfId="1986"/>
    <cellStyle name="표준 2 35 2" xfId="1987"/>
    <cellStyle name="표준 2 36" xfId="1988"/>
    <cellStyle name="표준 2 36 2" xfId="1989"/>
    <cellStyle name="표준 2 37" xfId="1990"/>
    <cellStyle name="표준 2 37 2" xfId="1991"/>
    <cellStyle name="표준 2 38" xfId="1992"/>
    <cellStyle name="표준 2 38 2" xfId="1993"/>
    <cellStyle name="표준 2 39" xfId="1994"/>
    <cellStyle name="표준 2 39 2" xfId="1995"/>
    <cellStyle name="표준 2 4" xfId="382"/>
    <cellStyle name="표준 2 4 2" xfId="1997"/>
    <cellStyle name="표준 2 4 3" xfId="1996"/>
    <cellStyle name="표준 2 40" xfId="1998"/>
    <cellStyle name="표준 2 40 2" xfId="1999"/>
    <cellStyle name="표준 2 41" xfId="2000"/>
    <cellStyle name="표준 2 41 2" xfId="2001"/>
    <cellStyle name="표준 2 42" xfId="2002"/>
    <cellStyle name="표준 2 42 2" xfId="2003"/>
    <cellStyle name="표준 2 43" xfId="2004"/>
    <cellStyle name="표준 2 43 2" xfId="2005"/>
    <cellStyle name="표준 2 44" xfId="2006"/>
    <cellStyle name="표준 2 44 2" xfId="2007"/>
    <cellStyle name="표준 2 45" xfId="2008"/>
    <cellStyle name="표준 2 45 2" xfId="2009"/>
    <cellStyle name="표준 2 46" xfId="2010"/>
    <cellStyle name="표준 2 46 2" xfId="2011"/>
    <cellStyle name="표준 2 47" xfId="2012"/>
    <cellStyle name="표준 2 47 2" xfId="2013"/>
    <cellStyle name="표준 2 48" xfId="2014"/>
    <cellStyle name="표준 2 48 2" xfId="2015"/>
    <cellStyle name="표준 2 49" xfId="2016"/>
    <cellStyle name="표준 2 49 2" xfId="2017"/>
    <cellStyle name="표준 2 5" xfId="383"/>
    <cellStyle name="표준 2 5 2" xfId="2019"/>
    <cellStyle name="표준 2 5 3" xfId="2018"/>
    <cellStyle name="표준 2 50" xfId="2020"/>
    <cellStyle name="표준 2 50 2" xfId="2021"/>
    <cellStyle name="표준 2 51" xfId="2022"/>
    <cellStyle name="표준 2 51 2" xfId="2023"/>
    <cellStyle name="표준 2 52" xfId="2024"/>
    <cellStyle name="표준 2 52 2" xfId="2025"/>
    <cellStyle name="표준 2 53" xfId="2026"/>
    <cellStyle name="표준 2 53 2" xfId="2027"/>
    <cellStyle name="표준 2 54" xfId="2028"/>
    <cellStyle name="표준 2 54 2" xfId="2029"/>
    <cellStyle name="표준 2 55" xfId="2030"/>
    <cellStyle name="표준 2 55 2" xfId="2031"/>
    <cellStyle name="표준 2 56" xfId="2032"/>
    <cellStyle name="표준 2 56 2" xfId="2033"/>
    <cellStyle name="표준 2 57" xfId="2034"/>
    <cellStyle name="표준 2 57 2" xfId="2035"/>
    <cellStyle name="표준 2 58" xfId="2036"/>
    <cellStyle name="표준 2 58 2" xfId="2037"/>
    <cellStyle name="표준 2 59" xfId="2038"/>
    <cellStyle name="표준 2 59 2" xfId="2039"/>
    <cellStyle name="표준 2 6" xfId="384"/>
    <cellStyle name="표준 2 6 2" xfId="2041"/>
    <cellStyle name="표준 2 6 3" xfId="2040"/>
    <cellStyle name="표준 2 60" xfId="2042"/>
    <cellStyle name="표준 2 60 2" xfId="2043"/>
    <cellStyle name="표준 2 61" xfId="2044"/>
    <cellStyle name="표준 2 61 2" xfId="2045"/>
    <cellStyle name="표준 2 62" xfId="2046"/>
    <cellStyle name="표준 2 62 2" xfId="2047"/>
    <cellStyle name="표준 2 63" xfId="2048"/>
    <cellStyle name="표준 2 63 2" xfId="2049"/>
    <cellStyle name="표준 2 64" xfId="2050"/>
    <cellStyle name="표준 2 64 2" xfId="2051"/>
    <cellStyle name="표준 2 65" xfId="2052"/>
    <cellStyle name="표준 2 65 2" xfId="2053"/>
    <cellStyle name="표준 2 66" xfId="2054"/>
    <cellStyle name="표준 2 66 2" xfId="2055"/>
    <cellStyle name="표준 2 67" xfId="2056"/>
    <cellStyle name="표준 2 67 2" xfId="2057"/>
    <cellStyle name="표준 2 68" xfId="2058"/>
    <cellStyle name="표준 2 7" xfId="2059"/>
    <cellStyle name="표준 2 7 2" xfId="2060"/>
    <cellStyle name="표준 2 8" xfId="2061"/>
    <cellStyle name="표준 2 8 2" xfId="2062"/>
    <cellStyle name="표준 2 9" xfId="2063"/>
    <cellStyle name="표준 2 9 2" xfId="2064"/>
    <cellStyle name="표준 20" xfId="385"/>
    <cellStyle name="표준 20 2" xfId="386"/>
    <cellStyle name="표준 20 2 2" xfId="387"/>
    <cellStyle name="표준 20 3" xfId="388"/>
    <cellStyle name="표준 20 4" xfId="389"/>
    <cellStyle name="표준 20 5" xfId="390"/>
    <cellStyle name="표준 20 6" xfId="1870"/>
    <cellStyle name="표준 20 6 2" xfId="2110"/>
    <cellStyle name="표준 20 6 2 2" xfId="2203"/>
    <cellStyle name="표준 20 6 2 2 2" xfId="2345"/>
    <cellStyle name="표준 20 6 2 2 2 2" xfId="2629"/>
    <cellStyle name="표준 20 6 2 2 2 2 2" xfId="3199"/>
    <cellStyle name="표준 20 6 2 2 2 3" xfId="2915"/>
    <cellStyle name="표준 20 6 2 2 3" xfId="2487"/>
    <cellStyle name="표준 20 6 2 2 3 2" xfId="3057"/>
    <cellStyle name="표준 20 6 2 2 4" xfId="2773"/>
    <cellStyle name="표준 20 6 2 3" xfId="2274"/>
    <cellStyle name="표준 20 6 2 3 2" xfId="2558"/>
    <cellStyle name="표준 20 6 2 3 2 2" xfId="3128"/>
    <cellStyle name="표준 20 6 2 3 3" xfId="2844"/>
    <cellStyle name="표준 20 6 2 4" xfId="2416"/>
    <cellStyle name="표준 20 6 2 4 2" xfId="2986"/>
    <cellStyle name="표준 20 6 2 5" xfId="2702"/>
    <cellStyle name="표준 20 6 3" xfId="2168"/>
    <cellStyle name="표준 20 6 3 2" xfId="2310"/>
    <cellStyle name="표준 20 6 3 2 2" xfId="2594"/>
    <cellStyle name="표준 20 6 3 2 2 2" xfId="3164"/>
    <cellStyle name="표준 20 6 3 2 3" xfId="2880"/>
    <cellStyle name="표준 20 6 3 3" xfId="2452"/>
    <cellStyle name="표준 20 6 3 3 2" xfId="3022"/>
    <cellStyle name="표준 20 6 3 4" xfId="2738"/>
    <cellStyle name="표준 20 6 4" xfId="2239"/>
    <cellStyle name="표준 20 6 4 2" xfId="2523"/>
    <cellStyle name="표준 20 6 4 2 2" xfId="3093"/>
    <cellStyle name="표준 20 6 4 3" xfId="2809"/>
    <cellStyle name="표준 20 6 5" xfId="2381"/>
    <cellStyle name="표준 20 6 5 2" xfId="2951"/>
    <cellStyle name="표준 20 6 6" xfId="2667"/>
    <cellStyle name="표준 21" xfId="391"/>
    <cellStyle name="표준 21 2" xfId="392"/>
    <cellStyle name="표준 21 2 2" xfId="393"/>
    <cellStyle name="표준 21 3" xfId="394"/>
    <cellStyle name="표준 21 4" xfId="395"/>
    <cellStyle name="표준 21 5" xfId="396"/>
    <cellStyle name="표준 21 6" xfId="1886"/>
    <cellStyle name="표준 22" xfId="397"/>
    <cellStyle name="표준 22 10" xfId="398"/>
    <cellStyle name="표준 22 11" xfId="399"/>
    <cellStyle name="표준 22 12" xfId="400"/>
    <cellStyle name="표준 22 13" xfId="401"/>
    <cellStyle name="표준 22 14" xfId="402"/>
    <cellStyle name="표준 22 15" xfId="403"/>
    <cellStyle name="표준 22 16" xfId="404"/>
    <cellStyle name="표준 22 17" xfId="405"/>
    <cellStyle name="표준 22 18" xfId="406"/>
    <cellStyle name="표준 22 19" xfId="407"/>
    <cellStyle name="표준 22 2" xfId="408"/>
    <cellStyle name="표준 22 2 2" xfId="409"/>
    <cellStyle name="표준 22 20" xfId="410"/>
    <cellStyle name="표준 22 21" xfId="411"/>
    <cellStyle name="표준 22 22" xfId="412"/>
    <cellStyle name="표준 22 23" xfId="413"/>
    <cellStyle name="표준 22 24" xfId="414"/>
    <cellStyle name="표준 22 25" xfId="415"/>
    <cellStyle name="표준 22 26" xfId="416"/>
    <cellStyle name="표준 22 27" xfId="417"/>
    <cellStyle name="표준 22 28" xfId="418"/>
    <cellStyle name="표준 22 29" xfId="419"/>
    <cellStyle name="표준 22 3" xfId="420"/>
    <cellStyle name="표준 22 3 2" xfId="421"/>
    <cellStyle name="표준 22 30" xfId="422"/>
    <cellStyle name="표준 22 31" xfId="423"/>
    <cellStyle name="표준 22 32" xfId="424"/>
    <cellStyle name="표준 22 33" xfId="425"/>
    <cellStyle name="표준 22 34" xfId="426"/>
    <cellStyle name="표준 22 35" xfId="427"/>
    <cellStyle name="표준 22 36" xfId="428"/>
    <cellStyle name="표준 22 37" xfId="429"/>
    <cellStyle name="표준 22 38" xfId="430"/>
    <cellStyle name="표준 22 39" xfId="431"/>
    <cellStyle name="표준 22 4" xfId="432"/>
    <cellStyle name="표준 22 4 2" xfId="433"/>
    <cellStyle name="표준 22 40" xfId="434"/>
    <cellStyle name="표준 22 41" xfId="435"/>
    <cellStyle name="표준 22 42" xfId="436"/>
    <cellStyle name="표준 22 43" xfId="437"/>
    <cellStyle name="표준 22 44" xfId="438"/>
    <cellStyle name="표준 22 45" xfId="439"/>
    <cellStyle name="표준 22 46" xfId="440"/>
    <cellStyle name="표준 22 47" xfId="441"/>
    <cellStyle name="표준 22 48" xfId="442"/>
    <cellStyle name="표준 22 5" xfId="443"/>
    <cellStyle name="표준 22 5 2" xfId="444"/>
    <cellStyle name="표준 22 6" xfId="445"/>
    <cellStyle name="표준 22 7" xfId="446"/>
    <cellStyle name="표준 22 8" xfId="447"/>
    <cellStyle name="표준 22 9" xfId="448"/>
    <cellStyle name="표준 23" xfId="449"/>
    <cellStyle name="표준 23 10" xfId="450"/>
    <cellStyle name="표준 23 11" xfId="451"/>
    <cellStyle name="표준 23 12" xfId="452"/>
    <cellStyle name="표준 23 13" xfId="453"/>
    <cellStyle name="표준 23 14" xfId="454"/>
    <cellStyle name="표준 23 15" xfId="455"/>
    <cellStyle name="표준 23 16" xfId="456"/>
    <cellStyle name="표준 23 17" xfId="457"/>
    <cellStyle name="표준 23 18" xfId="458"/>
    <cellStyle name="표준 23 19" xfId="459"/>
    <cellStyle name="표준 23 2" xfId="460"/>
    <cellStyle name="표준 23 20" xfId="461"/>
    <cellStyle name="표준 23 21" xfId="462"/>
    <cellStyle name="표준 23 22" xfId="463"/>
    <cellStyle name="표준 23 23" xfId="464"/>
    <cellStyle name="표준 23 24" xfId="465"/>
    <cellStyle name="표준 23 25" xfId="466"/>
    <cellStyle name="표준 23 26" xfId="467"/>
    <cellStyle name="표준 23 27" xfId="468"/>
    <cellStyle name="표준 23 28" xfId="469"/>
    <cellStyle name="표준 23 29" xfId="470"/>
    <cellStyle name="표준 23 3" xfId="471"/>
    <cellStyle name="표준 23 30" xfId="472"/>
    <cellStyle name="표준 23 31" xfId="473"/>
    <cellStyle name="표준 23 32" xfId="474"/>
    <cellStyle name="표준 23 33" xfId="475"/>
    <cellStyle name="표준 23 34" xfId="476"/>
    <cellStyle name="표준 23 35" xfId="477"/>
    <cellStyle name="표준 23 36" xfId="478"/>
    <cellStyle name="표준 23 37" xfId="479"/>
    <cellStyle name="표준 23 38" xfId="480"/>
    <cellStyle name="표준 23 39" xfId="481"/>
    <cellStyle name="표준 23 4" xfId="482"/>
    <cellStyle name="표준 23 40" xfId="483"/>
    <cellStyle name="표준 23 41" xfId="484"/>
    <cellStyle name="표준 23 42" xfId="485"/>
    <cellStyle name="표준 23 43" xfId="486"/>
    <cellStyle name="표준 23 44" xfId="487"/>
    <cellStyle name="표준 23 45" xfId="488"/>
    <cellStyle name="표준 23 46" xfId="489"/>
    <cellStyle name="표준 23 47" xfId="490"/>
    <cellStyle name="표준 23 48" xfId="491"/>
    <cellStyle name="표준 23 5" xfId="492"/>
    <cellStyle name="표준 23 6" xfId="493"/>
    <cellStyle name="표준 23 7" xfId="494"/>
    <cellStyle name="표준 23 8" xfId="495"/>
    <cellStyle name="표준 23 9" xfId="496"/>
    <cellStyle name="표준 24" xfId="497"/>
    <cellStyle name="표준 24 10" xfId="498"/>
    <cellStyle name="표준 24 11" xfId="499"/>
    <cellStyle name="표준 24 12" xfId="500"/>
    <cellStyle name="표준 24 13" xfId="501"/>
    <cellStyle name="표준 24 14" xfId="502"/>
    <cellStyle name="표준 24 15" xfId="503"/>
    <cellStyle name="표준 24 16" xfId="504"/>
    <cellStyle name="표준 24 17" xfId="505"/>
    <cellStyle name="표준 24 18" xfId="506"/>
    <cellStyle name="표준 24 19" xfId="507"/>
    <cellStyle name="표준 24 2" xfId="508"/>
    <cellStyle name="표준 24 20" xfId="509"/>
    <cellStyle name="표준 24 21" xfId="510"/>
    <cellStyle name="표준 24 22" xfId="511"/>
    <cellStyle name="표준 24 23" xfId="512"/>
    <cellStyle name="표준 24 24" xfId="513"/>
    <cellStyle name="표준 24 25" xfId="514"/>
    <cellStyle name="표준 24 26" xfId="515"/>
    <cellStyle name="표준 24 27" xfId="516"/>
    <cellStyle name="표준 24 28" xfId="517"/>
    <cellStyle name="표준 24 29" xfId="518"/>
    <cellStyle name="표준 24 3" xfId="519"/>
    <cellStyle name="표준 24 30" xfId="520"/>
    <cellStyle name="표준 24 31" xfId="521"/>
    <cellStyle name="표준 24 32" xfId="522"/>
    <cellStyle name="표준 24 33" xfId="523"/>
    <cellStyle name="표준 24 34" xfId="524"/>
    <cellStyle name="표준 24 35" xfId="525"/>
    <cellStyle name="표준 24 36" xfId="526"/>
    <cellStyle name="표준 24 37" xfId="527"/>
    <cellStyle name="표준 24 38" xfId="528"/>
    <cellStyle name="표준 24 39" xfId="529"/>
    <cellStyle name="표준 24 4" xfId="530"/>
    <cellStyle name="표준 24 40" xfId="531"/>
    <cellStyle name="표준 24 41" xfId="532"/>
    <cellStyle name="표준 24 42" xfId="533"/>
    <cellStyle name="표준 24 43" xfId="534"/>
    <cellStyle name="표준 24 44" xfId="535"/>
    <cellStyle name="표준 24 45" xfId="536"/>
    <cellStyle name="표준 24 46" xfId="537"/>
    <cellStyle name="표준 24 47" xfId="538"/>
    <cellStyle name="표준 24 48" xfId="539"/>
    <cellStyle name="표준 24 5" xfId="540"/>
    <cellStyle name="표준 24 6" xfId="541"/>
    <cellStyle name="표준 24 7" xfId="542"/>
    <cellStyle name="표준 24 8" xfId="543"/>
    <cellStyle name="표준 24 9" xfId="544"/>
    <cellStyle name="표준 25" xfId="545"/>
    <cellStyle name="표준 25 10" xfId="546"/>
    <cellStyle name="표준 25 11" xfId="547"/>
    <cellStyle name="표준 25 12" xfId="548"/>
    <cellStyle name="표준 25 13" xfId="549"/>
    <cellStyle name="표준 25 14" xfId="550"/>
    <cellStyle name="표준 25 15" xfId="551"/>
    <cellStyle name="표준 25 16" xfId="552"/>
    <cellStyle name="표준 25 17" xfId="553"/>
    <cellStyle name="표준 25 18" xfId="554"/>
    <cellStyle name="표준 25 19" xfId="555"/>
    <cellStyle name="표준 25 2" xfId="556"/>
    <cellStyle name="표준 25 20" xfId="557"/>
    <cellStyle name="표준 25 21" xfId="558"/>
    <cellStyle name="표준 25 22" xfId="559"/>
    <cellStyle name="표준 25 23" xfId="560"/>
    <cellStyle name="표준 25 24" xfId="561"/>
    <cellStyle name="표준 25 25" xfId="562"/>
    <cellStyle name="표준 25 26" xfId="563"/>
    <cellStyle name="표준 25 27" xfId="564"/>
    <cellStyle name="표준 25 28" xfId="565"/>
    <cellStyle name="표준 25 29" xfId="566"/>
    <cellStyle name="표준 25 3" xfId="567"/>
    <cellStyle name="표준 25 30" xfId="568"/>
    <cellStyle name="표준 25 31" xfId="569"/>
    <cellStyle name="표준 25 32" xfId="570"/>
    <cellStyle name="표준 25 33" xfId="571"/>
    <cellStyle name="표준 25 34" xfId="572"/>
    <cellStyle name="표준 25 35" xfId="573"/>
    <cellStyle name="표준 25 36" xfId="574"/>
    <cellStyle name="표준 25 37" xfId="575"/>
    <cellStyle name="표준 25 38" xfId="576"/>
    <cellStyle name="표준 25 39" xfId="577"/>
    <cellStyle name="표준 25 4" xfId="578"/>
    <cellStyle name="표준 25 40" xfId="579"/>
    <cellStyle name="표준 25 41" xfId="580"/>
    <cellStyle name="표준 25 42" xfId="581"/>
    <cellStyle name="표준 25 43" xfId="582"/>
    <cellStyle name="표준 25 44" xfId="583"/>
    <cellStyle name="표준 25 45" xfId="584"/>
    <cellStyle name="표준 25 46" xfId="585"/>
    <cellStyle name="표준 25 47" xfId="586"/>
    <cellStyle name="표준 25 48" xfId="587"/>
    <cellStyle name="표준 25 5" xfId="588"/>
    <cellStyle name="표준 25 6" xfId="589"/>
    <cellStyle name="표준 25 7" xfId="590"/>
    <cellStyle name="표준 25 8" xfId="591"/>
    <cellStyle name="표준 25 9" xfId="592"/>
    <cellStyle name="표준 256" xfId="593"/>
    <cellStyle name="표준 257" xfId="594"/>
    <cellStyle name="표준 258" xfId="595"/>
    <cellStyle name="표준 259" xfId="596"/>
    <cellStyle name="표준 26" xfId="597"/>
    <cellStyle name="표준 26 10" xfId="598"/>
    <cellStyle name="표준 26 11" xfId="599"/>
    <cellStyle name="표준 26 12" xfId="600"/>
    <cellStyle name="표준 26 13" xfId="601"/>
    <cellStyle name="표준 26 14" xfId="602"/>
    <cellStyle name="표준 26 15" xfId="603"/>
    <cellStyle name="표준 26 16" xfId="604"/>
    <cellStyle name="표준 26 17" xfId="605"/>
    <cellStyle name="표준 26 18" xfId="606"/>
    <cellStyle name="표준 26 19" xfId="607"/>
    <cellStyle name="표준 26 2" xfId="608"/>
    <cellStyle name="표준 26 20" xfId="609"/>
    <cellStyle name="표준 26 21" xfId="610"/>
    <cellStyle name="표준 26 22" xfId="611"/>
    <cellStyle name="표준 26 23" xfId="612"/>
    <cellStyle name="표준 26 24" xfId="613"/>
    <cellStyle name="표준 26 25" xfId="614"/>
    <cellStyle name="표준 26 26" xfId="615"/>
    <cellStyle name="표준 26 27" xfId="616"/>
    <cellStyle name="표준 26 28" xfId="617"/>
    <cellStyle name="표준 26 29" xfId="618"/>
    <cellStyle name="표준 26 3" xfId="619"/>
    <cellStyle name="표준 26 30" xfId="620"/>
    <cellStyle name="표준 26 31" xfId="621"/>
    <cellStyle name="표준 26 32" xfId="622"/>
    <cellStyle name="표준 26 33" xfId="623"/>
    <cellStyle name="표준 26 34" xfId="624"/>
    <cellStyle name="표준 26 35" xfId="625"/>
    <cellStyle name="표준 26 36" xfId="626"/>
    <cellStyle name="표준 26 37" xfId="627"/>
    <cellStyle name="표준 26 38" xfId="628"/>
    <cellStyle name="표준 26 39" xfId="629"/>
    <cellStyle name="표준 26 4" xfId="630"/>
    <cellStyle name="표준 26 40" xfId="631"/>
    <cellStyle name="표준 26 41" xfId="632"/>
    <cellStyle name="표준 26 42" xfId="633"/>
    <cellStyle name="표준 26 43" xfId="634"/>
    <cellStyle name="표준 26 44" xfId="635"/>
    <cellStyle name="표준 26 45" xfId="636"/>
    <cellStyle name="표준 26 46" xfId="637"/>
    <cellStyle name="표준 26 47" xfId="638"/>
    <cellStyle name="표준 26 48" xfId="639"/>
    <cellStyle name="표준 26 5" xfId="640"/>
    <cellStyle name="표준 26 6" xfId="641"/>
    <cellStyle name="표준 26 7" xfId="642"/>
    <cellStyle name="표준 26 8" xfId="643"/>
    <cellStyle name="표준 26 9" xfId="644"/>
    <cellStyle name="표준 260" xfId="645"/>
    <cellStyle name="표준 261" xfId="646"/>
    <cellStyle name="표준 262" xfId="647"/>
    <cellStyle name="표준 263" xfId="648"/>
    <cellStyle name="표준 264" xfId="649"/>
    <cellStyle name="표준 265" xfId="650"/>
    <cellStyle name="표준 266" xfId="651"/>
    <cellStyle name="표준 267" xfId="652"/>
    <cellStyle name="표준 268" xfId="653"/>
    <cellStyle name="표준 269" xfId="654"/>
    <cellStyle name="표준 27" xfId="655"/>
    <cellStyle name="표준 27 10" xfId="656"/>
    <cellStyle name="표준 27 11" xfId="657"/>
    <cellStyle name="표준 27 12" xfId="658"/>
    <cellStyle name="표준 27 13" xfId="659"/>
    <cellStyle name="표준 27 14" xfId="660"/>
    <cellStyle name="표준 27 15" xfId="661"/>
    <cellStyle name="표준 27 16" xfId="662"/>
    <cellStyle name="표준 27 17" xfId="663"/>
    <cellStyle name="표준 27 18" xfId="664"/>
    <cellStyle name="표준 27 19" xfId="665"/>
    <cellStyle name="표준 27 2" xfId="666"/>
    <cellStyle name="표준 27 20" xfId="667"/>
    <cellStyle name="표준 27 21" xfId="668"/>
    <cellStyle name="표준 27 22" xfId="669"/>
    <cellStyle name="표준 27 23" xfId="670"/>
    <cellStyle name="표준 27 24" xfId="671"/>
    <cellStyle name="표준 27 25" xfId="672"/>
    <cellStyle name="표준 27 26" xfId="673"/>
    <cellStyle name="표준 27 27" xfId="674"/>
    <cellStyle name="표준 27 28" xfId="675"/>
    <cellStyle name="표준 27 29" xfId="676"/>
    <cellStyle name="표준 27 3" xfId="677"/>
    <cellStyle name="표준 27 30" xfId="678"/>
    <cellStyle name="표준 27 31" xfId="679"/>
    <cellStyle name="표준 27 32" xfId="680"/>
    <cellStyle name="표준 27 33" xfId="681"/>
    <cellStyle name="표준 27 34" xfId="682"/>
    <cellStyle name="표준 27 35" xfId="683"/>
    <cellStyle name="표준 27 36" xfId="684"/>
    <cellStyle name="표준 27 37" xfId="685"/>
    <cellStyle name="표준 27 38" xfId="686"/>
    <cellStyle name="표준 27 39" xfId="687"/>
    <cellStyle name="표준 27 4" xfId="688"/>
    <cellStyle name="표준 27 40" xfId="689"/>
    <cellStyle name="표준 27 41" xfId="690"/>
    <cellStyle name="표준 27 42" xfId="691"/>
    <cellStyle name="표준 27 43" xfId="692"/>
    <cellStyle name="표준 27 44" xfId="693"/>
    <cellStyle name="표준 27 45" xfId="694"/>
    <cellStyle name="표준 27 46" xfId="695"/>
    <cellStyle name="표준 27 47" xfId="696"/>
    <cellStyle name="표준 27 48" xfId="697"/>
    <cellStyle name="표준 27 5" xfId="698"/>
    <cellStyle name="표준 27 6" xfId="699"/>
    <cellStyle name="표준 27 7" xfId="700"/>
    <cellStyle name="표준 27 8" xfId="701"/>
    <cellStyle name="표준 27 9" xfId="702"/>
    <cellStyle name="표준 270" xfId="703"/>
    <cellStyle name="표준 271" xfId="704"/>
    <cellStyle name="표준 272" xfId="705"/>
    <cellStyle name="표준 273" xfId="706"/>
    <cellStyle name="표준 274" xfId="707"/>
    <cellStyle name="표준 275" xfId="708"/>
    <cellStyle name="표준 276" xfId="709"/>
    <cellStyle name="표준 277" xfId="710"/>
    <cellStyle name="표준 278" xfId="711"/>
    <cellStyle name="표준 279" xfId="712"/>
    <cellStyle name="표준 28" xfId="713"/>
    <cellStyle name="표준 28 10" xfId="714"/>
    <cellStyle name="표준 28 11" xfId="715"/>
    <cellStyle name="표준 28 12" xfId="716"/>
    <cellStyle name="표준 28 13" xfId="717"/>
    <cellStyle name="표준 28 14" xfId="718"/>
    <cellStyle name="표준 28 15" xfId="719"/>
    <cellStyle name="표준 28 16" xfId="720"/>
    <cellStyle name="표준 28 17" xfId="721"/>
    <cellStyle name="표준 28 18" xfId="722"/>
    <cellStyle name="표준 28 19" xfId="723"/>
    <cellStyle name="표준 28 2" xfId="724"/>
    <cellStyle name="표준 28 20" xfId="725"/>
    <cellStyle name="표준 28 21" xfId="726"/>
    <cellStyle name="표준 28 22" xfId="727"/>
    <cellStyle name="표준 28 23" xfId="728"/>
    <cellStyle name="표준 28 24" xfId="729"/>
    <cellStyle name="표준 28 25" xfId="730"/>
    <cellStyle name="표준 28 26" xfId="731"/>
    <cellStyle name="표준 28 27" xfId="732"/>
    <cellStyle name="표준 28 28" xfId="733"/>
    <cellStyle name="표준 28 29" xfId="734"/>
    <cellStyle name="표준 28 3" xfId="735"/>
    <cellStyle name="표준 28 30" xfId="736"/>
    <cellStyle name="표준 28 31" xfId="737"/>
    <cellStyle name="표준 28 32" xfId="738"/>
    <cellStyle name="표준 28 33" xfId="739"/>
    <cellStyle name="표준 28 34" xfId="740"/>
    <cellStyle name="표준 28 35" xfId="741"/>
    <cellStyle name="표준 28 36" xfId="742"/>
    <cellStyle name="표준 28 37" xfId="743"/>
    <cellStyle name="표준 28 38" xfId="744"/>
    <cellStyle name="표준 28 39" xfId="745"/>
    <cellStyle name="표준 28 4" xfId="746"/>
    <cellStyle name="표준 28 40" xfId="747"/>
    <cellStyle name="표준 28 41" xfId="748"/>
    <cellStyle name="표준 28 42" xfId="749"/>
    <cellStyle name="표준 28 43" xfId="750"/>
    <cellStyle name="표준 28 44" xfId="751"/>
    <cellStyle name="표준 28 45" xfId="752"/>
    <cellStyle name="표준 28 46" xfId="753"/>
    <cellStyle name="표준 28 47" xfId="754"/>
    <cellStyle name="표준 28 48" xfId="755"/>
    <cellStyle name="표준 28 5" xfId="756"/>
    <cellStyle name="표준 28 6" xfId="757"/>
    <cellStyle name="표준 28 7" xfId="758"/>
    <cellStyle name="표준 28 8" xfId="759"/>
    <cellStyle name="표준 28 9" xfId="760"/>
    <cellStyle name="표준 280" xfId="761"/>
    <cellStyle name="표준 281" xfId="762"/>
    <cellStyle name="표준 282" xfId="763"/>
    <cellStyle name="표준 283" xfId="764"/>
    <cellStyle name="표준 284" xfId="765"/>
    <cellStyle name="표준 285" xfId="766"/>
    <cellStyle name="표준 286" xfId="767"/>
    <cellStyle name="표준 287" xfId="768"/>
    <cellStyle name="표준 288" xfId="769"/>
    <cellStyle name="표준 289" xfId="770"/>
    <cellStyle name="표준 29" xfId="771"/>
    <cellStyle name="표준 29 10" xfId="772"/>
    <cellStyle name="표준 29 11" xfId="773"/>
    <cellStyle name="표준 29 12" xfId="774"/>
    <cellStyle name="표준 29 13" xfId="775"/>
    <cellStyle name="표준 29 14" xfId="776"/>
    <cellStyle name="표준 29 15" xfId="777"/>
    <cellStyle name="표준 29 16" xfId="778"/>
    <cellStyle name="표준 29 17" xfId="779"/>
    <cellStyle name="표준 29 18" xfId="780"/>
    <cellStyle name="표준 29 19" xfId="781"/>
    <cellStyle name="표준 29 2" xfId="782"/>
    <cellStyle name="표준 29 20" xfId="783"/>
    <cellStyle name="표준 29 21" xfId="784"/>
    <cellStyle name="표준 29 22" xfId="785"/>
    <cellStyle name="표준 29 23" xfId="786"/>
    <cellStyle name="표준 29 24" xfId="787"/>
    <cellStyle name="표준 29 25" xfId="788"/>
    <cellStyle name="표준 29 26" xfId="789"/>
    <cellStyle name="표준 29 27" xfId="790"/>
    <cellStyle name="표준 29 28" xfId="791"/>
    <cellStyle name="표준 29 29" xfId="792"/>
    <cellStyle name="표준 29 3" xfId="793"/>
    <cellStyle name="표준 29 30" xfId="794"/>
    <cellStyle name="표준 29 31" xfId="795"/>
    <cellStyle name="표준 29 32" xfId="796"/>
    <cellStyle name="표준 29 33" xfId="797"/>
    <cellStyle name="표준 29 34" xfId="798"/>
    <cellStyle name="표준 29 35" xfId="799"/>
    <cellStyle name="표준 29 36" xfId="800"/>
    <cellStyle name="표준 29 37" xfId="801"/>
    <cellStyle name="표준 29 38" xfId="802"/>
    <cellStyle name="표준 29 39" xfId="803"/>
    <cellStyle name="표준 29 4" xfId="804"/>
    <cellStyle name="표준 29 40" xfId="805"/>
    <cellStyle name="표준 29 41" xfId="806"/>
    <cellStyle name="표준 29 42" xfId="807"/>
    <cellStyle name="표준 29 43" xfId="808"/>
    <cellStyle name="표준 29 44" xfId="809"/>
    <cellStyle name="표준 29 45" xfId="810"/>
    <cellStyle name="표준 29 46" xfId="811"/>
    <cellStyle name="표준 29 47" xfId="812"/>
    <cellStyle name="표준 29 48" xfId="813"/>
    <cellStyle name="표준 29 5" xfId="814"/>
    <cellStyle name="표준 29 6" xfId="815"/>
    <cellStyle name="표준 29 7" xfId="816"/>
    <cellStyle name="표준 29 8" xfId="817"/>
    <cellStyle name="표준 29 9" xfId="818"/>
    <cellStyle name="표준 290" xfId="819"/>
    <cellStyle name="표준 291" xfId="820"/>
    <cellStyle name="표준 292" xfId="821"/>
    <cellStyle name="표준 293" xfId="822"/>
    <cellStyle name="표준 294" xfId="823"/>
    <cellStyle name="표준 295" xfId="824"/>
    <cellStyle name="표준 296" xfId="825"/>
    <cellStyle name="표준 297" xfId="826"/>
    <cellStyle name="표준 298" xfId="827"/>
    <cellStyle name="표준 299" xfId="828"/>
    <cellStyle name="표준 3" xfId="829"/>
    <cellStyle name="표준 3 2" xfId="830"/>
    <cellStyle name="표준 3 2 2" xfId="831"/>
    <cellStyle name="표준 3 2 3" xfId="832"/>
    <cellStyle name="표준 3 2 4" xfId="833"/>
    <cellStyle name="표준 3 3" xfId="834"/>
    <cellStyle name="표준 3 3 2" xfId="835"/>
    <cellStyle name="표준 3 3 3" xfId="836"/>
    <cellStyle name="표준 3 3 4" xfId="837"/>
    <cellStyle name="표준 3 4" xfId="838"/>
    <cellStyle name="표준 30" xfId="839"/>
    <cellStyle name="표준 30 10" xfId="840"/>
    <cellStyle name="표준 30 11" xfId="841"/>
    <cellStyle name="표준 30 12" xfId="842"/>
    <cellStyle name="표준 30 13" xfId="843"/>
    <cellStyle name="표준 30 14" xfId="844"/>
    <cellStyle name="표준 30 15" xfId="845"/>
    <cellStyle name="표준 30 16" xfId="846"/>
    <cellStyle name="표준 30 17" xfId="847"/>
    <cellStyle name="표준 30 18" xfId="848"/>
    <cellStyle name="표준 30 19" xfId="849"/>
    <cellStyle name="표준 30 2" xfId="850"/>
    <cellStyle name="표준 30 20" xfId="851"/>
    <cellStyle name="표준 30 21" xfId="852"/>
    <cellStyle name="표준 30 22" xfId="853"/>
    <cellStyle name="표준 30 23" xfId="854"/>
    <cellStyle name="표준 30 24" xfId="855"/>
    <cellStyle name="표준 30 25" xfId="856"/>
    <cellStyle name="표준 30 26" xfId="857"/>
    <cellStyle name="표준 30 27" xfId="858"/>
    <cellStyle name="표준 30 28" xfId="859"/>
    <cellStyle name="표준 30 29" xfId="860"/>
    <cellStyle name="표준 30 3" xfId="861"/>
    <cellStyle name="표준 30 30" xfId="862"/>
    <cellStyle name="표준 30 31" xfId="863"/>
    <cellStyle name="표준 30 32" xfId="864"/>
    <cellStyle name="표준 30 33" xfId="865"/>
    <cellStyle name="표준 30 34" xfId="866"/>
    <cellStyle name="표준 30 35" xfId="867"/>
    <cellStyle name="표준 30 36" xfId="868"/>
    <cellStyle name="표준 30 37" xfId="869"/>
    <cellStyle name="표준 30 38" xfId="870"/>
    <cellStyle name="표준 30 39" xfId="871"/>
    <cellStyle name="표준 30 4" xfId="872"/>
    <cellStyle name="표준 30 40" xfId="873"/>
    <cellStyle name="표준 30 41" xfId="874"/>
    <cellStyle name="표준 30 42" xfId="875"/>
    <cellStyle name="표준 30 43" xfId="876"/>
    <cellStyle name="표준 30 44" xfId="877"/>
    <cellStyle name="표준 30 45" xfId="878"/>
    <cellStyle name="표준 30 46" xfId="879"/>
    <cellStyle name="표준 30 47" xfId="880"/>
    <cellStyle name="표준 30 48" xfId="881"/>
    <cellStyle name="표준 30 5" xfId="882"/>
    <cellStyle name="표준 30 6" xfId="883"/>
    <cellStyle name="표준 30 7" xfId="884"/>
    <cellStyle name="표준 30 8" xfId="885"/>
    <cellStyle name="표준 30 9" xfId="886"/>
    <cellStyle name="표준 300" xfId="887"/>
    <cellStyle name="표준 301" xfId="888"/>
    <cellStyle name="표준 302" xfId="889"/>
    <cellStyle name="표준 303" xfId="890"/>
    <cellStyle name="표준 304" xfId="891"/>
    <cellStyle name="표준 305" xfId="892"/>
    <cellStyle name="표준 306" xfId="893"/>
    <cellStyle name="표준 307" xfId="894"/>
    <cellStyle name="표준 308" xfId="895"/>
    <cellStyle name="표준 309" xfId="896"/>
    <cellStyle name="표준 31" xfId="897"/>
    <cellStyle name="표준 31 10" xfId="898"/>
    <cellStyle name="표준 31 11" xfId="899"/>
    <cellStyle name="표준 31 12" xfId="900"/>
    <cellStyle name="표준 31 13" xfId="901"/>
    <cellStyle name="표준 31 14" xfId="902"/>
    <cellStyle name="표준 31 15" xfId="903"/>
    <cellStyle name="표준 31 16" xfId="904"/>
    <cellStyle name="표준 31 17" xfId="905"/>
    <cellStyle name="표준 31 18" xfId="906"/>
    <cellStyle name="표준 31 19" xfId="907"/>
    <cellStyle name="표준 31 2" xfId="908"/>
    <cellStyle name="표준 31 20" xfId="909"/>
    <cellStyle name="표준 31 21" xfId="910"/>
    <cellStyle name="표준 31 22" xfId="911"/>
    <cellStyle name="표준 31 23" xfId="912"/>
    <cellStyle name="표준 31 24" xfId="913"/>
    <cellStyle name="표준 31 25" xfId="914"/>
    <cellStyle name="표준 31 26" xfId="915"/>
    <cellStyle name="표준 31 27" xfId="916"/>
    <cellStyle name="표준 31 28" xfId="917"/>
    <cellStyle name="표준 31 29" xfId="918"/>
    <cellStyle name="표준 31 3" xfId="919"/>
    <cellStyle name="표준 31 30" xfId="920"/>
    <cellStyle name="표준 31 31" xfId="921"/>
    <cellStyle name="표준 31 32" xfId="922"/>
    <cellStyle name="표준 31 33" xfId="923"/>
    <cellStyle name="표준 31 34" xfId="924"/>
    <cellStyle name="표준 31 35" xfId="925"/>
    <cellStyle name="표준 31 36" xfId="926"/>
    <cellStyle name="표준 31 37" xfId="927"/>
    <cellStyle name="표준 31 38" xfId="928"/>
    <cellStyle name="표준 31 39" xfId="929"/>
    <cellStyle name="표준 31 4" xfId="930"/>
    <cellStyle name="표준 31 40" xfId="931"/>
    <cellStyle name="표준 31 41" xfId="932"/>
    <cellStyle name="표준 31 42" xfId="933"/>
    <cellStyle name="표준 31 43" xfId="934"/>
    <cellStyle name="표준 31 44" xfId="935"/>
    <cellStyle name="표준 31 45" xfId="936"/>
    <cellStyle name="표준 31 46" xfId="937"/>
    <cellStyle name="표준 31 47" xfId="938"/>
    <cellStyle name="표준 31 48" xfId="939"/>
    <cellStyle name="표준 31 5" xfId="940"/>
    <cellStyle name="표준 31 6" xfId="941"/>
    <cellStyle name="표준 31 7" xfId="942"/>
    <cellStyle name="표준 31 8" xfId="943"/>
    <cellStyle name="표준 31 9" xfId="944"/>
    <cellStyle name="표준 310" xfId="945"/>
    <cellStyle name="표준 311" xfId="946"/>
    <cellStyle name="표준 312" xfId="947"/>
    <cellStyle name="표준 313" xfId="948"/>
    <cellStyle name="표준 314" xfId="949"/>
    <cellStyle name="표준 315" xfId="950"/>
    <cellStyle name="표준 316" xfId="951"/>
    <cellStyle name="표준 317" xfId="952"/>
    <cellStyle name="표준 318" xfId="953"/>
    <cellStyle name="표준 319" xfId="954"/>
    <cellStyle name="표준 32" xfId="955"/>
    <cellStyle name="표준 32 10" xfId="956"/>
    <cellStyle name="표준 32 11" xfId="957"/>
    <cellStyle name="표준 32 12" xfId="958"/>
    <cellStyle name="표준 32 13" xfId="959"/>
    <cellStyle name="표준 32 14" xfId="960"/>
    <cellStyle name="표준 32 15" xfId="961"/>
    <cellStyle name="표준 32 16" xfId="962"/>
    <cellStyle name="표준 32 17" xfId="963"/>
    <cellStyle name="표준 32 18" xfId="964"/>
    <cellStyle name="표준 32 19" xfId="965"/>
    <cellStyle name="표준 32 2" xfId="966"/>
    <cellStyle name="표준 32 20" xfId="967"/>
    <cellStyle name="표준 32 21" xfId="968"/>
    <cellStyle name="표준 32 22" xfId="969"/>
    <cellStyle name="표준 32 23" xfId="970"/>
    <cellStyle name="표준 32 24" xfId="971"/>
    <cellStyle name="표준 32 25" xfId="972"/>
    <cellStyle name="표준 32 26" xfId="973"/>
    <cellStyle name="표준 32 27" xfId="974"/>
    <cellStyle name="표준 32 28" xfId="975"/>
    <cellStyle name="표준 32 29" xfId="976"/>
    <cellStyle name="표준 32 3" xfId="977"/>
    <cellStyle name="표준 32 30" xfId="978"/>
    <cellStyle name="표준 32 31" xfId="979"/>
    <cellStyle name="표준 32 32" xfId="980"/>
    <cellStyle name="표준 32 33" xfId="981"/>
    <cellStyle name="표준 32 34" xfId="982"/>
    <cellStyle name="표준 32 35" xfId="983"/>
    <cellStyle name="표준 32 36" xfId="984"/>
    <cellStyle name="표준 32 37" xfId="985"/>
    <cellStyle name="표준 32 38" xfId="986"/>
    <cellStyle name="표준 32 39" xfId="987"/>
    <cellStyle name="표준 32 4" xfId="988"/>
    <cellStyle name="표준 32 40" xfId="989"/>
    <cellStyle name="표준 32 41" xfId="990"/>
    <cellStyle name="표준 32 42" xfId="991"/>
    <cellStyle name="표준 32 43" xfId="992"/>
    <cellStyle name="표준 32 44" xfId="993"/>
    <cellStyle name="표준 32 45" xfId="994"/>
    <cellStyle name="표준 32 46" xfId="995"/>
    <cellStyle name="표준 32 47" xfId="996"/>
    <cellStyle name="표준 32 48" xfId="997"/>
    <cellStyle name="표준 32 5" xfId="998"/>
    <cellStyle name="표준 32 6" xfId="999"/>
    <cellStyle name="표준 32 7" xfId="1000"/>
    <cellStyle name="표준 32 8" xfId="1001"/>
    <cellStyle name="표준 32 9" xfId="1002"/>
    <cellStyle name="표준 320" xfId="1003"/>
    <cellStyle name="표준 321" xfId="1004"/>
    <cellStyle name="표준 322" xfId="1005"/>
    <cellStyle name="표준 323" xfId="1006"/>
    <cellStyle name="표준 324" xfId="1007"/>
    <cellStyle name="표준 325" xfId="1008"/>
    <cellStyle name="표준 326" xfId="1009"/>
    <cellStyle name="표준 327" xfId="1010"/>
    <cellStyle name="표준 328" xfId="1011"/>
    <cellStyle name="표준 329" xfId="1012"/>
    <cellStyle name="표준 33" xfId="1013"/>
    <cellStyle name="표준 33 10" xfId="1014"/>
    <cellStyle name="표준 33 11" xfId="1015"/>
    <cellStyle name="표준 33 12" xfId="1016"/>
    <cellStyle name="표준 33 13" xfId="1017"/>
    <cellStyle name="표준 33 14" xfId="1018"/>
    <cellStyle name="표준 33 15" xfId="1019"/>
    <cellStyle name="표준 33 16" xfId="1020"/>
    <cellStyle name="표준 33 17" xfId="1021"/>
    <cellStyle name="표준 33 18" xfId="1022"/>
    <cellStyle name="표준 33 19" xfId="1023"/>
    <cellStyle name="표준 33 2" xfId="1024"/>
    <cellStyle name="표준 33 20" xfId="1025"/>
    <cellStyle name="표준 33 21" xfId="1026"/>
    <cellStyle name="표준 33 22" xfId="1027"/>
    <cellStyle name="표준 33 23" xfId="1028"/>
    <cellStyle name="표준 33 24" xfId="1029"/>
    <cellStyle name="표준 33 25" xfId="1030"/>
    <cellStyle name="표준 33 26" xfId="1031"/>
    <cellStyle name="표준 33 27" xfId="1032"/>
    <cellStyle name="표준 33 28" xfId="1033"/>
    <cellStyle name="표준 33 29" xfId="1034"/>
    <cellStyle name="표준 33 3" xfId="1035"/>
    <cellStyle name="표준 33 30" xfId="1036"/>
    <cellStyle name="표준 33 31" xfId="1037"/>
    <cellStyle name="표준 33 32" xfId="1038"/>
    <cellStyle name="표준 33 33" xfId="1039"/>
    <cellStyle name="표준 33 34" xfId="1040"/>
    <cellStyle name="표준 33 35" xfId="1041"/>
    <cellStyle name="표준 33 36" xfId="1042"/>
    <cellStyle name="표준 33 37" xfId="1043"/>
    <cellStyle name="표준 33 38" xfId="1044"/>
    <cellStyle name="표준 33 39" xfId="1045"/>
    <cellStyle name="표준 33 4" xfId="1046"/>
    <cellStyle name="표준 33 40" xfId="1047"/>
    <cellStyle name="표준 33 41" xfId="1048"/>
    <cellStyle name="표준 33 42" xfId="1049"/>
    <cellStyle name="표준 33 43" xfId="1050"/>
    <cellStyle name="표준 33 44" xfId="1051"/>
    <cellStyle name="표준 33 45" xfId="1052"/>
    <cellStyle name="표준 33 46" xfId="1053"/>
    <cellStyle name="표준 33 47" xfId="1054"/>
    <cellStyle name="표준 33 48" xfId="1055"/>
    <cellStyle name="표준 33 5" xfId="1056"/>
    <cellStyle name="표준 33 6" xfId="1057"/>
    <cellStyle name="표준 33 7" xfId="1058"/>
    <cellStyle name="표준 33 8" xfId="1059"/>
    <cellStyle name="표준 33 9" xfId="1060"/>
    <cellStyle name="표준 330" xfId="1061"/>
    <cellStyle name="표준 331" xfId="1062"/>
    <cellStyle name="표준 332" xfId="1063"/>
    <cellStyle name="표준 333" xfId="1064"/>
    <cellStyle name="표준 334" xfId="1065"/>
    <cellStyle name="표준 335" xfId="1066"/>
    <cellStyle name="표준 336" xfId="1067"/>
    <cellStyle name="표준 337" xfId="1068"/>
    <cellStyle name="표준 338" xfId="1069"/>
    <cellStyle name="표준 339" xfId="1070"/>
    <cellStyle name="표준 34" xfId="1071"/>
    <cellStyle name="표준 34 10" xfId="1072"/>
    <cellStyle name="표준 34 11" xfId="1073"/>
    <cellStyle name="표준 34 12" xfId="1074"/>
    <cellStyle name="표준 34 13" xfId="1075"/>
    <cellStyle name="표준 34 14" xfId="1076"/>
    <cellStyle name="표준 34 15" xfId="1077"/>
    <cellStyle name="표준 34 16" xfId="1078"/>
    <cellStyle name="표준 34 17" xfId="1079"/>
    <cellStyle name="표준 34 18" xfId="1080"/>
    <cellStyle name="표준 34 19" xfId="1081"/>
    <cellStyle name="표준 34 2" xfId="1082"/>
    <cellStyle name="표준 34 20" xfId="1083"/>
    <cellStyle name="표준 34 21" xfId="1084"/>
    <cellStyle name="표준 34 22" xfId="1085"/>
    <cellStyle name="표준 34 23" xfId="1086"/>
    <cellStyle name="표준 34 24" xfId="1087"/>
    <cellStyle name="표준 34 25" xfId="1088"/>
    <cellStyle name="표준 34 26" xfId="1089"/>
    <cellStyle name="표준 34 27" xfId="1090"/>
    <cellStyle name="표준 34 28" xfId="1091"/>
    <cellStyle name="표준 34 29" xfId="1092"/>
    <cellStyle name="표준 34 3" xfId="1093"/>
    <cellStyle name="표준 34 30" xfId="1094"/>
    <cellStyle name="표준 34 31" xfId="1095"/>
    <cellStyle name="표준 34 32" xfId="1096"/>
    <cellStyle name="표준 34 33" xfId="1097"/>
    <cellStyle name="표준 34 34" xfId="1098"/>
    <cellStyle name="표준 34 35" xfId="1099"/>
    <cellStyle name="표준 34 36" xfId="1100"/>
    <cellStyle name="표준 34 37" xfId="1101"/>
    <cellStyle name="표준 34 38" xfId="1102"/>
    <cellStyle name="표준 34 39" xfId="1103"/>
    <cellStyle name="표준 34 4" xfId="1104"/>
    <cellStyle name="표준 34 40" xfId="1105"/>
    <cellStyle name="표준 34 41" xfId="1106"/>
    <cellStyle name="표준 34 42" xfId="1107"/>
    <cellStyle name="표준 34 43" xfId="1108"/>
    <cellStyle name="표준 34 44" xfId="1109"/>
    <cellStyle name="표준 34 45" xfId="1110"/>
    <cellStyle name="표준 34 46" xfId="1111"/>
    <cellStyle name="표준 34 47" xfId="1112"/>
    <cellStyle name="표준 34 48" xfId="1113"/>
    <cellStyle name="표준 34 5" xfId="1114"/>
    <cellStyle name="표준 34 6" xfId="1115"/>
    <cellStyle name="표준 34 7" xfId="1116"/>
    <cellStyle name="표준 34 8" xfId="1117"/>
    <cellStyle name="표준 34 9" xfId="1118"/>
    <cellStyle name="표준 340" xfId="1119"/>
    <cellStyle name="표준 341" xfId="1120"/>
    <cellStyle name="표준 342" xfId="1121"/>
    <cellStyle name="표준 343" xfId="1122"/>
    <cellStyle name="표준 344" xfId="1123"/>
    <cellStyle name="표준 345" xfId="1124"/>
    <cellStyle name="표준 346" xfId="1125"/>
    <cellStyle name="표준 347" xfId="1126"/>
    <cellStyle name="표준 348" xfId="1127"/>
    <cellStyle name="표준 349" xfId="1128"/>
    <cellStyle name="표준 35" xfId="1129"/>
    <cellStyle name="표준 35 10" xfId="1130"/>
    <cellStyle name="표준 35 11" xfId="1131"/>
    <cellStyle name="표준 35 12" xfId="1132"/>
    <cellStyle name="표준 35 13" xfId="1133"/>
    <cellStyle name="표준 35 14" xfId="1134"/>
    <cellStyle name="표준 35 15" xfId="1135"/>
    <cellStyle name="표준 35 16" xfId="1136"/>
    <cellStyle name="표준 35 17" xfId="1137"/>
    <cellStyle name="표준 35 18" xfId="1138"/>
    <cellStyle name="표준 35 19" xfId="1139"/>
    <cellStyle name="표준 35 2" xfId="1140"/>
    <cellStyle name="표준 35 20" xfId="1141"/>
    <cellStyle name="표준 35 21" xfId="1142"/>
    <cellStyle name="표준 35 22" xfId="1143"/>
    <cellStyle name="표준 35 23" xfId="1144"/>
    <cellStyle name="표준 35 24" xfId="1145"/>
    <cellStyle name="표준 35 25" xfId="1146"/>
    <cellStyle name="표준 35 26" xfId="1147"/>
    <cellStyle name="표준 35 27" xfId="1148"/>
    <cellStyle name="표준 35 28" xfId="1149"/>
    <cellStyle name="표준 35 29" xfId="1150"/>
    <cellStyle name="표준 35 3" xfId="1151"/>
    <cellStyle name="표준 35 30" xfId="1152"/>
    <cellStyle name="표준 35 31" xfId="1153"/>
    <cellStyle name="표준 35 32" xfId="1154"/>
    <cellStyle name="표준 35 33" xfId="1155"/>
    <cellStyle name="표준 35 34" xfId="1156"/>
    <cellStyle name="표준 35 35" xfId="1157"/>
    <cellStyle name="표준 35 36" xfId="1158"/>
    <cellStyle name="표준 35 37" xfId="1159"/>
    <cellStyle name="표준 35 38" xfId="1160"/>
    <cellStyle name="표준 35 39" xfId="1161"/>
    <cellStyle name="표준 35 4" xfId="1162"/>
    <cellStyle name="표준 35 40" xfId="1163"/>
    <cellStyle name="표준 35 41" xfId="1164"/>
    <cellStyle name="표준 35 42" xfId="1165"/>
    <cellStyle name="표준 35 43" xfId="1166"/>
    <cellStyle name="표준 35 44" xfId="1167"/>
    <cellStyle name="표준 35 45" xfId="1168"/>
    <cellStyle name="표준 35 46" xfId="1169"/>
    <cellStyle name="표준 35 47" xfId="1170"/>
    <cellStyle name="표준 35 48" xfId="1171"/>
    <cellStyle name="표준 35 5" xfId="1172"/>
    <cellStyle name="표준 35 6" xfId="1173"/>
    <cellStyle name="표준 35 7" xfId="1174"/>
    <cellStyle name="표준 35 8" xfId="1175"/>
    <cellStyle name="표준 35 9" xfId="1176"/>
    <cellStyle name="표준 350" xfId="1177"/>
    <cellStyle name="표준 351" xfId="1178"/>
    <cellStyle name="표준 352" xfId="1179"/>
    <cellStyle name="표준 353" xfId="1180"/>
    <cellStyle name="표준 354" xfId="1181"/>
    <cellStyle name="표준 355" xfId="3226"/>
    <cellStyle name="표준 356" xfId="3227"/>
    <cellStyle name="표준 357" xfId="3228"/>
    <cellStyle name="표준 358" xfId="3229"/>
    <cellStyle name="표준 359" xfId="3230"/>
    <cellStyle name="표준 36" xfId="1182"/>
    <cellStyle name="표준 36 10" xfId="1183"/>
    <cellStyle name="표준 36 11" xfId="1184"/>
    <cellStyle name="표준 36 12" xfId="1185"/>
    <cellStyle name="표준 36 13" xfId="1186"/>
    <cellStyle name="표준 36 14" xfId="1187"/>
    <cellStyle name="표준 36 15" xfId="1188"/>
    <cellStyle name="표준 36 16" xfId="1189"/>
    <cellStyle name="표준 36 17" xfId="1190"/>
    <cellStyle name="표준 36 18" xfId="1191"/>
    <cellStyle name="표준 36 19" xfId="1192"/>
    <cellStyle name="표준 36 2" xfId="1193"/>
    <cellStyle name="표준 36 20" xfId="1194"/>
    <cellStyle name="표준 36 21" xfId="1195"/>
    <cellStyle name="표준 36 22" xfId="1196"/>
    <cellStyle name="표준 36 23" xfId="1197"/>
    <cellStyle name="표준 36 24" xfId="1198"/>
    <cellStyle name="표준 36 25" xfId="1199"/>
    <cellStyle name="표준 36 26" xfId="1200"/>
    <cellStyle name="표준 36 27" xfId="1201"/>
    <cellStyle name="표준 36 28" xfId="1202"/>
    <cellStyle name="표준 36 29" xfId="1203"/>
    <cellStyle name="표준 36 3" xfId="1204"/>
    <cellStyle name="표준 36 30" xfId="1205"/>
    <cellStyle name="표준 36 31" xfId="1206"/>
    <cellStyle name="표준 36 32" xfId="1207"/>
    <cellStyle name="표준 36 33" xfId="1208"/>
    <cellStyle name="표준 36 34" xfId="1209"/>
    <cellStyle name="표준 36 35" xfId="1210"/>
    <cellStyle name="표준 36 36" xfId="1211"/>
    <cellStyle name="표준 36 37" xfId="1212"/>
    <cellStyle name="표준 36 38" xfId="1213"/>
    <cellStyle name="표준 36 39" xfId="1214"/>
    <cellStyle name="표준 36 4" xfId="1215"/>
    <cellStyle name="표준 36 40" xfId="1216"/>
    <cellStyle name="표준 36 41" xfId="1217"/>
    <cellStyle name="표준 36 42" xfId="1218"/>
    <cellStyle name="표준 36 43" xfId="1219"/>
    <cellStyle name="표준 36 44" xfId="1220"/>
    <cellStyle name="표준 36 45" xfId="1221"/>
    <cellStyle name="표준 36 46" xfId="1222"/>
    <cellStyle name="표준 36 47" xfId="1223"/>
    <cellStyle name="표준 36 48" xfId="1224"/>
    <cellStyle name="표준 36 5" xfId="1225"/>
    <cellStyle name="표준 36 6" xfId="1226"/>
    <cellStyle name="표준 36 7" xfId="1227"/>
    <cellStyle name="표준 36 8" xfId="1228"/>
    <cellStyle name="표준 36 9" xfId="1229"/>
    <cellStyle name="표준 360" xfId="3231"/>
    <cellStyle name="표준 361" xfId="3232"/>
    <cellStyle name="표준 37" xfId="1230"/>
    <cellStyle name="표준 37 10" xfId="1231"/>
    <cellStyle name="표준 37 11" xfId="1232"/>
    <cellStyle name="표준 37 12" xfId="1233"/>
    <cellStyle name="표준 37 13" xfId="1234"/>
    <cellStyle name="표준 37 14" xfId="1235"/>
    <cellStyle name="표준 37 15" xfId="1236"/>
    <cellStyle name="표준 37 16" xfId="1237"/>
    <cellStyle name="표준 37 17" xfId="1238"/>
    <cellStyle name="표준 37 18" xfId="1239"/>
    <cellStyle name="표준 37 19" xfId="1240"/>
    <cellStyle name="표준 37 2" xfId="1241"/>
    <cellStyle name="표준 37 20" xfId="1242"/>
    <cellStyle name="표준 37 21" xfId="1243"/>
    <cellStyle name="표준 37 22" xfId="1244"/>
    <cellStyle name="표준 37 23" xfId="1245"/>
    <cellStyle name="표준 37 24" xfId="1246"/>
    <cellStyle name="표준 37 25" xfId="1247"/>
    <cellStyle name="표준 37 26" xfId="1248"/>
    <cellStyle name="표준 37 27" xfId="1249"/>
    <cellStyle name="표준 37 28" xfId="1250"/>
    <cellStyle name="표준 37 29" xfId="1251"/>
    <cellStyle name="표준 37 3" xfId="1252"/>
    <cellStyle name="표준 37 30" xfId="1253"/>
    <cellStyle name="표준 37 31" xfId="1254"/>
    <cellStyle name="표준 37 32" xfId="1255"/>
    <cellStyle name="표준 37 33" xfId="1256"/>
    <cellStyle name="표준 37 34" xfId="1257"/>
    <cellStyle name="표준 37 35" xfId="1258"/>
    <cellStyle name="표준 37 36" xfId="1259"/>
    <cellStyle name="표준 37 37" xfId="1260"/>
    <cellStyle name="표준 37 38" xfId="1261"/>
    <cellStyle name="표준 37 39" xfId="1262"/>
    <cellStyle name="표준 37 4" xfId="1263"/>
    <cellStyle name="표준 37 40" xfId="1264"/>
    <cellStyle name="표준 37 41" xfId="1265"/>
    <cellStyle name="표준 37 42" xfId="1266"/>
    <cellStyle name="표준 37 43" xfId="1267"/>
    <cellStyle name="표준 37 44" xfId="1268"/>
    <cellStyle name="표준 37 45" xfId="1269"/>
    <cellStyle name="표준 37 46" xfId="1270"/>
    <cellStyle name="표준 37 47" xfId="1271"/>
    <cellStyle name="표준 37 48" xfId="1272"/>
    <cellStyle name="표준 37 5" xfId="1273"/>
    <cellStyle name="표준 37 6" xfId="1274"/>
    <cellStyle name="표준 37 7" xfId="1275"/>
    <cellStyle name="표준 37 8" xfId="1276"/>
    <cellStyle name="표준 37 9" xfId="1277"/>
    <cellStyle name="표준 38" xfId="1278"/>
    <cellStyle name="표준 38 10" xfId="1279"/>
    <cellStyle name="표준 38 11" xfId="1280"/>
    <cellStyle name="표준 38 12" xfId="1281"/>
    <cellStyle name="표준 38 13" xfId="1282"/>
    <cellStyle name="표준 38 14" xfId="1283"/>
    <cellStyle name="표준 38 15" xfId="1284"/>
    <cellStyle name="표준 38 16" xfId="1285"/>
    <cellStyle name="표준 38 17" xfId="1286"/>
    <cellStyle name="표준 38 18" xfId="1287"/>
    <cellStyle name="표준 38 19" xfId="1288"/>
    <cellStyle name="표준 38 2" xfId="1289"/>
    <cellStyle name="표준 38 2 2" xfId="1290"/>
    <cellStyle name="표준 38 20" xfId="1291"/>
    <cellStyle name="표준 38 21" xfId="1292"/>
    <cellStyle name="표준 38 22" xfId="1293"/>
    <cellStyle name="표준 38 23" xfId="1294"/>
    <cellStyle name="표준 38 24" xfId="1295"/>
    <cellStyle name="표준 38 25" xfId="1296"/>
    <cellStyle name="표준 38 26" xfId="1297"/>
    <cellStyle name="표준 38 27" xfId="1298"/>
    <cellStyle name="표준 38 28" xfId="1299"/>
    <cellStyle name="표준 38 29" xfId="1300"/>
    <cellStyle name="표준 38 3" xfId="1301"/>
    <cellStyle name="표준 38 3 2" xfId="1302"/>
    <cellStyle name="표준 38 30" xfId="1303"/>
    <cellStyle name="표준 38 31" xfId="1304"/>
    <cellStyle name="표준 38 32" xfId="1305"/>
    <cellStyle name="표준 38 33" xfId="1306"/>
    <cellStyle name="표준 38 34" xfId="1307"/>
    <cellStyle name="표준 38 35" xfId="1308"/>
    <cellStyle name="표준 38 36" xfId="1309"/>
    <cellStyle name="표준 38 37" xfId="1310"/>
    <cellStyle name="표준 38 38" xfId="1311"/>
    <cellStyle name="표준 38 39" xfId="1312"/>
    <cellStyle name="표준 38 4" xfId="1313"/>
    <cellStyle name="표준 38 4 2" xfId="1314"/>
    <cellStyle name="표준 38 40" xfId="1315"/>
    <cellStyle name="표준 38 41" xfId="1316"/>
    <cellStyle name="표준 38 42" xfId="1317"/>
    <cellStyle name="표준 38 43" xfId="1318"/>
    <cellStyle name="표준 38 44" xfId="1319"/>
    <cellStyle name="표준 38 45" xfId="1320"/>
    <cellStyle name="표준 38 46" xfId="1321"/>
    <cellStyle name="표준 38 47" xfId="1322"/>
    <cellStyle name="표준 38 48" xfId="1323"/>
    <cellStyle name="표준 38 5" xfId="1324"/>
    <cellStyle name="표준 38 6" xfId="1325"/>
    <cellStyle name="표준 38 7" xfId="1326"/>
    <cellStyle name="표준 38 8" xfId="1327"/>
    <cellStyle name="표준 38 9" xfId="1328"/>
    <cellStyle name="표준 39" xfId="1329"/>
    <cellStyle name="표준 39 10" xfId="1330"/>
    <cellStyle name="표준 39 11" xfId="1331"/>
    <cellStyle name="표준 39 12" xfId="1332"/>
    <cellStyle name="표준 39 13" xfId="1333"/>
    <cellStyle name="표준 39 14" xfId="1334"/>
    <cellStyle name="표준 39 15" xfId="1335"/>
    <cellStyle name="표준 39 16" xfId="1336"/>
    <cellStyle name="표준 39 17" xfId="1337"/>
    <cellStyle name="표준 39 18" xfId="1338"/>
    <cellStyle name="표준 39 19" xfId="1339"/>
    <cellStyle name="표준 39 2" xfId="1340"/>
    <cellStyle name="표준 39 2 2" xfId="1341"/>
    <cellStyle name="표준 39 20" xfId="1342"/>
    <cellStyle name="표준 39 21" xfId="1343"/>
    <cellStyle name="표준 39 22" xfId="1344"/>
    <cellStyle name="표준 39 23" xfId="1345"/>
    <cellStyle name="표준 39 24" xfId="1346"/>
    <cellStyle name="표준 39 25" xfId="1347"/>
    <cellStyle name="표준 39 26" xfId="1348"/>
    <cellStyle name="표준 39 27" xfId="1349"/>
    <cellStyle name="표준 39 28" xfId="1350"/>
    <cellStyle name="표준 39 29" xfId="1351"/>
    <cellStyle name="표준 39 3" xfId="1352"/>
    <cellStyle name="표준 39 3 2" xfId="1353"/>
    <cellStyle name="표준 39 30" xfId="1354"/>
    <cellStyle name="표준 39 31" xfId="1355"/>
    <cellStyle name="표준 39 32" xfId="1356"/>
    <cellStyle name="표준 39 33" xfId="1357"/>
    <cellStyle name="표준 39 34" xfId="1358"/>
    <cellStyle name="표준 39 35" xfId="1359"/>
    <cellStyle name="표준 39 36" xfId="1360"/>
    <cellStyle name="표준 39 37" xfId="1361"/>
    <cellStyle name="표준 39 38" xfId="1362"/>
    <cellStyle name="표준 39 39" xfId="1363"/>
    <cellStyle name="표준 39 4" xfId="1364"/>
    <cellStyle name="표준 39 4 2" xfId="1365"/>
    <cellStyle name="표준 39 40" xfId="1366"/>
    <cellStyle name="표준 39 41" xfId="1367"/>
    <cellStyle name="표준 39 42" xfId="1368"/>
    <cellStyle name="표준 39 43" xfId="1369"/>
    <cellStyle name="표준 39 44" xfId="1370"/>
    <cellStyle name="표준 39 45" xfId="1371"/>
    <cellStyle name="표준 39 46" xfId="1372"/>
    <cellStyle name="표준 39 47" xfId="1373"/>
    <cellStyle name="표준 39 48" xfId="1374"/>
    <cellStyle name="표준 39 5" xfId="1375"/>
    <cellStyle name="표준 39 6" xfId="1376"/>
    <cellStyle name="표준 39 7" xfId="1377"/>
    <cellStyle name="표준 39 8" xfId="1378"/>
    <cellStyle name="표준 39 9" xfId="1379"/>
    <cellStyle name="표준 4" xfId="1380"/>
    <cellStyle name="표준 4 2" xfId="1381"/>
    <cellStyle name="표준 4 3" xfId="1382"/>
    <cellStyle name="표준 4 4" xfId="1383"/>
    <cellStyle name="표준 40" xfId="1384"/>
    <cellStyle name="표준 40 10" xfId="1385"/>
    <cellStyle name="표준 40 11" xfId="1386"/>
    <cellStyle name="표준 40 12" xfId="1387"/>
    <cellStyle name="표준 40 13" xfId="1388"/>
    <cellStyle name="표준 40 14" xfId="1389"/>
    <cellStyle name="표준 40 15" xfId="1390"/>
    <cellStyle name="표준 40 16" xfId="1391"/>
    <cellStyle name="표준 40 17" xfId="1392"/>
    <cellStyle name="표준 40 18" xfId="1393"/>
    <cellStyle name="표준 40 19" xfId="1394"/>
    <cellStyle name="표준 40 2" xfId="1395"/>
    <cellStyle name="표준 40 2 2" xfId="1396"/>
    <cellStyle name="표준 40 20" xfId="1397"/>
    <cellStyle name="표준 40 21" xfId="1398"/>
    <cellStyle name="표준 40 22" xfId="1399"/>
    <cellStyle name="표준 40 23" xfId="1400"/>
    <cellStyle name="표준 40 24" xfId="1401"/>
    <cellStyle name="표준 40 25" xfId="1402"/>
    <cellStyle name="표준 40 26" xfId="1403"/>
    <cellStyle name="표준 40 27" xfId="1404"/>
    <cellStyle name="표준 40 28" xfId="1405"/>
    <cellStyle name="표준 40 29" xfId="1406"/>
    <cellStyle name="표준 40 3" xfId="1407"/>
    <cellStyle name="표준 40 3 2" xfId="1408"/>
    <cellStyle name="표준 40 30" xfId="1409"/>
    <cellStyle name="표준 40 31" xfId="1410"/>
    <cellStyle name="표준 40 32" xfId="1411"/>
    <cellStyle name="표준 40 33" xfId="1412"/>
    <cellStyle name="표준 40 34" xfId="1413"/>
    <cellStyle name="표준 40 35" xfId="1414"/>
    <cellStyle name="표준 40 36" xfId="1415"/>
    <cellStyle name="표준 40 37" xfId="1416"/>
    <cellStyle name="표준 40 38" xfId="1417"/>
    <cellStyle name="표준 40 39" xfId="1418"/>
    <cellStyle name="표준 40 4" xfId="1419"/>
    <cellStyle name="표준 40 4 2" xfId="1420"/>
    <cellStyle name="표준 40 40" xfId="1421"/>
    <cellStyle name="표준 40 41" xfId="1422"/>
    <cellStyle name="표준 40 42" xfId="1423"/>
    <cellStyle name="표준 40 43" xfId="1424"/>
    <cellStyle name="표준 40 44" xfId="1425"/>
    <cellStyle name="표준 40 45" xfId="1426"/>
    <cellStyle name="표준 40 46" xfId="1427"/>
    <cellStyle name="표준 40 47" xfId="1428"/>
    <cellStyle name="표준 40 48" xfId="1429"/>
    <cellStyle name="표준 40 5" xfId="1430"/>
    <cellStyle name="표준 40 6" xfId="1431"/>
    <cellStyle name="표준 40 7" xfId="1432"/>
    <cellStyle name="표준 40 8" xfId="1433"/>
    <cellStyle name="표준 40 9" xfId="1434"/>
    <cellStyle name="표준 41" xfId="1435"/>
    <cellStyle name="표준 41 10" xfId="1436"/>
    <cellStyle name="표준 41 11" xfId="1437"/>
    <cellStyle name="표준 41 12" xfId="1438"/>
    <cellStyle name="표준 41 13" xfId="1439"/>
    <cellStyle name="표준 41 14" xfId="1440"/>
    <cellStyle name="표준 41 15" xfId="1441"/>
    <cellStyle name="표준 41 16" xfId="1442"/>
    <cellStyle name="표준 41 17" xfId="1443"/>
    <cellStyle name="표준 41 18" xfId="1444"/>
    <cellStyle name="표준 41 19" xfId="1445"/>
    <cellStyle name="표준 41 2" xfId="1446"/>
    <cellStyle name="표준 41 2 2" xfId="1447"/>
    <cellStyle name="표준 41 20" xfId="1448"/>
    <cellStyle name="표준 41 21" xfId="1449"/>
    <cellStyle name="표준 41 22" xfId="1450"/>
    <cellStyle name="표준 41 23" xfId="1451"/>
    <cellStyle name="표준 41 24" xfId="1452"/>
    <cellStyle name="표준 41 25" xfId="1453"/>
    <cellStyle name="표준 41 26" xfId="1454"/>
    <cellStyle name="표준 41 27" xfId="1455"/>
    <cellStyle name="표준 41 28" xfId="1456"/>
    <cellStyle name="표준 41 29" xfId="1457"/>
    <cellStyle name="표준 41 3" xfId="1458"/>
    <cellStyle name="표준 41 3 2" xfId="1459"/>
    <cellStyle name="표준 41 30" xfId="1460"/>
    <cellStyle name="표준 41 31" xfId="1461"/>
    <cellStyle name="표준 41 32" xfId="1462"/>
    <cellStyle name="표준 41 33" xfId="1463"/>
    <cellStyle name="표준 41 34" xfId="1464"/>
    <cellStyle name="표준 41 35" xfId="1465"/>
    <cellStyle name="표준 41 36" xfId="1466"/>
    <cellStyle name="표준 41 37" xfId="1467"/>
    <cellStyle name="표준 41 38" xfId="1468"/>
    <cellStyle name="표준 41 39" xfId="1469"/>
    <cellStyle name="표준 41 4" xfId="1470"/>
    <cellStyle name="표준 41 4 2" xfId="1471"/>
    <cellStyle name="표준 41 40" xfId="1472"/>
    <cellStyle name="표준 41 41" xfId="1473"/>
    <cellStyle name="표준 41 42" xfId="1474"/>
    <cellStyle name="표준 41 43" xfId="1475"/>
    <cellStyle name="표준 41 44" xfId="1476"/>
    <cellStyle name="표준 41 45" xfId="1477"/>
    <cellStyle name="표준 41 46" xfId="1478"/>
    <cellStyle name="표준 41 47" xfId="1479"/>
    <cellStyle name="표준 41 48" xfId="1480"/>
    <cellStyle name="표준 41 5" xfId="1481"/>
    <cellStyle name="표준 41 6" xfId="1482"/>
    <cellStyle name="표준 41 7" xfId="1483"/>
    <cellStyle name="표준 41 8" xfId="1484"/>
    <cellStyle name="표준 41 9" xfId="1485"/>
    <cellStyle name="표준 42" xfId="1486"/>
    <cellStyle name="표준 42 10" xfId="1487"/>
    <cellStyle name="표준 42 11" xfId="1488"/>
    <cellStyle name="표준 42 12" xfId="1489"/>
    <cellStyle name="표준 42 13" xfId="1490"/>
    <cellStyle name="표준 42 14" xfId="1491"/>
    <cellStyle name="표준 42 15" xfId="1492"/>
    <cellStyle name="표준 42 16" xfId="1493"/>
    <cellStyle name="표준 42 17" xfId="1494"/>
    <cellStyle name="표준 42 18" xfId="1495"/>
    <cellStyle name="표준 42 19" xfId="1496"/>
    <cellStyle name="표준 42 2" xfId="1497"/>
    <cellStyle name="표준 42 2 2" xfId="1498"/>
    <cellStyle name="표준 42 20" xfId="1499"/>
    <cellStyle name="표준 42 21" xfId="1500"/>
    <cellStyle name="표준 42 22" xfId="1501"/>
    <cellStyle name="표준 42 23" xfId="1502"/>
    <cellStyle name="표준 42 24" xfId="1503"/>
    <cellStyle name="표준 42 25" xfId="1504"/>
    <cellStyle name="표준 42 26" xfId="1505"/>
    <cellStyle name="표준 42 27" xfId="1506"/>
    <cellStyle name="표준 42 28" xfId="1507"/>
    <cellStyle name="표준 42 29" xfId="1508"/>
    <cellStyle name="표준 42 3" xfId="1509"/>
    <cellStyle name="표준 42 3 2" xfId="1510"/>
    <cellStyle name="표준 42 30" xfId="1511"/>
    <cellStyle name="표준 42 31" xfId="1512"/>
    <cellStyle name="표준 42 32" xfId="1513"/>
    <cellStyle name="표준 42 33" xfId="1514"/>
    <cellStyle name="표준 42 34" xfId="1515"/>
    <cellStyle name="표준 42 35" xfId="1516"/>
    <cellStyle name="표준 42 36" xfId="1517"/>
    <cellStyle name="표준 42 37" xfId="1518"/>
    <cellStyle name="표준 42 38" xfId="1519"/>
    <cellStyle name="표준 42 39" xfId="1520"/>
    <cellStyle name="표준 42 4" xfId="1521"/>
    <cellStyle name="표준 42 4 2" xfId="1522"/>
    <cellStyle name="표준 42 40" xfId="1523"/>
    <cellStyle name="표준 42 41" xfId="1524"/>
    <cellStyle name="표준 42 42" xfId="1525"/>
    <cellStyle name="표준 42 43" xfId="1526"/>
    <cellStyle name="표준 42 44" xfId="1527"/>
    <cellStyle name="표준 42 45" xfId="1528"/>
    <cellStyle name="표준 42 46" xfId="1529"/>
    <cellStyle name="표준 42 47" xfId="1530"/>
    <cellStyle name="표준 42 48" xfId="1531"/>
    <cellStyle name="표준 42 5" xfId="1532"/>
    <cellStyle name="표준 42 6" xfId="1533"/>
    <cellStyle name="표준 42 7" xfId="1534"/>
    <cellStyle name="표준 42 8" xfId="1535"/>
    <cellStyle name="표준 42 9" xfId="1536"/>
    <cellStyle name="표준 43" xfId="1537"/>
    <cellStyle name="표준 43 10" xfId="1538"/>
    <cellStyle name="표준 43 11" xfId="1539"/>
    <cellStyle name="표준 43 12" xfId="1540"/>
    <cellStyle name="표준 43 13" xfId="1541"/>
    <cellStyle name="표준 43 14" xfId="1542"/>
    <cellStyle name="표준 43 15" xfId="1543"/>
    <cellStyle name="표준 43 16" xfId="1544"/>
    <cellStyle name="표준 43 17" xfId="1545"/>
    <cellStyle name="표준 43 18" xfId="1546"/>
    <cellStyle name="표준 43 19" xfId="1547"/>
    <cellStyle name="표준 43 2" xfId="1548"/>
    <cellStyle name="표준 43 20" xfId="1549"/>
    <cellStyle name="표준 43 21" xfId="1550"/>
    <cellStyle name="표준 43 22" xfId="1551"/>
    <cellStyle name="표준 43 23" xfId="1552"/>
    <cellStyle name="표준 43 24" xfId="1553"/>
    <cellStyle name="표준 43 25" xfId="1554"/>
    <cellStyle name="표준 43 26" xfId="1555"/>
    <cellStyle name="표준 43 27" xfId="1556"/>
    <cellStyle name="표준 43 28" xfId="1557"/>
    <cellStyle name="표준 43 29" xfId="1558"/>
    <cellStyle name="표준 43 3" xfId="1559"/>
    <cellStyle name="표준 43 30" xfId="1560"/>
    <cellStyle name="표준 43 31" xfId="1561"/>
    <cellStyle name="표준 43 32" xfId="1562"/>
    <cellStyle name="표준 43 33" xfId="1563"/>
    <cellStyle name="표준 43 34" xfId="1564"/>
    <cellStyle name="표준 43 35" xfId="1565"/>
    <cellStyle name="표준 43 36" xfId="1566"/>
    <cellStyle name="표준 43 37" xfId="1567"/>
    <cellStyle name="표준 43 38" xfId="1568"/>
    <cellStyle name="표준 43 39" xfId="1569"/>
    <cellStyle name="표준 43 4" xfId="1570"/>
    <cellStyle name="표준 43 40" xfId="1571"/>
    <cellStyle name="표준 43 41" xfId="1572"/>
    <cellStyle name="표준 43 42" xfId="1573"/>
    <cellStyle name="표준 43 43" xfId="1574"/>
    <cellStyle name="표준 43 44" xfId="1575"/>
    <cellStyle name="표준 43 45" xfId="1576"/>
    <cellStyle name="표준 43 46" xfId="1577"/>
    <cellStyle name="표준 43 47" xfId="1578"/>
    <cellStyle name="표준 43 48" xfId="1579"/>
    <cellStyle name="표준 43 49" xfId="1580"/>
    <cellStyle name="표준 43 5" xfId="1581"/>
    <cellStyle name="표준 43 50" xfId="1582"/>
    <cellStyle name="표준 43 6" xfId="1583"/>
    <cellStyle name="표준 43 7" xfId="1584"/>
    <cellStyle name="표준 43 7 2" xfId="1585"/>
    <cellStyle name="표준 43 7 3" xfId="1586"/>
    <cellStyle name="표준 43 7 4" xfId="1587"/>
    <cellStyle name="표준 43 7 5" xfId="1588"/>
    <cellStyle name="표준 43 7 6" xfId="1589"/>
    <cellStyle name="표준 43 7 7" xfId="1590"/>
    <cellStyle name="표준 43 7 8" xfId="1591"/>
    <cellStyle name="표준 43 8" xfId="1592"/>
    <cellStyle name="표준 43 9" xfId="1593"/>
    <cellStyle name="표준 44" xfId="1594"/>
    <cellStyle name="표준 44 2" xfId="1595"/>
    <cellStyle name="표준 44 3" xfId="1596"/>
    <cellStyle name="표준 44 4" xfId="1597"/>
    <cellStyle name="표준 44 5" xfId="1598"/>
    <cellStyle name="표준 45" xfId="1599"/>
    <cellStyle name="표준 45 2" xfId="1600"/>
    <cellStyle name="표준 45 3" xfId="1601"/>
    <cellStyle name="표준 45 4" xfId="1602"/>
    <cellStyle name="표준 45 5" xfId="1603"/>
    <cellStyle name="표준 46" xfId="1604"/>
    <cellStyle name="표준 46 2" xfId="1605"/>
    <cellStyle name="표준 46 3" xfId="1606"/>
    <cellStyle name="표준 46 4" xfId="1607"/>
    <cellStyle name="표준 46 5" xfId="1608"/>
    <cellStyle name="표준 47" xfId="1609"/>
    <cellStyle name="표준 47 2" xfId="1610"/>
    <cellStyle name="표준 47 3" xfId="1611"/>
    <cellStyle name="표준 47 4" xfId="1612"/>
    <cellStyle name="표준 47 5" xfId="1613"/>
    <cellStyle name="표준 48" xfId="1614"/>
    <cellStyle name="표준 48 2" xfId="1615"/>
    <cellStyle name="표준 48 3" xfId="1616"/>
    <cellStyle name="표준 48 4" xfId="1617"/>
    <cellStyle name="표준 48 5" xfId="1618"/>
    <cellStyle name="표준 49" xfId="1619"/>
    <cellStyle name="표준 49 2" xfId="1620"/>
    <cellStyle name="표준 49 3" xfId="1621"/>
    <cellStyle name="표준 49 4" xfId="1622"/>
    <cellStyle name="표준 49 5" xfId="1623"/>
    <cellStyle name="표준 5" xfId="1624"/>
    <cellStyle name="표준 5 2" xfId="1625"/>
    <cellStyle name="표준 5 2 2" xfId="2065"/>
    <cellStyle name="표준 5 3" xfId="1626"/>
    <cellStyle name="표준 50" xfId="1627"/>
    <cellStyle name="표준 50 2" xfId="1628"/>
    <cellStyle name="표준 50 3" xfId="1629"/>
    <cellStyle name="표준 50 4" xfId="1630"/>
    <cellStyle name="표준 50 5" xfId="1631"/>
    <cellStyle name="표준 51" xfId="1632"/>
    <cellStyle name="표준 51 2" xfId="1633"/>
    <cellStyle name="표준 51 3" xfId="1634"/>
    <cellStyle name="표준 51 4" xfId="1635"/>
    <cellStyle name="표준 51 5" xfId="1636"/>
    <cellStyle name="표준 52" xfId="1637"/>
    <cellStyle name="표준 52 2" xfId="1638"/>
    <cellStyle name="표준 52 3" xfId="1639"/>
    <cellStyle name="표준 52 4" xfId="1640"/>
    <cellStyle name="표준 52 5" xfId="1641"/>
    <cellStyle name="표준 53" xfId="1642"/>
    <cellStyle name="표준 53 2" xfId="1643"/>
    <cellStyle name="표준 53 3" xfId="1644"/>
    <cellStyle name="표준 53 4" xfId="1645"/>
    <cellStyle name="표준 53 5" xfId="1646"/>
    <cellStyle name="표준 54" xfId="1647"/>
    <cellStyle name="표준 54 2" xfId="1648"/>
    <cellStyle name="표준 54 3" xfId="1649"/>
    <cellStyle name="표준 54 4" xfId="1650"/>
    <cellStyle name="표준 54 5" xfId="1651"/>
    <cellStyle name="표준 55" xfId="1652"/>
    <cellStyle name="표준 55 2" xfId="1653"/>
    <cellStyle name="표준 55 3" xfId="1654"/>
    <cellStyle name="표준 55 4" xfId="1655"/>
    <cellStyle name="표준 55 5" xfId="1656"/>
    <cellStyle name="표준 56" xfId="1657"/>
    <cellStyle name="표준 56 2" xfId="1658"/>
    <cellStyle name="표준 56 3" xfId="1659"/>
    <cellStyle name="표준 56 4" xfId="1660"/>
    <cellStyle name="표준 56 5" xfId="1661"/>
    <cellStyle name="표준 57" xfId="1662"/>
    <cellStyle name="표준 57 2" xfId="1663"/>
    <cellStyle name="표준 57 3" xfId="1664"/>
    <cellStyle name="표준 57 4" xfId="1665"/>
    <cellStyle name="표준 58" xfId="1666"/>
    <cellStyle name="표준 58 2" xfId="1667"/>
    <cellStyle name="표준 58 3" xfId="1668"/>
    <cellStyle name="표준 58 4" xfId="1669"/>
    <cellStyle name="표준 58 5" xfId="1670"/>
    <cellStyle name="표준 59" xfId="1671"/>
    <cellStyle name="표준 59 2" xfId="1672"/>
    <cellStyle name="표준 59 3" xfId="1673"/>
    <cellStyle name="표준 59 4" xfId="1674"/>
    <cellStyle name="표준 59 5" xfId="1675"/>
    <cellStyle name="표준 6" xfId="1676"/>
    <cellStyle name="표준 6 2" xfId="1677"/>
    <cellStyle name="표준 6 3" xfId="1678"/>
    <cellStyle name="표준 6 3 2" xfId="2066"/>
    <cellStyle name="표준 6 4" xfId="1679"/>
    <cellStyle name="표준 6 4 2" xfId="2068"/>
    <cellStyle name="표준 6 4 2 2" xfId="2073"/>
    <cellStyle name="표준 6 4 2 2 2" xfId="2074"/>
    <cellStyle name="표준 6 4 2 2 2 2" xfId="2113"/>
    <cellStyle name="표준 6 4 2 2 2 2 2" xfId="2206"/>
    <cellStyle name="표준 6 4 2 2 2 2 2 2" xfId="2348"/>
    <cellStyle name="표준 6 4 2 2 2 2 2 2 2" xfId="2632"/>
    <cellStyle name="표준 6 4 2 2 2 2 2 2 2 2" xfId="3202"/>
    <cellStyle name="표준 6 4 2 2 2 2 2 2 3" xfId="2918"/>
    <cellStyle name="표준 6 4 2 2 2 2 2 3" xfId="2490"/>
    <cellStyle name="표준 6 4 2 2 2 2 2 3 2" xfId="3060"/>
    <cellStyle name="표준 6 4 2 2 2 2 2 4" xfId="2776"/>
    <cellStyle name="표준 6 4 2 2 2 2 3" xfId="2277"/>
    <cellStyle name="표준 6 4 2 2 2 2 3 2" xfId="2561"/>
    <cellStyle name="표준 6 4 2 2 2 2 3 2 2" xfId="3131"/>
    <cellStyle name="표준 6 4 2 2 2 2 3 3" xfId="2847"/>
    <cellStyle name="표준 6 4 2 2 2 2 4" xfId="2419"/>
    <cellStyle name="표준 6 4 2 2 2 2 4 2" xfId="2989"/>
    <cellStyle name="표준 6 4 2 2 2 2 5" xfId="2705"/>
    <cellStyle name="표준 6 4 2 2 2 3" xfId="2171"/>
    <cellStyle name="표준 6 4 2 2 2 3 2" xfId="2313"/>
    <cellStyle name="표준 6 4 2 2 2 3 2 2" xfId="2597"/>
    <cellStyle name="표준 6 4 2 2 2 3 2 2 2" xfId="3167"/>
    <cellStyle name="표준 6 4 2 2 2 3 2 3" xfId="2883"/>
    <cellStyle name="표준 6 4 2 2 2 3 3" xfId="2455"/>
    <cellStyle name="표준 6 4 2 2 2 3 3 2" xfId="3025"/>
    <cellStyle name="표준 6 4 2 2 2 3 4" xfId="2741"/>
    <cellStyle name="표준 6 4 2 2 2 4" xfId="2242"/>
    <cellStyle name="표준 6 4 2 2 2 4 2" xfId="2526"/>
    <cellStyle name="표준 6 4 2 2 2 4 2 2" xfId="3096"/>
    <cellStyle name="표준 6 4 2 2 2 4 3" xfId="2812"/>
    <cellStyle name="표준 6 4 2 2 2 5" xfId="2384"/>
    <cellStyle name="표준 6 4 2 2 2 5 2" xfId="2954"/>
    <cellStyle name="표준 6 4 2 2 2 6" xfId="2670"/>
    <cellStyle name="표준 6 4 2 2 3" xfId="2112"/>
    <cellStyle name="표준 6 4 2 2 3 2" xfId="2205"/>
    <cellStyle name="표준 6 4 2 2 3 2 2" xfId="2347"/>
    <cellStyle name="표준 6 4 2 2 3 2 2 2" xfId="2631"/>
    <cellStyle name="표준 6 4 2 2 3 2 2 2 2" xfId="3201"/>
    <cellStyle name="표준 6 4 2 2 3 2 2 3" xfId="2917"/>
    <cellStyle name="표준 6 4 2 2 3 2 3" xfId="2489"/>
    <cellStyle name="표준 6 4 2 2 3 2 3 2" xfId="3059"/>
    <cellStyle name="표준 6 4 2 2 3 2 4" xfId="2775"/>
    <cellStyle name="표준 6 4 2 2 3 3" xfId="2276"/>
    <cellStyle name="표준 6 4 2 2 3 3 2" xfId="2560"/>
    <cellStyle name="표준 6 4 2 2 3 3 2 2" xfId="3130"/>
    <cellStyle name="표준 6 4 2 2 3 3 3" xfId="2846"/>
    <cellStyle name="표준 6 4 2 2 3 4" xfId="2418"/>
    <cellStyle name="표준 6 4 2 2 3 4 2" xfId="2988"/>
    <cellStyle name="표준 6 4 2 2 3 5" xfId="2704"/>
    <cellStyle name="표준 6 4 2 2 4" xfId="2170"/>
    <cellStyle name="표준 6 4 2 2 4 2" xfId="2312"/>
    <cellStyle name="표준 6 4 2 2 4 2 2" xfId="2596"/>
    <cellStyle name="표준 6 4 2 2 4 2 2 2" xfId="3166"/>
    <cellStyle name="표준 6 4 2 2 4 2 3" xfId="2882"/>
    <cellStyle name="표준 6 4 2 2 4 3" xfId="2454"/>
    <cellStyle name="표준 6 4 2 2 4 3 2" xfId="3024"/>
    <cellStyle name="표준 6 4 2 2 4 4" xfId="2740"/>
    <cellStyle name="표준 6 4 2 2 5" xfId="2241"/>
    <cellStyle name="표준 6 4 2 2 5 2" xfId="2525"/>
    <cellStyle name="표준 6 4 2 2 5 2 2" xfId="3095"/>
    <cellStyle name="표준 6 4 2 2 5 3" xfId="2811"/>
    <cellStyle name="표준 6 4 2 2 6" xfId="2383"/>
    <cellStyle name="표준 6 4 2 2 6 2" xfId="2953"/>
    <cellStyle name="표준 6 4 2 2 7" xfId="2669"/>
    <cellStyle name="표준 6 4 2 3" xfId="2075"/>
    <cellStyle name="표준 6 4 2 4" xfId="2076"/>
    <cellStyle name="표준 6 4 2 4 2" xfId="2114"/>
    <cellStyle name="표준 6 4 2 4 2 2" xfId="2207"/>
    <cellStyle name="표준 6 4 2 4 2 2 2" xfId="2349"/>
    <cellStyle name="표준 6 4 2 4 2 2 2 2" xfId="2633"/>
    <cellStyle name="표준 6 4 2 4 2 2 2 2 2" xfId="3203"/>
    <cellStyle name="표준 6 4 2 4 2 2 2 3" xfId="2919"/>
    <cellStyle name="표준 6 4 2 4 2 2 3" xfId="2491"/>
    <cellStyle name="표준 6 4 2 4 2 2 3 2" xfId="3061"/>
    <cellStyle name="표준 6 4 2 4 2 2 4" xfId="2777"/>
    <cellStyle name="표준 6 4 2 4 2 3" xfId="2278"/>
    <cellStyle name="표준 6 4 2 4 2 3 2" xfId="2562"/>
    <cellStyle name="표준 6 4 2 4 2 3 2 2" xfId="3132"/>
    <cellStyle name="표준 6 4 2 4 2 3 3" xfId="2848"/>
    <cellStyle name="표준 6 4 2 4 2 4" xfId="2420"/>
    <cellStyle name="표준 6 4 2 4 2 4 2" xfId="2990"/>
    <cellStyle name="표준 6 4 2 4 2 5" xfId="2706"/>
    <cellStyle name="표준 6 4 2 4 3" xfId="2172"/>
    <cellStyle name="표준 6 4 2 4 3 2" xfId="2314"/>
    <cellStyle name="표준 6 4 2 4 3 2 2" xfId="2598"/>
    <cellStyle name="표준 6 4 2 4 3 2 2 2" xfId="3168"/>
    <cellStyle name="표준 6 4 2 4 3 2 3" xfId="2884"/>
    <cellStyle name="표준 6 4 2 4 3 3" xfId="2456"/>
    <cellStyle name="표준 6 4 2 4 3 3 2" xfId="3026"/>
    <cellStyle name="표준 6 4 2 4 3 4" xfId="2742"/>
    <cellStyle name="표준 6 4 2 4 4" xfId="2243"/>
    <cellStyle name="표준 6 4 2 4 4 2" xfId="2527"/>
    <cellStyle name="표준 6 4 2 4 4 2 2" xfId="3097"/>
    <cellStyle name="표준 6 4 2 4 4 3" xfId="2813"/>
    <cellStyle name="표준 6 4 2 4 5" xfId="2385"/>
    <cellStyle name="표준 6 4 2 4 5 2" xfId="2955"/>
    <cellStyle name="표준 6 4 2 4 6" xfId="2671"/>
    <cellStyle name="표준 6 4 2 5" xfId="2077"/>
    <cellStyle name="표준 6 4 2 5 2" xfId="2115"/>
    <cellStyle name="표준 6 4 2 5 2 2" xfId="2208"/>
    <cellStyle name="표준 6 4 2 5 2 2 2" xfId="2350"/>
    <cellStyle name="표준 6 4 2 5 2 2 2 2" xfId="2634"/>
    <cellStyle name="표준 6 4 2 5 2 2 2 2 2" xfId="3204"/>
    <cellStyle name="표준 6 4 2 5 2 2 2 3" xfId="2920"/>
    <cellStyle name="표준 6 4 2 5 2 2 3" xfId="2492"/>
    <cellStyle name="표준 6 4 2 5 2 2 3 2" xfId="3062"/>
    <cellStyle name="표준 6 4 2 5 2 2 4" xfId="2778"/>
    <cellStyle name="표준 6 4 2 5 2 3" xfId="2279"/>
    <cellStyle name="표준 6 4 2 5 2 3 2" xfId="2563"/>
    <cellStyle name="표준 6 4 2 5 2 3 2 2" xfId="3133"/>
    <cellStyle name="표준 6 4 2 5 2 3 3" xfId="2849"/>
    <cellStyle name="표준 6 4 2 5 2 4" xfId="2421"/>
    <cellStyle name="표준 6 4 2 5 2 4 2" xfId="2991"/>
    <cellStyle name="표준 6 4 2 5 2 5" xfId="2707"/>
    <cellStyle name="표준 6 4 2 5 3" xfId="2173"/>
    <cellStyle name="표준 6 4 2 5 3 2" xfId="2315"/>
    <cellStyle name="표준 6 4 2 5 3 2 2" xfId="2599"/>
    <cellStyle name="표준 6 4 2 5 3 2 2 2" xfId="3169"/>
    <cellStyle name="표준 6 4 2 5 3 2 3" xfId="2885"/>
    <cellStyle name="표준 6 4 2 5 3 3" xfId="2457"/>
    <cellStyle name="표준 6 4 2 5 3 3 2" xfId="3027"/>
    <cellStyle name="표준 6 4 2 5 3 4" xfId="2743"/>
    <cellStyle name="표준 6 4 2 5 4" xfId="2244"/>
    <cellStyle name="표준 6 4 2 5 4 2" xfId="2528"/>
    <cellStyle name="표준 6 4 2 5 4 2 2" xfId="3098"/>
    <cellStyle name="표준 6 4 2 5 4 3" xfId="2814"/>
    <cellStyle name="표준 6 4 2 5 5" xfId="2386"/>
    <cellStyle name="표준 6 4 2 5 5 2" xfId="2956"/>
    <cellStyle name="표준 6 4 2 5 6" xfId="2672"/>
    <cellStyle name="표준 6 4 3" xfId="2069"/>
    <cellStyle name="표준 6 4 4" xfId="2070"/>
    <cellStyle name="표준 6 4 4 2" xfId="2078"/>
    <cellStyle name="표준 6 4 4 3" xfId="2079"/>
    <cellStyle name="표준 6 4 4 3 2" xfId="2116"/>
    <cellStyle name="표준 6 4 4 3 2 2" xfId="2209"/>
    <cellStyle name="표준 6 4 4 3 2 2 2" xfId="2351"/>
    <cellStyle name="표준 6 4 4 3 2 2 2 2" xfId="2635"/>
    <cellStyle name="표준 6 4 4 3 2 2 2 2 2" xfId="3205"/>
    <cellStyle name="표준 6 4 4 3 2 2 2 3" xfId="2921"/>
    <cellStyle name="표준 6 4 4 3 2 2 3" xfId="2493"/>
    <cellStyle name="표준 6 4 4 3 2 2 3 2" xfId="3063"/>
    <cellStyle name="표준 6 4 4 3 2 2 4" xfId="2779"/>
    <cellStyle name="표준 6 4 4 3 2 3" xfId="2280"/>
    <cellStyle name="표준 6 4 4 3 2 3 2" xfId="2564"/>
    <cellStyle name="표준 6 4 4 3 2 3 2 2" xfId="3134"/>
    <cellStyle name="표준 6 4 4 3 2 3 3" xfId="2850"/>
    <cellStyle name="표준 6 4 4 3 2 4" xfId="2422"/>
    <cellStyle name="표준 6 4 4 3 2 4 2" xfId="2992"/>
    <cellStyle name="표준 6 4 4 3 2 5" xfId="2708"/>
    <cellStyle name="표준 6 4 4 3 3" xfId="2174"/>
    <cellStyle name="표준 6 4 4 3 3 2" xfId="2316"/>
    <cellStyle name="표준 6 4 4 3 3 2 2" xfId="2600"/>
    <cellStyle name="표준 6 4 4 3 3 2 2 2" xfId="3170"/>
    <cellStyle name="표준 6 4 4 3 3 2 3" xfId="2886"/>
    <cellStyle name="표준 6 4 4 3 3 3" xfId="2458"/>
    <cellStyle name="표준 6 4 4 3 3 3 2" xfId="3028"/>
    <cellStyle name="표준 6 4 4 3 3 4" xfId="2744"/>
    <cellStyle name="표준 6 4 4 3 4" xfId="2245"/>
    <cellStyle name="표준 6 4 4 3 4 2" xfId="2529"/>
    <cellStyle name="표준 6 4 4 3 4 2 2" xfId="3099"/>
    <cellStyle name="표준 6 4 4 3 4 3" xfId="2815"/>
    <cellStyle name="표준 6 4 4 3 5" xfId="2387"/>
    <cellStyle name="표준 6 4 4 3 5 2" xfId="2957"/>
    <cellStyle name="표준 6 4 4 3 6" xfId="2673"/>
    <cellStyle name="표준 6 4 4 4" xfId="2080"/>
    <cellStyle name="표준 6 4 4 4 2" xfId="2117"/>
    <cellStyle name="표준 6 4 4 4 2 2" xfId="2210"/>
    <cellStyle name="표준 6 4 4 4 2 2 2" xfId="2352"/>
    <cellStyle name="표준 6 4 4 4 2 2 2 2" xfId="2636"/>
    <cellStyle name="표준 6 4 4 4 2 2 2 2 2" xfId="3206"/>
    <cellStyle name="표준 6 4 4 4 2 2 2 3" xfId="2922"/>
    <cellStyle name="표준 6 4 4 4 2 2 3" xfId="2494"/>
    <cellStyle name="표준 6 4 4 4 2 2 3 2" xfId="3064"/>
    <cellStyle name="표준 6 4 4 4 2 2 4" xfId="2780"/>
    <cellStyle name="표준 6 4 4 4 2 3" xfId="2281"/>
    <cellStyle name="표준 6 4 4 4 2 3 2" xfId="2565"/>
    <cellStyle name="표준 6 4 4 4 2 3 2 2" xfId="3135"/>
    <cellStyle name="표준 6 4 4 4 2 3 3" xfId="2851"/>
    <cellStyle name="표준 6 4 4 4 2 4" xfId="2423"/>
    <cellStyle name="표준 6 4 4 4 2 4 2" xfId="2993"/>
    <cellStyle name="표준 6 4 4 4 2 5" xfId="2709"/>
    <cellStyle name="표준 6 4 4 4 3" xfId="2175"/>
    <cellStyle name="표준 6 4 4 4 3 2" xfId="2317"/>
    <cellStyle name="표준 6 4 4 4 3 2 2" xfId="2601"/>
    <cellStyle name="표준 6 4 4 4 3 2 2 2" xfId="3171"/>
    <cellStyle name="표준 6 4 4 4 3 2 3" xfId="2887"/>
    <cellStyle name="표준 6 4 4 4 3 3" xfId="2459"/>
    <cellStyle name="표준 6 4 4 4 3 3 2" xfId="3029"/>
    <cellStyle name="표준 6 4 4 4 3 4" xfId="2745"/>
    <cellStyle name="표준 6 4 4 4 4" xfId="2246"/>
    <cellStyle name="표준 6 4 4 4 4 2" xfId="2530"/>
    <cellStyle name="표준 6 4 4 4 4 2 2" xfId="3100"/>
    <cellStyle name="표준 6 4 4 4 4 3" xfId="2816"/>
    <cellStyle name="표준 6 4 4 4 5" xfId="2388"/>
    <cellStyle name="표준 6 4 4 4 5 2" xfId="2958"/>
    <cellStyle name="표준 6 4 4 4 6" xfId="2674"/>
    <cellStyle name="표준 6 4 5" xfId="2081"/>
    <cellStyle name="표준 6 4 5 2" xfId="2118"/>
    <cellStyle name="표준 6 4 5 2 2" xfId="2211"/>
    <cellStyle name="표준 6 4 5 2 2 2" xfId="2353"/>
    <cellStyle name="표준 6 4 5 2 2 2 2" xfId="2637"/>
    <cellStyle name="표준 6 4 5 2 2 2 2 2" xfId="3207"/>
    <cellStyle name="표준 6 4 5 2 2 2 3" xfId="2923"/>
    <cellStyle name="표준 6 4 5 2 2 3" xfId="2495"/>
    <cellStyle name="표준 6 4 5 2 2 3 2" xfId="3065"/>
    <cellStyle name="표준 6 4 5 2 2 4" xfId="2781"/>
    <cellStyle name="표준 6 4 5 2 3" xfId="2282"/>
    <cellStyle name="표준 6 4 5 2 3 2" xfId="2566"/>
    <cellStyle name="표준 6 4 5 2 3 2 2" xfId="3136"/>
    <cellStyle name="표준 6 4 5 2 3 3" xfId="2852"/>
    <cellStyle name="표준 6 4 5 2 4" xfId="2424"/>
    <cellStyle name="표준 6 4 5 2 4 2" xfId="2994"/>
    <cellStyle name="표준 6 4 5 2 5" xfId="2710"/>
    <cellStyle name="표준 6 4 5 3" xfId="2176"/>
    <cellStyle name="표준 6 4 5 3 2" xfId="2318"/>
    <cellStyle name="표준 6 4 5 3 2 2" xfId="2602"/>
    <cellStyle name="표준 6 4 5 3 2 2 2" xfId="3172"/>
    <cellStyle name="표준 6 4 5 3 2 3" xfId="2888"/>
    <cellStyle name="표준 6 4 5 3 3" xfId="2460"/>
    <cellStyle name="표준 6 4 5 3 3 2" xfId="3030"/>
    <cellStyle name="표준 6 4 5 3 4" xfId="2746"/>
    <cellStyle name="표준 6 4 5 4" xfId="2247"/>
    <cellStyle name="표준 6 4 5 4 2" xfId="2531"/>
    <cellStyle name="표준 6 4 5 4 2 2" xfId="3101"/>
    <cellStyle name="표준 6 4 5 4 3" xfId="2817"/>
    <cellStyle name="표준 6 4 5 5" xfId="2389"/>
    <cellStyle name="표준 6 4 5 5 2" xfId="2959"/>
    <cellStyle name="표준 6 4 5 6" xfId="2675"/>
    <cellStyle name="표준 6 4 6" xfId="2082"/>
    <cellStyle name="표준 6 4 6 2" xfId="2119"/>
    <cellStyle name="표준 6 4 6 2 2" xfId="2212"/>
    <cellStyle name="표준 6 4 6 2 2 2" xfId="2354"/>
    <cellStyle name="표준 6 4 6 2 2 2 2" xfId="2638"/>
    <cellStyle name="표준 6 4 6 2 2 2 2 2" xfId="3208"/>
    <cellStyle name="표준 6 4 6 2 2 2 3" xfId="2924"/>
    <cellStyle name="표준 6 4 6 2 2 3" xfId="2496"/>
    <cellStyle name="표준 6 4 6 2 2 3 2" xfId="3066"/>
    <cellStyle name="표준 6 4 6 2 2 4" xfId="2782"/>
    <cellStyle name="표준 6 4 6 2 3" xfId="2283"/>
    <cellStyle name="표준 6 4 6 2 3 2" xfId="2567"/>
    <cellStyle name="표준 6 4 6 2 3 2 2" xfId="3137"/>
    <cellStyle name="표준 6 4 6 2 3 3" xfId="2853"/>
    <cellStyle name="표준 6 4 6 2 4" xfId="2425"/>
    <cellStyle name="표준 6 4 6 2 4 2" xfId="2995"/>
    <cellStyle name="표준 6 4 6 2 5" xfId="2711"/>
    <cellStyle name="표준 6 4 6 3" xfId="2177"/>
    <cellStyle name="표준 6 4 6 3 2" xfId="2319"/>
    <cellStyle name="표준 6 4 6 3 2 2" xfId="2603"/>
    <cellStyle name="표준 6 4 6 3 2 2 2" xfId="3173"/>
    <cellStyle name="표준 6 4 6 3 2 3" xfId="2889"/>
    <cellStyle name="표준 6 4 6 3 3" xfId="2461"/>
    <cellStyle name="표준 6 4 6 3 3 2" xfId="3031"/>
    <cellStyle name="표준 6 4 6 3 4" xfId="2747"/>
    <cellStyle name="표준 6 4 6 4" xfId="2248"/>
    <cellStyle name="표준 6 4 6 4 2" xfId="2532"/>
    <cellStyle name="표준 6 4 6 4 2 2" xfId="3102"/>
    <cellStyle name="표준 6 4 6 4 3" xfId="2818"/>
    <cellStyle name="표준 6 4 6 5" xfId="2390"/>
    <cellStyle name="표준 6 4 6 5 2" xfId="2960"/>
    <cellStyle name="표준 6 4 6 6" xfId="2676"/>
    <cellStyle name="표준 6 4 7" xfId="2067"/>
    <cellStyle name="표준 6 5" xfId="2071"/>
    <cellStyle name="표준 6 5 2" xfId="2083"/>
    <cellStyle name="표준 6 5 2 2" xfId="2084"/>
    <cellStyle name="표준 6 5 2 2 2" xfId="2121"/>
    <cellStyle name="표준 6 5 2 2 2 2" xfId="2214"/>
    <cellStyle name="표준 6 5 2 2 2 2 2" xfId="2356"/>
    <cellStyle name="표준 6 5 2 2 2 2 2 2" xfId="2640"/>
    <cellStyle name="표준 6 5 2 2 2 2 2 2 2" xfId="3210"/>
    <cellStyle name="표준 6 5 2 2 2 2 2 3" xfId="2926"/>
    <cellStyle name="표준 6 5 2 2 2 2 3" xfId="2498"/>
    <cellStyle name="표준 6 5 2 2 2 2 3 2" xfId="3068"/>
    <cellStyle name="표준 6 5 2 2 2 2 4" xfId="2784"/>
    <cellStyle name="표준 6 5 2 2 2 3" xfId="2285"/>
    <cellStyle name="표준 6 5 2 2 2 3 2" xfId="2569"/>
    <cellStyle name="표준 6 5 2 2 2 3 2 2" xfId="3139"/>
    <cellStyle name="표준 6 5 2 2 2 3 3" xfId="2855"/>
    <cellStyle name="표준 6 5 2 2 2 4" xfId="2427"/>
    <cellStyle name="표준 6 5 2 2 2 4 2" xfId="2997"/>
    <cellStyle name="표준 6 5 2 2 2 5" xfId="2713"/>
    <cellStyle name="표준 6 5 2 2 3" xfId="2179"/>
    <cellStyle name="표준 6 5 2 2 3 2" xfId="2321"/>
    <cellStyle name="표준 6 5 2 2 3 2 2" xfId="2605"/>
    <cellStyle name="표준 6 5 2 2 3 2 2 2" xfId="3175"/>
    <cellStyle name="표준 6 5 2 2 3 2 3" xfId="2891"/>
    <cellStyle name="표준 6 5 2 2 3 3" xfId="2463"/>
    <cellStyle name="표준 6 5 2 2 3 3 2" xfId="3033"/>
    <cellStyle name="표준 6 5 2 2 3 4" xfId="2749"/>
    <cellStyle name="표준 6 5 2 2 4" xfId="2250"/>
    <cellStyle name="표준 6 5 2 2 4 2" xfId="2534"/>
    <cellStyle name="표준 6 5 2 2 4 2 2" xfId="3104"/>
    <cellStyle name="표준 6 5 2 2 4 3" xfId="2820"/>
    <cellStyle name="표준 6 5 2 2 5" xfId="2392"/>
    <cellStyle name="표준 6 5 2 2 5 2" xfId="2962"/>
    <cellStyle name="표준 6 5 2 2 6" xfId="2678"/>
    <cellStyle name="표준 6 5 2 3" xfId="2120"/>
    <cellStyle name="표준 6 5 2 3 2" xfId="2213"/>
    <cellStyle name="표준 6 5 2 3 2 2" xfId="2355"/>
    <cellStyle name="표준 6 5 2 3 2 2 2" xfId="2639"/>
    <cellStyle name="표준 6 5 2 3 2 2 2 2" xfId="3209"/>
    <cellStyle name="표준 6 5 2 3 2 2 3" xfId="2925"/>
    <cellStyle name="표준 6 5 2 3 2 3" xfId="2497"/>
    <cellStyle name="표준 6 5 2 3 2 3 2" xfId="3067"/>
    <cellStyle name="표준 6 5 2 3 2 4" xfId="2783"/>
    <cellStyle name="표준 6 5 2 3 3" xfId="2284"/>
    <cellStyle name="표준 6 5 2 3 3 2" xfId="2568"/>
    <cellStyle name="표준 6 5 2 3 3 2 2" xfId="3138"/>
    <cellStyle name="표준 6 5 2 3 3 3" xfId="2854"/>
    <cellStyle name="표준 6 5 2 3 4" xfId="2426"/>
    <cellStyle name="표준 6 5 2 3 4 2" xfId="2996"/>
    <cellStyle name="표준 6 5 2 3 5" xfId="2712"/>
    <cellStyle name="표준 6 5 2 4" xfId="2178"/>
    <cellStyle name="표준 6 5 2 4 2" xfId="2320"/>
    <cellStyle name="표준 6 5 2 4 2 2" xfId="2604"/>
    <cellStyle name="표준 6 5 2 4 2 2 2" xfId="3174"/>
    <cellStyle name="표준 6 5 2 4 2 3" xfId="2890"/>
    <cellStyle name="표준 6 5 2 4 3" xfId="2462"/>
    <cellStyle name="표준 6 5 2 4 3 2" xfId="3032"/>
    <cellStyle name="표준 6 5 2 4 4" xfId="2748"/>
    <cellStyle name="표준 6 5 2 5" xfId="2249"/>
    <cellStyle name="표준 6 5 2 5 2" xfId="2533"/>
    <cellStyle name="표준 6 5 2 5 2 2" xfId="3103"/>
    <cellStyle name="표준 6 5 2 5 3" xfId="2819"/>
    <cellStyle name="표준 6 5 2 6" xfId="2391"/>
    <cellStyle name="표준 6 5 2 6 2" xfId="2961"/>
    <cellStyle name="표준 6 5 2 7" xfId="2677"/>
    <cellStyle name="표준 6 5 3" xfId="2085"/>
    <cellStyle name="표준 6 5 4" xfId="2086"/>
    <cellStyle name="표준 6 5 4 2" xfId="2122"/>
    <cellStyle name="표준 6 5 4 2 2" xfId="2215"/>
    <cellStyle name="표준 6 5 4 2 2 2" xfId="2357"/>
    <cellStyle name="표준 6 5 4 2 2 2 2" xfId="2641"/>
    <cellStyle name="표준 6 5 4 2 2 2 2 2" xfId="3211"/>
    <cellStyle name="표준 6 5 4 2 2 2 3" xfId="2927"/>
    <cellStyle name="표준 6 5 4 2 2 3" xfId="2499"/>
    <cellStyle name="표준 6 5 4 2 2 3 2" xfId="3069"/>
    <cellStyle name="표준 6 5 4 2 2 4" xfId="2785"/>
    <cellStyle name="표준 6 5 4 2 3" xfId="2286"/>
    <cellStyle name="표준 6 5 4 2 3 2" xfId="2570"/>
    <cellStyle name="표준 6 5 4 2 3 2 2" xfId="3140"/>
    <cellStyle name="표준 6 5 4 2 3 3" xfId="2856"/>
    <cellStyle name="표준 6 5 4 2 4" xfId="2428"/>
    <cellStyle name="표준 6 5 4 2 4 2" xfId="2998"/>
    <cellStyle name="표준 6 5 4 2 5" xfId="2714"/>
    <cellStyle name="표준 6 5 4 3" xfId="2180"/>
    <cellStyle name="표준 6 5 4 3 2" xfId="2322"/>
    <cellStyle name="표준 6 5 4 3 2 2" xfId="2606"/>
    <cellStyle name="표준 6 5 4 3 2 2 2" xfId="3176"/>
    <cellStyle name="표준 6 5 4 3 2 3" xfId="2892"/>
    <cellStyle name="표준 6 5 4 3 3" xfId="2464"/>
    <cellStyle name="표준 6 5 4 3 3 2" xfId="3034"/>
    <cellStyle name="표준 6 5 4 3 4" xfId="2750"/>
    <cellStyle name="표준 6 5 4 4" xfId="2251"/>
    <cellStyle name="표준 6 5 4 4 2" xfId="2535"/>
    <cellStyle name="표준 6 5 4 4 2 2" xfId="3105"/>
    <cellStyle name="표준 6 5 4 4 3" xfId="2821"/>
    <cellStyle name="표준 6 5 4 5" xfId="2393"/>
    <cellStyle name="표준 6 5 4 5 2" xfId="2963"/>
    <cellStyle name="표준 6 5 4 6" xfId="2679"/>
    <cellStyle name="표준 6 5 5" xfId="2087"/>
    <cellStyle name="표준 6 5 5 2" xfId="2123"/>
    <cellStyle name="표준 6 5 5 2 2" xfId="2216"/>
    <cellStyle name="표준 6 5 5 2 2 2" xfId="2358"/>
    <cellStyle name="표준 6 5 5 2 2 2 2" xfId="2642"/>
    <cellStyle name="표준 6 5 5 2 2 2 2 2" xfId="3212"/>
    <cellStyle name="표준 6 5 5 2 2 2 3" xfId="2928"/>
    <cellStyle name="표준 6 5 5 2 2 3" xfId="2500"/>
    <cellStyle name="표준 6 5 5 2 2 3 2" xfId="3070"/>
    <cellStyle name="표준 6 5 5 2 2 4" xfId="2786"/>
    <cellStyle name="표준 6 5 5 2 3" xfId="2287"/>
    <cellStyle name="표준 6 5 5 2 3 2" xfId="2571"/>
    <cellStyle name="표준 6 5 5 2 3 2 2" xfId="3141"/>
    <cellStyle name="표준 6 5 5 2 3 3" xfId="2857"/>
    <cellStyle name="표준 6 5 5 2 4" xfId="2429"/>
    <cellStyle name="표준 6 5 5 2 4 2" xfId="2999"/>
    <cellStyle name="표준 6 5 5 2 5" xfId="2715"/>
    <cellStyle name="표준 6 5 5 3" xfId="2181"/>
    <cellStyle name="표준 6 5 5 3 2" xfId="2323"/>
    <cellStyle name="표준 6 5 5 3 2 2" xfId="2607"/>
    <cellStyle name="표준 6 5 5 3 2 2 2" xfId="3177"/>
    <cellStyle name="표준 6 5 5 3 2 3" xfId="2893"/>
    <cellStyle name="표준 6 5 5 3 3" xfId="2465"/>
    <cellStyle name="표준 6 5 5 3 3 2" xfId="3035"/>
    <cellStyle name="표준 6 5 5 3 4" xfId="2751"/>
    <cellStyle name="표준 6 5 5 4" xfId="2252"/>
    <cellStyle name="표준 6 5 5 4 2" xfId="2536"/>
    <cellStyle name="표준 6 5 5 4 2 2" xfId="3106"/>
    <cellStyle name="표준 6 5 5 4 3" xfId="2822"/>
    <cellStyle name="표준 6 5 5 5" xfId="2394"/>
    <cellStyle name="표준 6 5 5 5 2" xfId="2964"/>
    <cellStyle name="표준 6 5 5 6" xfId="2680"/>
    <cellStyle name="표준 6 6" xfId="2072"/>
    <cellStyle name="표준 6 6 2" xfId="2088"/>
    <cellStyle name="표준 6 6 3" xfId="2089"/>
    <cellStyle name="표준 6 6 3 2" xfId="2124"/>
    <cellStyle name="표준 6 6 3 2 2" xfId="2217"/>
    <cellStyle name="표준 6 6 3 2 2 2" xfId="2359"/>
    <cellStyle name="표준 6 6 3 2 2 2 2" xfId="2643"/>
    <cellStyle name="표준 6 6 3 2 2 2 2 2" xfId="3213"/>
    <cellStyle name="표준 6 6 3 2 2 2 3" xfId="2929"/>
    <cellStyle name="표준 6 6 3 2 2 3" xfId="2501"/>
    <cellStyle name="표준 6 6 3 2 2 3 2" xfId="3071"/>
    <cellStyle name="표준 6 6 3 2 2 4" xfId="2787"/>
    <cellStyle name="표준 6 6 3 2 3" xfId="2288"/>
    <cellStyle name="표준 6 6 3 2 3 2" xfId="2572"/>
    <cellStyle name="표준 6 6 3 2 3 2 2" xfId="3142"/>
    <cellStyle name="표준 6 6 3 2 3 3" xfId="2858"/>
    <cellStyle name="표준 6 6 3 2 4" xfId="2430"/>
    <cellStyle name="표준 6 6 3 2 4 2" xfId="3000"/>
    <cellStyle name="표준 6 6 3 2 5" xfId="2716"/>
    <cellStyle name="표준 6 6 3 3" xfId="2182"/>
    <cellStyle name="표준 6 6 3 3 2" xfId="2324"/>
    <cellStyle name="표준 6 6 3 3 2 2" xfId="2608"/>
    <cellStyle name="표준 6 6 3 3 2 2 2" xfId="3178"/>
    <cellStyle name="표준 6 6 3 3 2 3" xfId="2894"/>
    <cellStyle name="표준 6 6 3 3 3" xfId="2466"/>
    <cellStyle name="표준 6 6 3 3 3 2" xfId="3036"/>
    <cellStyle name="표준 6 6 3 3 4" xfId="2752"/>
    <cellStyle name="표준 6 6 3 4" xfId="2253"/>
    <cellStyle name="표준 6 6 3 4 2" xfId="2537"/>
    <cellStyle name="표준 6 6 3 4 2 2" xfId="3107"/>
    <cellStyle name="표준 6 6 3 4 3" xfId="2823"/>
    <cellStyle name="표준 6 6 3 5" xfId="2395"/>
    <cellStyle name="표준 6 6 3 5 2" xfId="2965"/>
    <cellStyle name="표준 6 6 3 6" xfId="2681"/>
    <cellStyle name="표준 6 6 4" xfId="2090"/>
    <cellStyle name="표준 6 6 4 2" xfId="2125"/>
    <cellStyle name="표준 6 6 4 2 2" xfId="2218"/>
    <cellStyle name="표준 6 6 4 2 2 2" xfId="2360"/>
    <cellStyle name="표준 6 6 4 2 2 2 2" xfId="2644"/>
    <cellStyle name="표준 6 6 4 2 2 2 2 2" xfId="3214"/>
    <cellStyle name="표준 6 6 4 2 2 2 3" xfId="2930"/>
    <cellStyle name="표준 6 6 4 2 2 3" xfId="2502"/>
    <cellStyle name="표준 6 6 4 2 2 3 2" xfId="3072"/>
    <cellStyle name="표준 6 6 4 2 2 4" xfId="2788"/>
    <cellStyle name="표준 6 6 4 2 3" xfId="2289"/>
    <cellStyle name="표준 6 6 4 2 3 2" xfId="2573"/>
    <cellStyle name="표준 6 6 4 2 3 2 2" xfId="3143"/>
    <cellStyle name="표준 6 6 4 2 3 3" xfId="2859"/>
    <cellStyle name="표준 6 6 4 2 4" xfId="2431"/>
    <cellStyle name="표준 6 6 4 2 4 2" xfId="3001"/>
    <cellStyle name="표준 6 6 4 2 5" xfId="2717"/>
    <cellStyle name="표준 6 6 4 3" xfId="2183"/>
    <cellStyle name="표준 6 6 4 3 2" xfId="2325"/>
    <cellStyle name="표준 6 6 4 3 2 2" xfId="2609"/>
    <cellStyle name="표준 6 6 4 3 2 2 2" xfId="3179"/>
    <cellStyle name="표준 6 6 4 3 2 3" xfId="2895"/>
    <cellStyle name="표준 6 6 4 3 3" xfId="2467"/>
    <cellStyle name="표준 6 6 4 3 3 2" xfId="3037"/>
    <cellStyle name="표준 6 6 4 3 4" xfId="2753"/>
    <cellStyle name="표준 6 6 4 4" xfId="2254"/>
    <cellStyle name="표준 6 6 4 4 2" xfId="2538"/>
    <cellStyle name="표준 6 6 4 4 2 2" xfId="3108"/>
    <cellStyle name="표준 6 6 4 4 3" xfId="2824"/>
    <cellStyle name="표준 6 6 4 5" xfId="2396"/>
    <cellStyle name="표준 6 6 4 5 2" xfId="2966"/>
    <cellStyle name="표준 6 6 4 6" xfId="2682"/>
    <cellStyle name="표준 6 7" xfId="2091"/>
    <cellStyle name="표준 6 7 2" xfId="2126"/>
    <cellStyle name="표준 6 7 2 2" xfId="2219"/>
    <cellStyle name="표준 6 7 2 2 2" xfId="2361"/>
    <cellStyle name="표준 6 7 2 2 2 2" xfId="2645"/>
    <cellStyle name="표준 6 7 2 2 2 2 2" xfId="3215"/>
    <cellStyle name="표준 6 7 2 2 2 3" xfId="2931"/>
    <cellStyle name="표준 6 7 2 2 3" xfId="2503"/>
    <cellStyle name="표준 6 7 2 2 3 2" xfId="3073"/>
    <cellStyle name="표준 6 7 2 2 4" xfId="2789"/>
    <cellStyle name="표준 6 7 2 3" xfId="2290"/>
    <cellStyle name="표준 6 7 2 3 2" xfId="2574"/>
    <cellStyle name="표준 6 7 2 3 2 2" xfId="3144"/>
    <cellStyle name="표준 6 7 2 3 3" xfId="2860"/>
    <cellStyle name="표준 6 7 2 4" xfId="2432"/>
    <cellStyle name="표준 6 7 2 4 2" xfId="3002"/>
    <cellStyle name="표준 6 7 2 5" xfId="2718"/>
    <cellStyle name="표준 6 7 3" xfId="2184"/>
    <cellStyle name="표준 6 7 3 2" xfId="2326"/>
    <cellStyle name="표준 6 7 3 2 2" xfId="2610"/>
    <cellStyle name="표준 6 7 3 2 2 2" xfId="3180"/>
    <cellStyle name="표준 6 7 3 2 3" xfId="2896"/>
    <cellStyle name="표준 6 7 3 3" xfId="2468"/>
    <cellStyle name="표준 6 7 3 3 2" xfId="3038"/>
    <cellStyle name="표준 6 7 3 4" xfId="2754"/>
    <cellStyle name="표준 6 7 4" xfId="2255"/>
    <cellStyle name="표준 6 7 4 2" xfId="2539"/>
    <cellStyle name="표준 6 7 4 2 2" xfId="3109"/>
    <cellStyle name="표준 6 7 4 3" xfId="2825"/>
    <cellStyle name="표준 6 7 5" xfId="2397"/>
    <cellStyle name="표준 6 7 5 2" xfId="2967"/>
    <cellStyle name="표준 6 7 6" xfId="2683"/>
    <cellStyle name="표준 6 8" xfId="2092"/>
    <cellStyle name="표준 6 8 2" xfId="2127"/>
    <cellStyle name="표준 6 8 2 2" xfId="2220"/>
    <cellStyle name="표준 6 8 2 2 2" xfId="2362"/>
    <cellStyle name="표준 6 8 2 2 2 2" xfId="2646"/>
    <cellStyle name="표준 6 8 2 2 2 2 2" xfId="3216"/>
    <cellStyle name="표준 6 8 2 2 2 3" xfId="2932"/>
    <cellStyle name="표준 6 8 2 2 3" xfId="2504"/>
    <cellStyle name="표준 6 8 2 2 3 2" xfId="3074"/>
    <cellStyle name="표준 6 8 2 2 4" xfId="2790"/>
    <cellStyle name="표준 6 8 2 3" xfId="2291"/>
    <cellStyle name="표준 6 8 2 3 2" xfId="2575"/>
    <cellStyle name="표준 6 8 2 3 2 2" xfId="3145"/>
    <cellStyle name="표준 6 8 2 3 3" xfId="2861"/>
    <cellStyle name="표준 6 8 2 4" xfId="2433"/>
    <cellStyle name="표준 6 8 2 4 2" xfId="3003"/>
    <cellStyle name="표준 6 8 2 5" xfId="2719"/>
    <cellStyle name="표준 6 8 3" xfId="2185"/>
    <cellStyle name="표준 6 8 3 2" xfId="2327"/>
    <cellStyle name="표준 6 8 3 2 2" xfId="2611"/>
    <cellStyle name="표준 6 8 3 2 2 2" xfId="3181"/>
    <cellStyle name="표준 6 8 3 2 3" xfId="2897"/>
    <cellStyle name="표준 6 8 3 3" xfId="2469"/>
    <cellStyle name="표준 6 8 3 3 2" xfId="3039"/>
    <cellStyle name="표준 6 8 3 4" xfId="2755"/>
    <cellStyle name="표준 6 8 4" xfId="2256"/>
    <cellStyle name="표준 6 8 4 2" xfId="2540"/>
    <cellStyle name="표준 6 8 4 2 2" xfId="3110"/>
    <cellStyle name="표준 6 8 4 3" xfId="2826"/>
    <cellStyle name="표준 6 8 5" xfId="2398"/>
    <cellStyle name="표준 6 8 5 2" xfId="2968"/>
    <cellStyle name="표준 6 8 6" xfId="2684"/>
    <cellStyle name="표준 60" xfId="1680"/>
    <cellStyle name="표준 60 2" xfId="1681"/>
    <cellStyle name="표준 60 3" xfId="1682"/>
    <cellStyle name="표준 60 4" xfId="1683"/>
    <cellStyle name="표준 61" xfId="1684"/>
    <cellStyle name="표준 61 2" xfId="1685"/>
    <cellStyle name="표준 61 3" xfId="1686"/>
    <cellStyle name="표준 61 4" xfId="1687"/>
    <cellStyle name="표준 62" xfId="1688"/>
    <cellStyle name="표준 63" xfId="1689"/>
    <cellStyle name="표준 64" xfId="1690"/>
    <cellStyle name="표준 65" xfId="1691"/>
    <cellStyle name="표준 66" xfId="1692"/>
    <cellStyle name="표준 67" xfId="1693"/>
    <cellStyle name="표준 68" xfId="1694"/>
    <cellStyle name="표준 69" xfId="1695"/>
    <cellStyle name="표준 7" xfId="1696"/>
    <cellStyle name="표준 7 2" xfId="1697"/>
    <cellStyle name="표준 7 3" xfId="1698"/>
    <cellStyle name="표준 7 4" xfId="1699"/>
    <cellStyle name="표준 70" xfId="1700"/>
    <cellStyle name="표준 71" xfId="1701"/>
    <cellStyle name="표준 72" xfId="1702"/>
    <cellStyle name="표준 73" xfId="1703"/>
    <cellStyle name="표준 74" xfId="1704"/>
    <cellStyle name="표준 75" xfId="1705"/>
    <cellStyle name="표준 76" xfId="1706"/>
    <cellStyle name="표준 77" xfId="1707"/>
    <cellStyle name="표준 78" xfId="1708"/>
    <cellStyle name="표준 79" xfId="1709"/>
    <cellStyle name="표준 8" xfId="1710"/>
    <cellStyle name="표준 8 2" xfId="1711"/>
    <cellStyle name="표준 8 3" xfId="1712"/>
    <cellStyle name="표준 8 4" xfId="1713"/>
    <cellStyle name="표준 80" xfId="1714"/>
    <cellStyle name="표준 81" xfId="1715"/>
    <cellStyle name="표준 82" xfId="1716"/>
    <cellStyle name="표준 83" xfId="1717"/>
    <cellStyle name="표준 84" xfId="1718"/>
    <cellStyle name="표준 85" xfId="1719"/>
    <cellStyle name="표준 86" xfId="1720"/>
    <cellStyle name="표준 87" xfId="1721"/>
    <cellStyle name="표준 88" xfId="1722"/>
    <cellStyle name="표준 89" xfId="1723"/>
    <cellStyle name="표준 9" xfId="1724"/>
    <cellStyle name="표준 9 2" xfId="1725"/>
    <cellStyle name="표준 9 3" xfId="1726"/>
    <cellStyle name="표준 90" xfId="1727"/>
    <cellStyle name="표준 91" xfId="1728"/>
    <cellStyle name="표준 92" xfId="1729"/>
    <cellStyle name="표준 93" xfId="1730"/>
    <cellStyle name="표준 94" xfId="1731"/>
    <cellStyle name="표준 95" xfId="1732"/>
    <cellStyle name="표준 96" xfId="1733"/>
    <cellStyle name="표준 97" xfId="1734"/>
    <cellStyle name="표준 98" xfId="1735"/>
    <cellStyle name="표준 99" xfId="1736"/>
    <cellStyle name="표준_08 전기가스수도" xfId="1737"/>
    <cellStyle name="표준_08 전기가스수도(1)" xfId="1738"/>
    <cellStyle name="표준_08. 전기가스수도" xfId="1739"/>
    <cellStyle name="표준_1.발전현황" xfId="1740"/>
    <cellStyle name="표준_8. 전기가스수도" xfId="1741"/>
    <cellStyle name="표준_표준화 서식(1)" xfId="1742"/>
    <cellStyle name="표준_표준화 서식2(1)" xfId="3233"/>
    <cellStyle name="합산" xfId="1743"/>
    <cellStyle name="합산 2" xfId="1744"/>
    <cellStyle name="화폐기호" xfId="1745"/>
    <cellStyle name="화폐기호 2" xfId="1746"/>
    <cellStyle name="화폐기호0" xfId="1747"/>
    <cellStyle name="화폐기호0 2" xfId="1748"/>
  </cellStyles>
  <dxfs count="45">
    <dxf>
      <fill>
        <patternFill>
          <bgColor indexed="14"/>
        </patternFill>
      </fill>
    </dxf>
    <dxf>
      <fill>
        <patternFill>
          <bgColor indexed="14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7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4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3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</xdr:row>
      <xdr:rowOff>57150</xdr:rowOff>
    </xdr:from>
    <xdr:to>
      <xdr:col>8</xdr:col>
      <xdr:colOff>514350</xdr:colOff>
      <xdr:row>11</xdr:row>
      <xdr:rowOff>38100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85725" y="647700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8.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전기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가스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수도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Electricity, Gas and Water-Supply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Owner\LOCALS~1\Temp\ztv72\001_&#50896;&#44256;\&#52572;&#51333;&#48376;\08_&#51204;&#44592;&#44032;&#49828;&#49688;&#46020;(&#54620;&#51204;&#45824;&#44396;&#44221;&#48513;&#48376;&#48512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C19" sqref="C19"/>
      <selection pane="bottomLeft" activeCell="C2" sqref="C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353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8"/>
  <sheetViews>
    <sheetView view="pageBreakPreview" zoomScaleNormal="100" zoomScaleSheetLayoutView="100" workbookViewId="0">
      <selection activeCell="E39" sqref="E39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556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 t="s">
        <v>4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5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6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7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8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159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160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161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9" t="s">
        <v>162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9" t="s">
        <v>163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9" t="s">
        <v>164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9" t="s">
        <v>165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166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167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158</v>
      </c>
      <c r="B31" s="6"/>
      <c r="C31" s="7"/>
      <c r="D31" s="10"/>
      <c r="F31" s="6"/>
      <c r="G31" s="7"/>
      <c r="H31" s="8"/>
      <c r="I31" s="8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J34" s="1"/>
    </row>
    <row r="35" spans="1:16">
      <c r="J35" s="1"/>
    </row>
    <row r="37" spans="1:16">
      <c r="J37" s="5"/>
    </row>
    <row r="38" spans="1:16">
      <c r="J38" s="5"/>
    </row>
  </sheetData>
  <phoneticPr fontId="43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57"/>
  <sheetViews>
    <sheetView view="pageBreakPreview" topLeftCell="A10" zoomScaleNormal="100" zoomScaleSheetLayoutView="100" workbookViewId="0">
      <selection activeCell="B28" sqref="B28"/>
    </sheetView>
  </sheetViews>
  <sheetFormatPr defaultRowHeight="14.25"/>
  <cols>
    <col min="1" max="1" width="15.375" style="29" customWidth="1"/>
    <col min="2" max="2" width="16.5" style="340" customWidth="1"/>
    <col min="3" max="4" width="16.5" style="341" customWidth="1"/>
    <col min="5" max="5" width="17.5" style="341" customWidth="1"/>
    <col min="6" max="16384" width="9" style="254"/>
  </cols>
  <sheetData>
    <row r="1" spans="1:5" s="402" customFormat="1" ht="14.1" customHeight="1">
      <c r="A1" s="398"/>
      <c r="B1" s="399"/>
      <c r="C1" s="400"/>
      <c r="D1" s="400"/>
      <c r="E1" s="401" t="s">
        <v>557</v>
      </c>
    </row>
    <row r="2" spans="1:5" s="427" customFormat="1" ht="14.1" customHeight="1">
      <c r="A2" s="332"/>
      <c r="B2" s="12"/>
      <c r="C2" s="333"/>
      <c r="D2" s="333"/>
      <c r="E2" s="13"/>
    </row>
    <row r="3" spans="1:5" s="429" customFormat="1" ht="20.100000000000001" customHeight="1">
      <c r="A3" s="630" t="s">
        <v>212</v>
      </c>
      <c r="B3" s="630"/>
      <c r="C3" s="630"/>
      <c r="D3" s="630"/>
      <c r="E3" s="630"/>
    </row>
    <row r="4" spans="1:5" s="425" customFormat="1" ht="24" customHeight="1">
      <c r="A4" s="631" t="s">
        <v>213</v>
      </c>
      <c r="B4" s="631"/>
      <c r="C4" s="631"/>
      <c r="D4" s="631"/>
      <c r="E4" s="631"/>
    </row>
    <row r="5" spans="1:5" s="334" customFormat="1" ht="18" customHeight="1" thickBot="1">
      <c r="B5" s="18"/>
      <c r="C5" s="317"/>
      <c r="D5" s="317"/>
      <c r="E5" s="19"/>
    </row>
    <row r="6" spans="1:5" s="427" customFormat="1" ht="12" customHeight="1">
      <c r="A6" s="632" t="s">
        <v>214</v>
      </c>
      <c r="B6" s="635" t="s">
        <v>667</v>
      </c>
      <c r="C6" s="638" t="s">
        <v>215</v>
      </c>
      <c r="D6" s="638" t="s">
        <v>216</v>
      </c>
      <c r="E6" s="643" t="s">
        <v>217</v>
      </c>
    </row>
    <row r="7" spans="1:5" s="427" customFormat="1" ht="12" customHeight="1">
      <c r="A7" s="633"/>
      <c r="B7" s="636"/>
      <c r="C7" s="639"/>
      <c r="D7" s="641"/>
      <c r="E7" s="644"/>
    </row>
    <row r="8" spans="1:5" s="427" customFormat="1" ht="12" customHeight="1">
      <c r="A8" s="633"/>
      <c r="B8" s="636"/>
      <c r="C8" s="639"/>
      <c r="D8" s="641"/>
      <c r="E8" s="644"/>
    </row>
    <row r="9" spans="1:5" s="427" customFormat="1" ht="12" customHeight="1">
      <c r="A9" s="634"/>
      <c r="B9" s="637"/>
      <c r="C9" s="640"/>
      <c r="D9" s="642"/>
      <c r="E9" s="645"/>
    </row>
    <row r="10" spans="1:5" s="21" customFormat="1" ht="18.2" customHeight="1">
      <c r="A10" s="22" t="s">
        <v>304</v>
      </c>
      <c r="B10" s="20">
        <v>11843673</v>
      </c>
      <c r="C10" s="20">
        <v>68873062</v>
      </c>
      <c r="D10" s="20">
        <v>7840741</v>
      </c>
      <c r="E10" s="20">
        <v>11249702</v>
      </c>
    </row>
    <row r="11" spans="1:5" s="21" customFormat="1" ht="18.2" customHeight="1">
      <c r="A11" s="22" t="s">
        <v>439</v>
      </c>
      <c r="B11" s="20">
        <v>11079583</v>
      </c>
      <c r="C11" s="20">
        <v>66089105.432000004</v>
      </c>
      <c r="D11" s="20">
        <v>7546299</v>
      </c>
      <c r="E11" s="20">
        <v>10897126</v>
      </c>
    </row>
    <row r="12" spans="1:5" s="21" customFormat="1" ht="18.2" customHeight="1">
      <c r="A12" s="22" t="s">
        <v>544</v>
      </c>
      <c r="B12" s="20">
        <v>9678683</v>
      </c>
      <c r="C12" s="20">
        <v>69124566.511999995</v>
      </c>
      <c r="D12" s="20">
        <v>7890932</v>
      </c>
      <c r="E12" s="20">
        <v>9464987</v>
      </c>
    </row>
    <row r="13" spans="1:5" s="21" customFormat="1" ht="18.2" customHeight="1">
      <c r="A13" s="22" t="s">
        <v>545</v>
      </c>
      <c r="B13" s="20">
        <v>10678683</v>
      </c>
      <c r="C13" s="20">
        <v>79678202.461999997</v>
      </c>
      <c r="D13" s="20">
        <v>9258442</v>
      </c>
      <c r="E13" s="20">
        <v>11182843</v>
      </c>
    </row>
    <row r="14" spans="1:5" s="21" customFormat="1" ht="18.2" customHeight="1">
      <c r="A14" s="23" t="s">
        <v>585</v>
      </c>
      <c r="B14" s="24">
        <f>SUM(B16:B33)</f>
        <v>12220283</v>
      </c>
      <c r="C14" s="24">
        <f>SUM(C16:C33)</f>
        <v>75049441</v>
      </c>
      <c r="D14" s="24">
        <f>SUM(D16:D33)</f>
        <v>8567287</v>
      </c>
      <c r="E14" s="24">
        <f>SUM(E16:E33)</f>
        <v>12627143</v>
      </c>
    </row>
    <row r="15" spans="1:5" s="427" customFormat="1" ht="8.1" customHeight="1">
      <c r="A15" s="25"/>
      <c r="B15" s="26"/>
      <c r="C15" s="20"/>
      <c r="D15" s="20"/>
      <c r="E15" s="20"/>
    </row>
    <row r="16" spans="1:5" s="427" customFormat="1" ht="17.45" customHeight="1">
      <c r="A16" s="257" t="s">
        <v>12</v>
      </c>
      <c r="B16" s="364">
        <v>678683</v>
      </c>
      <c r="C16" s="365">
        <v>3208962</v>
      </c>
      <c r="D16" s="365">
        <v>366320</v>
      </c>
      <c r="E16" s="365">
        <v>693066</v>
      </c>
    </row>
    <row r="17" spans="1:5" s="427" customFormat="1" ht="17.45" customHeight="1">
      <c r="A17" s="257" t="s">
        <v>410</v>
      </c>
      <c r="B17" s="364">
        <v>700000</v>
      </c>
      <c r="C17" s="365">
        <v>4382519</v>
      </c>
      <c r="D17" s="365">
        <v>500288</v>
      </c>
      <c r="E17" s="365">
        <v>689768</v>
      </c>
    </row>
    <row r="18" spans="1:5" s="427" customFormat="1" ht="17.45" customHeight="1">
      <c r="A18" s="257" t="s">
        <v>411</v>
      </c>
      <c r="B18" s="364">
        <v>700000</v>
      </c>
      <c r="C18" s="365">
        <v>4204362</v>
      </c>
      <c r="D18" s="365">
        <v>479950</v>
      </c>
      <c r="E18" s="365">
        <v>700910</v>
      </c>
    </row>
    <row r="19" spans="1:5" s="427" customFormat="1" ht="17.45" customHeight="1">
      <c r="A19" s="257" t="s">
        <v>13</v>
      </c>
      <c r="B19" s="364">
        <v>700000</v>
      </c>
      <c r="C19" s="365">
        <v>4491633</v>
      </c>
      <c r="D19" s="365">
        <v>512743</v>
      </c>
      <c r="E19" s="365">
        <v>700260</v>
      </c>
    </row>
    <row r="20" spans="1:5" s="339" customFormat="1" ht="17.45" customHeight="1">
      <c r="A20" s="257" t="s">
        <v>412</v>
      </c>
      <c r="B20" s="364">
        <v>1000000</v>
      </c>
      <c r="C20" s="365">
        <v>7799314</v>
      </c>
      <c r="D20" s="365">
        <v>890333</v>
      </c>
      <c r="E20" s="365">
        <v>1047214</v>
      </c>
    </row>
    <row r="21" spans="1:5" s="339" customFormat="1" ht="17.45" customHeight="1">
      <c r="A21" s="257" t="s">
        <v>551</v>
      </c>
      <c r="B21" s="364">
        <v>1000000</v>
      </c>
      <c r="C21" s="365">
        <v>7632697</v>
      </c>
      <c r="D21" s="365">
        <v>871312</v>
      </c>
      <c r="E21" s="365">
        <v>1058246</v>
      </c>
    </row>
    <row r="22" spans="1:5" s="339" customFormat="1" ht="17.45" customHeight="1">
      <c r="A22" s="484" t="s">
        <v>587</v>
      </c>
      <c r="B22" s="364">
        <v>950000</v>
      </c>
      <c r="C22" s="365">
        <v>7192555</v>
      </c>
      <c r="D22" s="365">
        <v>821068</v>
      </c>
      <c r="E22" s="365">
        <v>1029084</v>
      </c>
    </row>
    <row r="23" spans="1:5" s="339" customFormat="1" ht="17.45" customHeight="1">
      <c r="A23" s="484" t="s">
        <v>588</v>
      </c>
      <c r="B23" s="364">
        <v>950000</v>
      </c>
      <c r="C23" s="365">
        <v>7710086</v>
      </c>
      <c r="D23" s="365">
        <v>880147</v>
      </c>
      <c r="E23" s="365">
        <v>1016484</v>
      </c>
    </row>
    <row r="24" spans="1:5" s="339" customFormat="1" ht="17.45" customHeight="1">
      <c r="A24" s="484" t="s">
        <v>589</v>
      </c>
      <c r="B24" s="364">
        <v>1000000</v>
      </c>
      <c r="C24" s="365">
        <v>4858507</v>
      </c>
      <c r="D24" s="365">
        <v>554624</v>
      </c>
      <c r="E24" s="365">
        <v>1052000</v>
      </c>
    </row>
    <row r="25" spans="1:5" s="339" customFormat="1" ht="17.45" customHeight="1">
      <c r="A25" s="484" t="s">
        <v>590</v>
      </c>
      <c r="B25" s="364">
        <v>1000000</v>
      </c>
      <c r="C25" s="365">
        <v>5612396</v>
      </c>
      <c r="D25" s="365">
        <v>640684</v>
      </c>
      <c r="E25" s="365">
        <v>1056000</v>
      </c>
    </row>
    <row r="26" spans="1:5" s="339" customFormat="1" ht="17.45" customHeight="1">
      <c r="A26" s="484" t="s">
        <v>591</v>
      </c>
      <c r="B26" s="364">
        <v>1000000</v>
      </c>
      <c r="C26" s="365">
        <v>7246178</v>
      </c>
      <c r="D26" s="365">
        <v>827189</v>
      </c>
      <c r="E26" s="365">
        <v>1060000</v>
      </c>
    </row>
    <row r="27" spans="1:5" s="339" customFormat="1" ht="17.45" customHeight="1">
      <c r="A27" s="484" t="s">
        <v>592</v>
      </c>
      <c r="B27" s="364">
        <v>1000000</v>
      </c>
      <c r="C27" s="365">
        <v>9243256</v>
      </c>
      <c r="D27" s="365">
        <v>1055166</v>
      </c>
      <c r="E27" s="365">
        <v>1060000</v>
      </c>
    </row>
    <row r="28" spans="1:5" s="339" customFormat="1" ht="17.45" customHeight="1">
      <c r="A28" s="486" t="s">
        <v>666</v>
      </c>
      <c r="B28" s="488">
        <v>900</v>
      </c>
      <c r="C28" s="488">
        <v>1128</v>
      </c>
      <c r="D28" s="488">
        <v>129</v>
      </c>
      <c r="E28" s="488">
        <v>869</v>
      </c>
    </row>
    <row r="29" spans="1:5" s="427" customFormat="1" ht="17.45" customHeight="1">
      <c r="A29" s="486" t="s">
        <v>668</v>
      </c>
      <c r="B29" s="488">
        <v>700</v>
      </c>
      <c r="C29" s="488">
        <v>4135</v>
      </c>
      <c r="D29" s="488">
        <v>472</v>
      </c>
      <c r="E29" s="488">
        <v>6240</v>
      </c>
    </row>
    <row r="30" spans="1:5" s="427" customFormat="1" ht="17.45" customHeight="1">
      <c r="A30" s="486" t="s">
        <v>669</v>
      </c>
      <c r="B30" s="488">
        <v>800000</v>
      </c>
      <c r="C30" s="488">
        <v>721433</v>
      </c>
      <c r="D30" s="488">
        <v>82355</v>
      </c>
      <c r="E30" s="488">
        <v>794223</v>
      </c>
    </row>
    <row r="31" spans="1:5" s="339" customFormat="1" ht="17.45" customHeight="1">
      <c r="A31" s="486" t="s">
        <v>670</v>
      </c>
      <c r="B31" s="488">
        <v>600000</v>
      </c>
      <c r="C31" s="488">
        <v>648474</v>
      </c>
      <c r="D31" s="488">
        <v>74027</v>
      </c>
      <c r="E31" s="488">
        <v>583339</v>
      </c>
    </row>
    <row r="32" spans="1:5" s="427" customFormat="1" ht="17.45" customHeight="1">
      <c r="A32" s="486" t="s">
        <v>671</v>
      </c>
      <c r="B32" s="488">
        <v>90000</v>
      </c>
      <c r="C32" s="488">
        <v>66251</v>
      </c>
      <c r="D32" s="488">
        <v>7563</v>
      </c>
      <c r="E32" s="488">
        <v>58240</v>
      </c>
    </row>
    <row r="33" spans="1:5" s="427" customFormat="1" ht="17.45" customHeight="1" thickBot="1">
      <c r="A33" s="487" t="s">
        <v>672</v>
      </c>
      <c r="B33" s="489">
        <v>50000</v>
      </c>
      <c r="C33" s="489">
        <v>25555</v>
      </c>
      <c r="D33" s="489">
        <v>2917</v>
      </c>
      <c r="E33" s="489">
        <v>21200</v>
      </c>
    </row>
    <row r="34" spans="1:5" s="28" customFormat="1" ht="12.95" customHeight="1">
      <c r="A34" s="310" t="s">
        <v>673</v>
      </c>
      <c r="E34" s="311"/>
    </row>
    <row r="35" spans="1:5" s="110" customFormat="1" ht="12.95" customHeight="1">
      <c r="A35" s="312" t="s">
        <v>218</v>
      </c>
      <c r="B35" s="275"/>
      <c r="C35" s="275"/>
      <c r="D35" s="275"/>
      <c r="E35" s="428"/>
    </row>
    <row r="36" spans="1:5" s="427" customFormat="1" ht="11.25">
      <c r="A36" s="332" t="s">
        <v>593</v>
      </c>
      <c r="B36" s="12"/>
      <c r="C36" s="333"/>
      <c r="D36" s="333"/>
      <c r="E36" s="333"/>
    </row>
    <row r="37" spans="1:5" s="427" customFormat="1" ht="11.25">
      <c r="A37" s="332"/>
      <c r="B37" s="12"/>
      <c r="C37" s="333"/>
      <c r="D37" s="333"/>
      <c r="E37" s="333"/>
    </row>
    <row r="38" spans="1:5" s="427" customFormat="1" ht="11.25">
      <c r="A38" s="332"/>
      <c r="B38" s="12"/>
      <c r="C38" s="333"/>
      <c r="D38" s="333"/>
      <c r="E38" s="333"/>
    </row>
    <row r="39" spans="1:5" s="427" customFormat="1" ht="11.25">
      <c r="A39" s="332"/>
      <c r="B39" s="12"/>
      <c r="C39" s="333"/>
      <c r="D39" s="333"/>
      <c r="E39" s="333"/>
    </row>
    <row r="40" spans="1:5" s="427" customFormat="1" ht="11.25">
      <c r="A40" s="332"/>
      <c r="B40" s="12"/>
      <c r="C40" s="333"/>
      <c r="D40" s="333"/>
      <c r="E40" s="333"/>
    </row>
    <row r="41" spans="1:5" s="427" customFormat="1" ht="11.25">
      <c r="A41" s="332"/>
      <c r="B41" s="12"/>
      <c r="C41" s="333"/>
      <c r="D41" s="333"/>
      <c r="E41" s="333"/>
    </row>
    <row r="42" spans="1:5" s="427" customFormat="1" ht="11.25">
      <c r="A42" s="332"/>
      <c r="B42" s="12"/>
      <c r="C42" s="333"/>
      <c r="D42" s="333"/>
      <c r="E42" s="333"/>
    </row>
    <row r="43" spans="1:5" s="427" customFormat="1" ht="11.25">
      <c r="A43" s="332"/>
      <c r="B43" s="12"/>
      <c r="C43" s="333"/>
      <c r="D43" s="333"/>
      <c r="E43" s="333"/>
    </row>
    <row r="44" spans="1:5" s="427" customFormat="1" ht="11.25">
      <c r="A44" s="332"/>
      <c r="B44" s="12"/>
      <c r="C44" s="333"/>
      <c r="D44" s="333"/>
      <c r="E44" s="333"/>
    </row>
    <row r="45" spans="1:5" s="427" customFormat="1" ht="11.25">
      <c r="A45" s="332"/>
      <c r="B45" s="12"/>
      <c r="C45" s="333"/>
      <c r="D45" s="333"/>
      <c r="E45" s="333"/>
    </row>
    <row r="46" spans="1:5" s="427" customFormat="1" ht="11.25">
      <c r="A46" s="332"/>
      <c r="B46" s="12"/>
      <c r="C46" s="333"/>
      <c r="D46" s="333"/>
      <c r="E46" s="333"/>
    </row>
    <row r="47" spans="1:5" s="427" customFormat="1" ht="11.25">
      <c r="A47" s="332"/>
      <c r="B47" s="12"/>
      <c r="C47" s="333"/>
      <c r="D47" s="333"/>
      <c r="E47" s="333"/>
    </row>
    <row r="48" spans="1:5" s="427" customFormat="1" ht="11.25">
      <c r="A48" s="332"/>
      <c r="B48" s="12"/>
      <c r="C48" s="333"/>
      <c r="D48" s="333"/>
      <c r="E48" s="333"/>
    </row>
    <row r="49" spans="1:5" s="427" customFormat="1" ht="11.25">
      <c r="A49" s="332"/>
      <c r="B49" s="12"/>
      <c r="C49" s="333"/>
      <c r="D49" s="333"/>
      <c r="E49" s="333"/>
    </row>
    <row r="50" spans="1:5" s="427" customFormat="1" ht="11.25">
      <c r="A50" s="332"/>
      <c r="B50" s="12"/>
      <c r="C50" s="333"/>
      <c r="D50" s="333"/>
      <c r="E50" s="333"/>
    </row>
    <row r="51" spans="1:5" s="427" customFormat="1" ht="11.25">
      <c r="A51" s="332"/>
      <c r="B51" s="12"/>
      <c r="C51" s="333"/>
      <c r="D51" s="333"/>
      <c r="E51" s="333"/>
    </row>
    <row r="52" spans="1:5" s="427" customFormat="1" ht="11.25">
      <c r="A52" s="332"/>
      <c r="B52" s="12"/>
      <c r="C52" s="333"/>
      <c r="D52" s="333"/>
      <c r="E52" s="333"/>
    </row>
    <row r="53" spans="1:5" s="427" customFormat="1" ht="11.25">
      <c r="A53" s="332"/>
      <c r="B53" s="12"/>
      <c r="C53" s="333"/>
      <c r="D53" s="333"/>
      <c r="E53" s="333"/>
    </row>
    <row r="54" spans="1:5" s="427" customFormat="1" ht="11.25">
      <c r="A54" s="332"/>
      <c r="B54" s="12"/>
      <c r="C54" s="333"/>
      <c r="D54" s="333"/>
      <c r="E54" s="333"/>
    </row>
    <row r="55" spans="1:5" s="427" customFormat="1" ht="11.25">
      <c r="A55" s="332"/>
      <c r="B55" s="12"/>
      <c r="C55" s="333"/>
      <c r="D55" s="333"/>
      <c r="E55" s="333"/>
    </row>
    <row r="56" spans="1:5" s="427" customFormat="1" ht="11.25">
      <c r="A56" s="332"/>
      <c r="B56" s="12"/>
      <c r="C56" s="333"/>
      <c r="D56" s="333"/>
      <c r="E56" s="333"/>
    </row>
    <row r="57" spans="1:5" s="427" customFormat="1" ht="11.25">
      <c r="A57" s="332"/>
      <c r="B57" s="12"/>
      <c r="C57" s="333"/>
      <c r="D57" s="333"/>
      <c r="E57" s="333"/>
    </row>
  </sheetData>
  <sheetProtection selectLockedCells="1"/>
  <mergeCells count="7">
    <mergeCell ref="A3:E3"/>
    <mergeCell ref="A4:E4"/>
    <mergeCell ref="A6:A9"/>
    <mergeCell ref="B6:B9"/>
    <mergeCell ref="C6:C9"/>
    <mergeCell ref="D6:D9"/>
    <mergeCell ref="E6:E9"/>
  </mergeCells>
  <phoneticPr fontId="2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7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"/>
  <sheetViews>
    <sheetView view="pageBreakPreview" zoomScaleNormal="50" zoomScaleSheetLayoutView="100" workbookViewId="0">
      <selection activeCell="C19" sqref="C19"/>
    </sheetView>
  </sheetViews>
  <sheetFormatPr defaultRowHeight="14.25"/>
  <cols>
    <col min="1" max="1" width="9.875" style="80" customWidth="1"/>
    <col min="2" max="2" width="11.625" style="353" customWidth="1"/>
    <col min="3" max="3" width="7.625" style="354" customWidth="1"/>
    <col min="4" max="4" width="11.75" style="353" bestFit="1" customWidth="1"/>
    <col min="5" max="5" width="7.125" style="354" customWidth="1"/>
    <col min="6" max="6" width="9.25" style="353" customWidth="1"/>
    <col min="7" max="7" width="7" style="354" customWidth="1"/>
    <col min="8" max="8" width="10.25" style="353" customWidth="1"/>
    <col min="9" max="9" width="8" style="354" customWidth="1"/>
    <col min="10" max="10" width="10.5" style="353" customWidth="1"/>
    <col min="11" max="11" width="8.125" style="354" customWidth="1"/>
    <col min="12" max="12" width="9.25" style="354" customWidth="1"/>
    <col min="13" max="13" width="8.125" style="354" customWidth="1"/>
    <col min="14" max="14" width="8.25" style="353" customWidth="1"/>
    <col min="15" max="15" width="8.125" style="354" customWidth="1"/>
    <col min="16" max="16" width="11.625" style="353" customWidth="1"/>
    <col min="17" max="17" width="8.125" style="354" customWidth="1"/>
    <col min="18" max="18" width="10.375" style="81" customWidth="1"/>
    <col min="19" max="16384" width="9" style="355"/>
  </cols>
  <sheetData>
    <row r="1" spans="1:18" s="415" customFormat="1" ht="14.1" customHeight="1">
      <c r="A1" s="411" t="s">
        <v>558</v>
      </c>
      <c r="B1" s="412"/>
      <c r="C1" s="413"/>
      <c r="D1" s="412"/>
      <c r="E1" s="413"/>
      <c r="F1" s="412"/>
      <c r="G1" s="413"/>
      <c r="H1" s="412"/>
      <c r="I1" s="414"/>
      <c r="J1" s="412"/>
      <c r="K1" s="413"/>
      <c r="L1" s="413"/>
      <c r="M1" s="413"/>
      <c r="N1" s="412"/>
      <c r="O1" s="413"/>
      <c r="P1" s="412"/>
      <c r="Q1" s="413"/>
      <c r="R1" s="414" t="s">
        <v>533</v>
      </c>
    </row>
    <row r="2" spans="1:18" ht="14.1" customHeight="1">
      <c r="A2" s="30"/>
      <c r="I2" s="31"/>
      <c r="R2" s="31"/>
    </row>
    <row r="3" spans="1:18" s="32" customFormat="1" ht="20.100000000000001" customHeight="1">
      <c r="A3" s="646" t="s">
        <v>306</v>
      </c>
      <c r="B3" s="646"/>
      <c r="C3" s="646"/>
      <c r="D3" s="646"/>
      <c r="E3" s="646"/>
      <c r="F3" s="646"/>
      <c r="G3" s="646"/>
      <c r="H3" s="646"/>
      <c r="I3" s="646"/>
      <c r="J3" s="647" t="s">
        <v>307</v>
      </c>
      <c r="K3" s="647"/>
      <c r="L3" s="647"/>
      <c r="M3" s="647"/>
      <c r="N3" s="647"/>
      <c r="O3" s="647"/>
      <c r="P3" s="647"/>
      <c r="Q3" s="647"/>
      <c r="R3" s="647"/>
    </row>
    <row r="4" spans="1:18" s="36" customFormat="1" ht="24" customHeight="1">
      <c r="A4" s="33"/>
      <c r="B4" s="34"/>
      <c r="C4" s="34"/>
      <c r="D4" s="34"/>
      <c r="E4" s="34"/>
      <c r="F4" s="34"/>
      <c r="G4" s="34"/>
      <c r="H4" s="34"/>
      <c r="I4" s="34"/>
      <c r="J4" s="35"/>
      <c r="K4" s="35"/>
      <c r="L4" s="35"/>
      <c r="M4" s="35"/>
      <c r="N4" s="35"/>
      <c r="O4" s="35"/>
      <c r="P4" s="35"/>
      <c r="Q4" s="35"/>
      <c r="R4" s="35"/>
    </row>
    <row r="5" spans="1:18" s="40" customFormat="1" ht="18" customHeight="1" thickBot="1">
      <c r="A5" s="37" t="s">
        <v>14</v>
      </c>
      <c r="B5" s="38"/>
      <c r="C5" s="39"/>
      <c r="D5" s="38"/>
      <c r="E5" s="39"/>
      <c r="F5" s="38"/>
      <c r="G5" s="39"/>
      <c r="H5" s="38"/>
      <c r="I5" s="39"/>
      <c r="R5" s="41" t="s">
        <v>15</v>
      </c>
    </row>
    <row r="6" spans="1:18" s="46" customFormat="1" ht="15.95" customHeight="1">
      <c r="A6" s="648" t="s">
        <v>308</v>
      </c>
      <c r="B6" s="651" t="s">
        <v>309</v>
      </c>
      <c r="C6" s="42"/>
      <c r="D6" s="678" t="s">
        <v>310</v>
      </c>
      <c r="E6" s="42"/>
      <c r="F6" s="678" t="s">
        <v>311</v>
      </c>
      <c r="G6" s="42"/>
      <c r="H6" s="654" t="s">
        <v>312</v>
      </c>
      <c r="I6" s="43"/>
      <c r="J6" s="657" t="s">
        <v>313</v>
      </c>
      <c r="K6" s="44"/>
      <c r="L6" s="44"/>
      <c r="M6" s="44"/>
      <c r="N6" s="44"/>
      <c r="O6" s="44"/>
      <c r="P6" s="44"/>
      <c r="Q6" s="45"/>
      <c r="R6" s="660" t="s">
        <v>314</v>
      </c>
    </row>
    <row r="7" spans="1:18" s="46" customFormat="1" ht="15.95" customHeight="1">
      <c r="A7" s="649"/>
      <c r="B7" s="652"/>
      <c r="C7" s="664" t="s">
        <v>315</v>
      </c>
      <c r="D7" s="670"/>
      <c r="E7" s="664" t="s">
        <v>315</v>
      </c>
      <c r="F7" s="670"/>
      <c r="G7" s="664" t="s">
        <v>315</v>
      </c>
      <c r="H7" s="655"/>
      <c r="I7" s="675" t="s">
        <v>315</v>
      </c>
      <c r="J7" s="658"/>
      <c r="K7" s="47"/>
      <c r="L7" s="674" t="s">
        <v>316</v>
      </c>
      <c r="M7" s="424"/>
      <c r="N7" s="669" t="s">
        <v>16</v>
      </c>
      <c r="O7" s="48"/>
      <c r="P7" s="669" t="s">
        <v>317</v>
      </c>
      <c r="Q7" s="49"/>
      <c r="R7" s="661"/>
    </row>
    <row r="8" spans="1:18" s="46" customFormat="1" ht="15.95" customHeight="1">
      <c r="A8" s="649"/>
      <c r="B8" s="652"/>
      <c r="C8" s="664"/>
      <c r="D8" s="670"/>
      <c r="E8" s="664"/>
      <c r="F8" s="670"/>
      <c r="G8" s="664"/>
      <c r="H8" s="655"/>
      <c r="I8" s="676"/>
      <c r="J8" s="658"/>
      <c r="K8" s="664" t="s">
        <v>17</v>
      </c>
      <c r="L8" s="655"/>
      <c r="M8" s="664" t="s">
        <v>17</v>
      </c>
      <c r="N8" s="670"/>
      <c r="O8" s="664" t="s">
        <v>17</v>
      </c>
      <c r="P8" s="670"/>
      <c r="Q8" s="666" t="s">
        <v>17</v>
      </c>
      <c r="R8" s="662"/>
    </row>
    <row r="9" spans="1:18" s="46" customFormat="1" ht="15.95" customHeight="1">
      <c r="A9" s="649"/>
      <c r="B9" s="652"/>
      <c r="C9" s="664"/>
      <c r="D9" s="670"/>
      <c r="E9" s="664"/>
      <c r="F9" s="670"/>
      <c r="G9" s="664"/>
      <c r="H9" s="655"/>
      <c r="I9" s="676"/>
      <c r="J9" s="658"/>
      <c r="K9" s="672"/>
      <c r="L9" s="655"/>
      <c r="M9" s="672"/>
      <c r="N9" s="670"/>
      <c r="O9" s="672"/>
      <c r="P9" s="670"/>
      <c r="Q9" s="667"/>
      <c r="R9" s="662"/>
    </row>
    <row r="10" spans="1:18" s="46" customFormat="1" ht="15.95" customHeight="1">
      <c r="A10" s="650"/>
      <c r="B10" s="653"/>
      <c r="C10" s="665"/>
      <c r="D10" s="671"/>
      <c r="E10" s="665"/>
      <c r="F10" s="671"/>
      <c r="G10" s="665"/>
      <c r="H10" s="656"/>
      <c r="I10" s="677"/>
      <c r="J10" s="659"/>
      <c r="K10" s="673"/>
      <c r="L10" s="656"/>
      <c r="M10" s="673"/>
      <c r="N10" s="671"/>
      <c r="O10" s="673"/>
      <c r="P10" s="671"/>
      <c r="Q10" s="668"/>
      <c r="R10" s="663"/>
    </row>
    <row r="11" spans="1:18" s="56" customFormat="1" ht="28.5" customHeight="1">
      <c r="A11" s="57" t="s">
        <v>304</v>
      </c>
      <c r="B11" s="58">
        <v>44799526</v>
      </c>
      <c r="C11" s="54">
        <v>100</v>
      </c>
      <c r="D11" s="52">
        <v>3133989</v>
      </c>
      <c r="E11" s="51">
        <v>6.9955851765038766</v>
      </c>
      <c r="F11" s="52">
        <v>1364411</v>
      </c>
      <c r="G11" s="51">
        <v>3.0455924913134127</v>
      </c>
      <c r="H11" s="52">
        <v>8288664</v>
      </c>
      <c r="I11" s="51">
        <v>18.501677897217036</v>
      </c>
      <c r="J11" s="52">
        <v>32012462</v>
      </c>
      <c r="K11" s="59">
        <v>71.45714443496567</v>
      </c>
      <c r="L11" s="52">
        <v>1298131</v>
      </c>
      <c r="M11" s="59">
        <v>2.8976444973993698</v>
      </c>
      <c r="N11" s="52">
        <v>167679</v>
      </c>
      <c r="O11" s="51">
        <v>0.37428744223767013</v>
      </c>
      <c r="P11" s="52">
        <v>30546652</v>
      </c>
      <c r="Q11" s="55">
        <v>68.185212495328628</v>
      </c>
      <c r="R11" s="60" t="s">
        <v>304</v>
      </c>
    </row>
    <row r="12" spans="1:18" s="56" customFormat="1" ht="28.5" customHeight="1">
      <c r="A12" s="57" t="s">
        <v>439</v>
      </c>
      <c r="B12" s="58">
        <v>45444248</v>
      </c>
      <c r="C12" s="54">
        <v>100</v>
      </c>
      <c r="D12" s="52">
        <v>3177243</v>
      </c>
      <c r="E12" s="51">
        <v>6.9915184865640203</v>
      </c>
      <c r="F12" s="52">
        <v>1416472</v>
      </c>
      <c r="G12" s="51">
        <v>3.1169445250804899</v>
      </c>
      <c r="H12" s="52">
        <v>8116027</v>
      </c>
      <c r="I12" s="51">
        <v>17.859305318464067</v>
      </c>
      <c r="J12" s="52">
        <v>32734506</v>
      </c>
      <c r="K12" s="59">
        <v>72.032231669891416</v>
      </c>
      <c r="L12" s="52">
        <v>1412156</v>
      </c>
      <c r="M12" s="59">
        <v>3.1074471735124765</v>
      </c>
      <c r="N12" s="52">
        <v>172739</v>
      </c>
      <c r="O12" s="51">
        <v>0.38011191207300871</v>
      </c>
      <c r="P12" s="52">
        <v>31149611</v>
      </c>
      <c r="Q12" s="55">
        <v>68.544672584305943</v>
      </c>
      <c r="R12" s="60" t="s">
        <v>439</v>
      </c>
    </row>
    <row r="13" spans="1:18" s="56" customFormat="1" ht="28.5" customHeight="1">
      <c r="A13" s="57" t="s">
        <v>544</v>
      </c>
      <c r="B13" s="58">
        <v>46016365</v>
      </c>
      <c r="C13" s="54">
        <v>100</v>
      </c>
      <c r="D13" s="52">
        <v>3118273</v>
      </c>
      <c r="E13" s="51">
        <v>6.7764435543746231</v>
      </c>
      <c r="F13" s="52">
        <v>1411809</v>
      </c>
      <c r="G13" s="51">
        <v>3.0680585048384419</v>
      </c>
      <c r="H13" s="52">
        <v>7824164</v>
      </c>
      <c r="I13" s="51">
        <v>17.003003170719808</v>
      </c>
      <c r="J13" s="52">
        <v>33662119</v>
      </c>
      <c r="K13" s="59">
        <v>73.152494770067122</v>
      </c>
      <c r="L13" s="52">
        <v>1440915</v>
      </c>
      <c r="M13" s="59">
        <v>3.1313099155050601</v>
      </c>
      <c r="N13" s="52">
        <v>214433</v>
      </c>
      <c r="O13" s="51">
        <v>0.46599291360801753</v>
      </c>
      <c r="P13" s="52">
        <v>32006770</v>
      </c>
      <c r="Q13" s="55">
        <v>69.555189767814127</v>
      </c>
      <c r="R13" s="60" t="s">
        <v>544</v>
      </c>
    </row>
    <row r="14" spans="1:18" s="56" customFormat="1" ht="28.5" customHeight="1">
      <c r="A14" s="57" t="s">
        <v>545</v>
      </c>
      <c r="B14" s="58">
        <v>44956835</v>
      </c>
      <c r="C14" s="54">
        <v>100</v>
      </c>
      <c r="D14" s="52">
        <v>3176917</v>
      </c>
      <c r="E14" s="51">
        <v>7.0665939895457495</v>
      </c>
      <c r="F14" s="52">
        <v>1460188</v>
      </c>
      <c r="G14" s="51">
        <v>3.2479777546617772</v>
      </c>
      <c r="H14" s="52">
        <v>7864509</v>
      </c>
      <c r="I14" s="51">
        <v>17.493466788754148</v>
      </c>
      <c r="J14" s="52">
        <v>32455221</v>
      </c>
      <c r="K14" s="59">
        <v>72.191961467038325</v>
      </c>
      <c r="L14" s="52">
        <v>1588825</v>
      </c>
      <c r="M14" s="59">
        <v>3.5341122212006248</v>
      </c>
      <c r="N14" s="52">
        <v>223169</v>
      </c>
      <c r="O14" s="51">
        <v>0.49640727600152462</v>
      </c>
      <c r="P14" s="52">
        <v>30643227</v>
      </c>
      <c r="Q14" s="55">
        <v>68.161441969836176</v>
      </c>
      <c r="R14" s="60" t="s">
        <v>545</v>
      </c>
    </row>
    <row r="15" spans="1:18" s="56" customFormat="1" ht="28.5" customHeight="1">
      <c r="A15" s="61" t="s">
        <v>584</v>
      </c>
      <c r="B15" s="62">
        <f>SUM(B17:B28)</f>
        <v>44639467</v>
      </c>
      <c r="C15" s="63">
        <f>B15/$B$15*100</f>
        <v>100</v>
      </c>
      <c r="D15" s="62">
        <f>SUM(D17:D28)</f>
        <v>3293581</v>
      </c>
      <c r="E15" s="63">
        <f>D15/$B$15*100</f>
        <v>7.3781817332182751</v>
      </c>
      <c r="F15" s="62">
        <f>SUM(F17:F28)</f>
        <v>1514570</v>
      </c>
      <c r="G15" s="63">
        <f>F15/$B$15*100</f>
        <v>3.3928944536904972</v>
      </c>
      <c r="H15" s="62">
        <f>SUM(H17:H28)</f>
        <v>8140204</v>
      </c>
      <c r="I15" s="63">
        <f>H15/$B$15*100</f>
        <v>18.235441744857749</v>
      </c>
      <c r="J15" s="62">
        <f>SUM(J17:J28)</f>
        <v>31691112</v>
      </c>
      <c r="K15" s="63">
        <f>J15/$B$15*100</f>
        <v>70.993482068233476</v>
      </c>
      <c r="L15" s="64">
        <f>SUM(L17:L28)</f>
        <v>1662493</v>
      </c>
      <c r="M15" s="63">
        <f>L15/$B$15*100</f>
        <v>3.7242671378670358</v>
      </c>
      <c r="N15" s="62">
        <f>SUM(N17:N28)</f>
        <v>229226</v>
      </c>
      <c r="O15" s="63">
        <f>N15/$B$15*100</f>
        <v>0.51350523517675506</v>
      </c>
      <c r="P15" s="62">
        <f>SUM(P17:P28)</f>
        <v>29799393</v>
      </c>
      <c r="Q15" s="65">
        <f>P15/$B$15*100</f>
        <v>66.75570969518968</v>
      </c>
      <c r="R15" s="272" t="s">
        <v>584</v>
      </c>
    </row>
    <row r="16" spans="1:18" s="46" customFormat="1" ht="20.100000000000001" customHeight="1">
      <c r="A16" s="50"/>
      <c r="B16" s="62"/>
      <c r="C16" s="54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6"/>
      <c r="R16" s="53"/>
    </row>
    <row r="17" spans="1:18" s="67" customFormat="1" ht="28.35" customHeight="1">
      <c r="A17" s="50" t="s">
        <v>19</v>
      </c>
      <c r="B17" s="52">
        <f>D17+F17+H17+J17</f>
        <v>3973140</v>
      </c>
      <c r="C17" s="51">
        <f t="shared" ref="C17:C28" si="0">B17/$B17*100</f>
        <v>100</v>
      </c>
      <c r="D17" s="392">
        <v>289482</v>
      </c>
      <c r="E17" s="263">
        <f t="shared" ref="E17:E28" si="1">D17/$B17*100</f>
        <v>7.2859753243026928</v>
      </c>
      <c r="F17" s="392">
        <v>147217</v>
      </c>
      <c r="G17" s="263">
        <f t="shared" ref="G17:G28" si="2">F17/$B17*100</f>
        <v>3.7053061306674318</v>
      </c>
      <c r="H17" s="392">
        <v>836457</v>
      </c>
      <c r="I17" s="263">
        <f t="shared" ref="I17:I28" si="3">H17/$B17*100</f>
        <v>21.052794515169364</v>
      </c>
      <c r="J17" s="430">
        <f>SUM(L17,N17,P17)</f>
        <v>2699984</v>
      </c>
      <c r="K17" s="51">
        <f t="shared" ref="K17:K28" si="4">J17/$B17*100</f>
        <v>67.955924029860512</v>
      </c>
      <c r="L17" s="393">
        <v>140812</v>
      </c>
      <c r="M17" s="51">
        <f t="shared" ref="M17:M28" si="5">L17/$B17*100</f>
        <v>3.5440986222483986</v>
      </c>
      <c r="N17" s="393">
        <v>19056</v>
      </c>
      <c r="O17" s="51">
        <f t="shared" ref="O17:O28" si="6">N17/$B17*100</f>
        <v>0.47962065268276471</v>
      </c>
      <c r="P17" s="393">
        <v>2540116</v>
      </c>
      <c r="Q17" s="51">
        <f t="shared" ref="Q17:Q28" si="7">P17/$B17*100</f>
        <v>63.932204754929359</v>
      </c>
      <c r="R17" s="53" t="s">
        <v>318</v>
      </c>
    </row>
    <row r="18" spans="1:18" s="67" customFormat="1" ht="28.35" customHeight="1">
      <c r="A18" s="50" t="s">
        <v>20</v>
      </c>
      <c r="B18" s="52">
        <f t="shared" ref="B18:B28" si="8">D18+F18+H18+J18</f>
        <v>3756356</v>
      </c>
      <c r="C18" s="51">
        <f t="shared" si="0"/>
        <v>100</v>
      </c>
      <c r="D18" s="392">
        <v>296303</v>
      </c>
      <c r="E18" s="263">
        <f t="shared" si="1"/>
        <v>7.8880436252580957</v>
      </c>
      <c r="F18" s="392">
        <v>149156</v>
      </c>
      <c r="G18" s="263">
        <f t="shared" si="2"/>
        <v>3.970763154503993</v>
      </c>
      <c r="H18" s="392">
        <v>854908</v>
      </c>
      <c r="I18" s="263">
        <f t="shared" si="3"/>
        <v>22.75897172685443</v>
      </c>
      <c r="J18" s="430">
        <f t="shared" ref="J18:J28" si="9">SUM(L18,N18,P18)</f>
        <v>2455989</v>
      </c>
      <c r="K18" s="51">
        <f t="shared" si="4"/>
        <v>65.382221493383483</v>
      </c>
      <c r="L18" s="393">
        <v>146872</v>
      </c>
      <c r="M18" s="51">
        <f t="shared" si="5"/>
        <v>3.9099595459003349</v>
      </c>
      <c r="N18" s="393">
        <v>17065</v>
      </c>
      <c r="O18" s="51">
        <f t="shared" si="6"/>
        <v>0.45429666410744884</v>
      </c>
      <c r="P18" s="393">
        <v>2292052</v>
      </c>
      <c r="Q18" s="51">
        <f t="shared" si="7"/>
        <v>61.017965283375695</v>
      </c>
      <c r="R18" s="53" t="s">
        <v>319</v>
      </c>
    </row>
    <row r="19" spans="1:18" s="67" customFormat="1" ht="28.35" customHeight="1">
      <c r="A19" s="50" t="s">
        <v>21</v>
      </c>
      <c r="B19" s="52">
        <f t="shared" si="8"/>
        <v>3898039</v>
      </c>
      <c r="C19" s="51">
        <f t="shared" si="0"/>
        <v>100</v>
      </c>
      <c r="D19" s="366">
        <v>264131</v>
      </c>
      <c r="E19" s="263">
        <f t="shared" si="1"/>
        <v>6.7759968538026429</v>
      </c>
      <c r="F19" s="392">
        <v>142761</v>
      </c>
      <c r="G19" s="263">
        <f t="shared" si="2"/>
        <v>3.662379981318812</v>
      </c>
      <c r="H19" s="392">
        <v>723876</v>
      </c>
      <c r="I19" s="263">
        <f t="shared" si="3"/>
        <v>18.570260584873573</v>
      </c>
      <c r="J19" s="430">
        <f t="shared" si="9"/>
        <v>2767271</v>
      </c>
      <c r="K19" s="51">
        <f t="shared" si="4"/>
        <v>70.991362580004974</v>
      </c>
      <c r="L19" s="393">
        <v>124309</v>
      </c>
      <c r="M19" s="51">
        <f t="shared" si="5"/>
        <v>3.1890137579434175</v>
      </c>
      <c r="N19" s="393">
        <v>20386</v>
      </c>
      <c r="O19" s="51">
        <f t="shared" si="6"/>
        <v>0.52298091424944693</v>
      </c>
      <c r="P19" s="393">
        <v>2622576</v>
      </c>
      <c r="Q19" s="51">
        <f t="shared" si="7"/>
        <v>67.279367907812102</v>
      </c>
      <c r="R19" s="53" t="s">
        <v>320</v>
      </c>
    </row>
    <row r="20" spans="1:18" s="67" customFormat="1" ht="28.35" customHeight="1">
      <c r="A20" s="50" t="s">
        <v>22</v>
      </c>
      <c r="B20" s="52">
        <f t="shared" si="8"/>
        <v>3683978</v>
      </c>
      <c r="C20" s="51">
        <f t="shared" si="0"/>
        <v>100</v>
      </c>
      <c r="D20" s="393">
        <v>266024</v>
      </c>
      <c r="E20" s="51">
        <f t="shared" si="1"/>
        <v>7.2211071835933875</v>
      </c>
      <c r="F20" s="393">
        <v>123929</v>
      </c>
      <c r="G20" s="51">
        <f t="shared" si="2"/>
        <v>3.3639994592801585</v>
      </c>
      <c r="H20" s="392">
        <v>662280</v>
      </c>
      <c r="I20" s="51">
        <f t="shared" si="3"/>
        <v>17.977306053402057</v>
      </c>
      <c r="J20" s="430">
        <f t="shared" si="9"/>
        <v>2631745</v>
      </c>
      <c r="K20" s="51">
        <f t="shared" si="4"/>
        <v>71.437587303724399</v>
      </c>
      <c r="L20" s="392">
        <v>108748</v>
      </c>
      <c r="M20" s="51">
        <f t="shared" si="5"/>
        <v>2.9519177367508709</v>
      </c>
      <c r="N20" s="392">
        <v>19364</v>
      </c>
      <c r="O20" s="51">
        <f t="shared" si="6"/>
        <v>0.52562746031599539</v>
      </c>
      <c r="P20" s="392">
        <v>2503633</v>
      </c>
      <c r="Q20" s="51">
        <f t="shared" si="7"/>
        <v>67.960042106657539</v>
      </c>
      <c r="R20" s="53" t="s">
        <v>321</v>
      </c>
    </row>
    <row r="21" spans="1:18" s="67" customFormat="1" ht="28.35" customHeight="1">
      <c r="A21" s="50" t="s">
        <v>23</v>
      </c>
      <c r="B21" s="52">
        <f t="shared" si="8"/>
        <v>3605058</v>
      </c>
      <c r="C21" s="51">
        <f t="shared" si="0"/>
        <v>100</v>
      </c>
      <c r="D21" s="392">
        <v>247827</v>
      </c>
      <c r="E21" s="51">
        <f t="shared" si="1"/>
        <v>6.8744247665363494</v>
      </c>
      <c r="F21" s="392">
        <v>107169</v>
      </c>
      <c r="G21" s="51">
        <f t="shared" si="2"/>
        <v>2.9727399670130135</v>
      </c>
      <c r="H21" s="392">
        <v>583769</v>
      </c>
      <c r="I21" s="51">
        <f t="shared" si="3"/>
        <v>16.193054314244044</v>
      </c>
      <c r="J21" s="430">
        <f t="shared" si="9"/>
        <v>2666293</v>
      </c>
      <c r="K21" s="51">
        <f t="shared" si="4"/>
        <v>73.9597809522066</v>
      </c>
      <c r="L21" s="392">
        <v>101346</v>
      </c>
      <c r="M21" s="51">
        <f t="shared" si="5"/>
        <v>2.8112169069124544</v>
      </c>
      <c r="N21" s="392">
        <v>19299</v>
      </c>
      <c r="O21" s="51">
        <f t="shared" si="6"/>
        <v>0.53533119300715826</v>
      </c>
      <c r="P21" s="392">
        <v>2545648</v>
      </c>
      <c r="Q21" s="51">
        <f t="shared" si="7"/>
        <v>70.613232852286984</v>
      </c>
      <c r="R21" s="53" t="s">
        <v>322</v>
      </c>
    </row>
    <row r="22" spans="1:18" s="67" customFormat="1" ht="28.35" customHeight="1">
      <c r="A22" s="50" t="s">
        <v>24</v>
      </c>
      <c r="B22" s="52">
        <f t="shared" si="8"/>
        <v>4161053</v>
      </c>
      <c r="C22" s="51">
        <f t="shared" si="0"/>
        <v>100</v>
      </c>
      <c r="D22" s="393">
        <v>249508</v>
      </c>
      <c r="E22" s="51">
        <f t="shared" si="1"/>
        <v>5.9962706555287806</v>
      </c>
      <c r="F22" s="393">
        <v>111836</v>
      </c>
      <c r="G22" s="51">
        <f t="shared" si="2"/>
        <v>2.6876850643334751</v>
      </c>
      <c r="H22" s="393">
        <v>1214629</v>
      </c>
      <c r="I22" s="51">
        <f t="shared" si="3"/>
        <v>29.190423674007516</v>
      </c>
      <c r="J22" s="430">
        <f t="shared" si="9"/>
        <v>2585080</v>
      </c>
      <c r="K22" s="51">
        <f t="shared" si="4"/>
        <v>62.125620606130227</v>
      </c>
      <c r="L22" s="393">
        <v>133694</v>
      </c>
      <c r="M22" s="51">
        <f t="shared" si="5"/>
        <v>3.2129847901480706</v>
      </c>
      <c r="N22" s="393">
        <v>19763</v>
      </c>
      <c r="O22" s="51">
        <f t="shared" si="6"/>
        <v>0.47495189318665254</v>
      </c>
      <c r="P22" s="393">
        <v>2431623</v>
      </c>
      <c r="Q22" s="51">
        <f t="shared" si="7"/>
        <v>58.4376839227955</v>
      </c>
      <c r="R22" s="53" t="s">
        <v>323</v>
      </c>
    </row>
    <row r="23" spans="1:18" s="67" customFormat="1" ht="28.35" customHeight="1">
      <c r="A23" s="50" t="s">
        <v>25</v>
      </c>
      <c r="B23" s="52">
        <f t="shared" si="8"/>
        <v>3056865</v>
      </c>
      <c r="C23" s="51">
        <f t="shared" si="0"/>
        <v>100</v>
      </c>
      <c r="D23" s="393">
        <v>260290</v>
      </c>
      <c r="E23" s="51">
        <f t="shared" si="1"/>
        <v>8.514932782442143</v>
      </c>
      <c r="F23" s="393">
        <v>118752</v>
      </c>
      <c r="G23" s="51">
        <f t="shared" si="2"/>
        <v>3.8847642928294186</v>
      </c>
      <c r="H23" s="393">
        <v>34209</v>
      </c>
      <c r="I23" s="51">
        <f t="shared" si="3"/>
        <v>1.1190876927832927</v>
      </c>
      <c r="J23" s="430">
        <f t="shared" si="9"/>
        <v>2643614</v>
      </c>
      <c r="K23" s="51">
        <f t="shared" si="4"/>
        <v>86.481215231945143</v>
      </c>
      <c r="L23" s="393">
        <v>131246</v>
      </c>
      <c r="M23" s="51">
        <f t="shared" si="5"/>
        <v>4.2934836834469303</v>
      </c>
      <c r="N23" s="393">
        <v>18642</v>
      </c>
      <c r="O23" s="51">
        <f t="shared" si="6"/>
        <v>0.60984047381876538</v>
      </c>
      <c r="P23" s="393">
        <v>2493726</v>
      </c>
      <c r="Q23" s="51">
        <f t="shared" si="7"/>
        <v>81.577891074679457</v>
      </c>
      <c r="R23" s="53" t="s">
        <v>324</v>
      </c>
    </row>
    <row r="24" spans="1:18" s="67" customFormat="1" ht="28.35" customHeight="1">
      <c r="A24" s="50" t="s">
        <v>26</v>
      </c>
      <c r="B24" s="52">
        <f t="shared" si="8"/>
        <v>3810106</v>
      </c>
      <c r="C24" s="51">
        <f t="shared" si="0"/>
        <v>100</v>
      </c>
      <c r="D24" s="393">
        <v>336068</v>
      </c>
      <c r="E24" s="51">
        <f t="shared" si="1"/>
        <v>8.8204370167129209</v>
      </c>
      <c r="F24" s="393">
        <v>125967</v>
      </c>
      <c r="G24" s="51">
        <f t="shared" si="2"/>
        <v>3.3061284909133763</v>
      </c>
      <c r="H24" s="393">
        <v>687033</v>
      </c>
      <c r="I24" s="51">
        <f t="shared" si="3"/>
        <v>18.031860530914361</v>
      </c>
      <c r="J24" s="430">
        <f t="shared" si="9"/>
        <v>2661038</v>
      </c>
      <c r="K24" s="51">
        <f t="shared" si="4"/>
        <v>69.841573961459332</v>
      </c>
      <c r="L24" s="393">
        <v>181098</v>
      </c>
      <c r="M24" s="51">
        <f t="shared" si="5"/>
        <v>4.7530961080872816</v>
      </c>
      <c r="N24" s="393">
        <v>18794</v>
      </c>
      <c r="O24" s="51">
        <f t="shared" si="6"/>
        <v>0.49326711645292803</v>
      </c>
      <c r="P24" s="393">
        <v>2461146</v>
      </c>
      <c r="Q24" s="51">
        <f t="shared" si="7"/>
        <v>64.595210736919128</v>
      </c>
      <c r="R24" s="53" t="s">
        <v>325</v>
      </c>
    </row>
    <row r="25" spans="1:18" s="67" customFormat="1" ht="28.35" customHeight="1">
      <c r="A25" s="50" t="s">
        <v>27</v>
      </c>
      <c r="B25" s="52">
        <f t="shared" si="8"/>
        <v>3575378</v>
      </c>
      <c r="C25" s="51">
        <f t="shared" si="0"/>
        <v>100</v>
      </c>
      <c r="D25" s="393">
        <v>289797</v>
      </c>
      <c r="E25" s="51">
        <f t="shared" si="1"/>
        <v>8.1053527766854305</v>
      </c>
      <c r="F25" s="393">
        <v>118139</v>
      </c>
      <c r="G25" s="51">
        <f t="shared" si="2"/>
        <v>3.3042380414042936</v>
      </c>
      <c r="H25" s="393">
        <v>597884</v>
      </c>
      <c r="I25" s="51">
        <f t="shared" si="3"/>
        <v>16.722259856160662</v>
      </c>
      <c r="J25" s="430">
        <f t="shared" si="9"/>
        <v>2569558</v>
      </c>
      <c r="K25" s="51">
        <f t="shared" si="4"/>
        <v>71.868149325749613</v>
      </c>
      <c r="L25" s="393">
        <v>179800</v>
      </c>
      <c r="M25" s="51">
        <f t="shared" si="5"/>
        <v>5.0288389087811138</v>
      </c>
      <c r="N25" s="393">
        <v>17025</v>
      </c>
      <c r="O25" s="51">
        <f t="shared" si="6"/>
        <v>0.47617342837596471</v>
      </c>
      <c r="P25" s="393">
        <v>2372733</v>
      </c>
      <c r="Q25" s="51">
        <f t="shared" si="7"/>
        <v>66.36313698859253</v>
      </c>
      <c r="R25" s="53" t="s">
        <v>326</v>
      </c>
    </row>
    <row r="26" spans="1:18" s="67" customFormat="1" ht="28.35" customHeight="1">
      <c r="A26" s="50" t="s">
        <v>327</v>
      </c>
      <c r="B26" s="52">
        <f t="shared" si="8"/>
        <v>3478597</v>
      </c>
      <c r="C26" s="51">
        <f t="shared" si="0"/>
        <v>100</v>
      </c>
      <c r="D26" s="393">
        <v>251679</v>
      </c>
      <c r="E26" s="51">
        <f t="shared" si="1"/>
        <v>7.235072070722766</v>
      </c>
      <c r="F26" s="393">
        <v>106482</v>
      </c>
      <c r="G26" s="51">
        <f t="shared" si="2"/>
        <v>3.0610616866512563</v>
      </c>
      <c r="H26" s="393">
        <v>520066</v>
      </c>
      <c r="I26" s="51">
        <f t="shared" si="3"/>
        <v>14.950452725624727</v>
      </c>
      <c r="J26" s="430">
        <f t="shared" si="9"/>
        <v>2600370</v>
      </c>
      <c r="K26" s="51">
        <f t="shared" si="4"/>
        <v>74.753413517001249</v>
      </c>
      <c r="L26" s="393">
        <v>120680</v>
      </c>
      <c r="M26" s="51">
        <f t="shared" si="5"/>
        <v>3.4692147437601997</v>
      </c>
      <c r="N26" s="393">
        <v>18111</v>
      </c>
      <c r="O26" s="51">
        <f t="shared" si="6"/>
        <v>0.52064093656149302</v>
      </c>
      <c r="P26" s="393">
        <v>2461579</v>
      </c>
      <c r="Q26" s="51">
        <f t="shared" si="7"/>
        <v>70.763557836679553</v>
      </c>
      <c r="R26" s="53" t="s">
        <v>328</v>
      </c>
    </row>
    <row r="27" spans="1:18" s="67" customFormat="1" ht="28.35" customHeight="1">
      <c r="A27" s="50" t="s">
        <v>28</v>
      </c>
      <c r="B27" s="52">
        <f t="shared" si="8"/>
        <v>3685276</v>
      </c>
      <c r="C27" s="51">
        <f t="shared" si="0"/>
        <v>100</v>
      </c>
      <c r="D27" s="393">
        <v>267787</v>
      </c>
      <c r="E27" s="51">
        <f t="shared" si="1"/>
        <v>7.2664028420123756</v>
      </c>
      <c r="F27" s="393">
        <v>123082</v>
      </c>
      <c r="G27" s="51">
        <f t="shared" si="2"/>
        <v>3.3398312636556939</v>
      </c>
      <c r="H27" s="393">
        <v>622961</v>
      </c>
      <c r="I27" s="51">
        <f t="shared" si="3"/>
        <v>16.904052776508465</v>
      </c>
      <c r="J27" s="430">
        <f t="shared" si="9"/>
        <v>2671446</v>
      </c>
      <c r="K27" s="51">
        <f t="shared" si="4"/>
        <v>72.48971311782347</v>
      </c>
      <c r="L27" s="393">
        <v>163475</v>
      </c>
      <c r="M27" s="51">
        <f t="shared" si="5"/>
        <v>4.4358957103891266</v>
      </c>
      <c r="N27" s="393">
        <v>20218</v>
      </c>
      <c r="O27" s="51">
        <f t="shared" si="6"/>
        <v>0.54861562607522474</v>
      </c>
      <c r="P27" s="393">
        <v>2487753</v>
      </c>
      <c r="Q27" s="51">
        <f t="shared" si="7"/>
        <v>67.505201781359119</v>
      </c>
      <c r="R27" s="53" t="s">
        <v>329</v>
      </c>
    </row>
    <row r="28" spans="1:18" s="67" customFormat="1" ht="28.35" customHeight="1" thickBot="1">
      <c r="A28" s="68" t="s">
        <v>29</v>
      </c>
      <c r="B28" s="52">
        <f t="shared" si="8"/>
        <v>3955621</v>
      </c>
      <c r="C28" s="51">
        <f t="shared" si="0"/>
        <v>100</v>
      </c>
      <c r="D28" s="393">
        <v>274685</v>
      </c>
      <c r="E28" s="51">
        <f t="shared" si="1"/>
        <v>6.9441688169822129</v>
      </c>
      <c r="F28" s="393">
        <v>140080</v>
      </c>
      <c r="G28" s="51">
        <f t="shared" si="2"/>
        <v>3.5412897241672043</v>
      </c>
      <c r="H28" s="393">
        <v>802132</v>
      </c>
      <c r="I28" s="51">
        <f t="shared" si="3"/>
        <v>20.278282474483778</v>
      </c>
      <c r="J28" s="430">
        <f t="shared" si="9"/>
        <v>2738724</v>
      </c>
      <c r="K28" s="51">
        <f t="shared" si="4"/>
        <v>69.236258984366799</v>
      </c>
      <c r="L28" s="393">
        <v>130413</v>
      </c>
      <c r="M28" s="51">
        <f t="shared" si="5"/>
        <v>3.2969033180883609</v>
      </c>
      <c r="N28" s="393">
        <v>21503</v>
      </c>
      <c r="O28" s="51">
        <f t="shared" si="6"/>
        <v>0.5436061746057067</v>
      </c>
      <c r="P28" s="393">
        <v>2586808</v>
      </c>
      <c r="Q28" s="51">
        <f t="shared" si="7"/>
        <v>65.395749491672746</v>
      </c>
      <c r="R28" s="69" t="s">
        <v>330</v>
      </c>
    </row>
    <row r="29" spans="1:18" s="70" customFormat="1" ht="11.1" customHeight="1">
      <c r="A29" s="306" t="s">
        <v>331</v>
      </c>
      <c r="B29" s="307"/>
      <c r="C29" s="307"/>
      <c r="D29" s="307"/>
      <c r="E29" s="307"/>
      <c r="F29" s="307"/>
      <c r="G29" s="307"/>
      <c r="H29" s="307"/>
      <c r="I29" s="307"/>
      <c r="J29" s="308"/>
      <c r="K29" s="307"/>
      <c r="L29" s="307"/>
      <c r="M29" s="307"/>
      <c r="N29" s="308"/>
      <c r="O29" s="307"/>
      <c r="P29" s="308"/>
      <c r="Q29" s="307"/>
      <c r="R29" s="309" t="s">
        <v>332</v>
      </c>
    </row>
    <row r="30" spans="1:18" s="75" customFormat="1" ht="10.5">
      <c r="A30" s="71"/>
      <c r="B30" s="72"/>
      <c r="C30" s="73"/>
      <c r="D30" s="72"/>
      <c r="E30" s="73"/>
      <c r="F30" s="72"/>
      <c r="G30" s="73"/>
      <c r="H30" s="72"/>
      <c r="I30" s="73"/>
      <c r="J30" s="72"/>
      <c r="K30" s="73"/>
      <c r="L30" s="73"/>
      <c r="M30" s="73"/>
      <c r="N30" s="72"/>
      <c r="O30" s="73"/>
      <c r="P30" s="72"/>
      <c r="Q30" s="73"/>
      <c r="R30" s="74"/>
    </row>
    <row r="31" spans="1:18" s="46" customFormat="1" ht="11.25">
      <c r="A31" s="76"/>
      <c r="B31" s="77"/>
      <c r="C31" s="78"/>
      <c r="D31" s="77"/>
      <c r="E31" s="78"/>
      <c r="F31" s="77"/>
      <c r="G31" s="78"/>
      <c r="H31" s="77"/>
      <c r="I31" s="78"/>
      <c r="J31" s="77"/>
      <c r="K31" s="78"/>
      <c r="L31" s="78"/>
      <c r="M31" s="78"/>
      <c r="N31" s="77"/>
      <c r="O31" s="78"/>
      <c r="P31" s="77"/>
      <c r="Q31" s="78"/>
      <c r="R31" s="79"/>
    </row>
    <row r="32" spans="1:18" s="46" customFormat="1" ht="11.25">
      <c r="A32" s="76"/>
      <c r="B32" s="77"/>
      <c r="C32" s="78"/>
      <c r="D32" s="77"/>
      <c r="E32" s="78"/>
      <c r="F32" s="77"/>
      <c r="G32" s="78"/>
      <c r="H32" s="77"/>
      <c r="I32" s="78"/>
      <c r="J32" s="77"/>
      <c r="K32" s="78"/>
      <c r="L32" s="78"/>
      <c r="M32" s="78"/>
      <c r="N32" s="77"/>
      <c r="O32" s="78"/>
      <c r="P32" s="77"/>
      <c r="Q32" s="78"/>
      <c r="R32" s="79"/>
    </row>
    <row r="33" spans="1:18" s="46" customFormat="1" ht="11.25">
      <c r="A33" s="76"/>
      <c r="B33" s="77"/>
      <c r="C33" s="78"/>
      <c r="D33" s="77"/>
      <c r="E33" s="78"/>
      <c r="F33" s="77"/>
      <c r="G33" s="78"/>
      <c r="H33" s="77"/>
      <c r="I33" s="78"/>
      <c r="J33" s="77"/>
      <c r="K33" s="78"/>
      <c r="L33" s="78"/>
      <c r="M33" s="78"/>
      <c r="N33" s="77"/>
      <c r="O33" s="78"/>
      <c r="P33" s="77"/>
      <c r="Q33" s="78"/>
      <c r="R33" s="79"/>
    </row>
    <row r="34" spans="1:18" s="46" customFormat="1" ht="11.25">
      <c r="A34" s="76"/>
      <c r="B34" s="77"/>
      <c r="C34" s="78"/>
      <c r="D34" s="77"/>
      <c r="E34" s="78"/>
      <c r="F34" s="77"/>
      <c r="G34" s="78"/>
      <c r="H34" s="77"/>
      <c r="I34" s="78"/>
      <c r="J34" s="77"/>
      <c r="K34" s="78"/>
      <c r="L34" s="78"/>
      <c r="M34" s="78"/>
      <c r="N34" s="77"/>
      <c r="O34" s="78"/>
      <c r="P34" s="77"/>
      <c r="Q34" s="78"/>
      <c r="R34" s="79"/>
    </row>
    <row r="35" spans="1:18" s="46" customFormat="1" ht="11.25">
      <c r="A35" s="76"/>
      <c r="B35" s="77"/>
      <c r="C35" s="78"/>
      <c r="D35" s="77"/>
      <c r="E35" s="78"/>
      <c r="F35" s="77"/>
      <c r="G35" s="78"/>
      <c r="H35" s="77"/>
      <c r="I35" s="78"/>
      <c r="J35" s="77"/>
      <c r="K35" s="78"/>
      <c r="L35" s="78"/>
      <c r="M35" s="78"/>
      <c r="N35" s="77"/>
      <c r="O35" s="78"/>
      <c r="P35" s="77"/>
      <c r="Q35" s="78"/>
      <c r="R35" s="79"/>
    </row>
    <row r="36" spans="1:18" s="46" customFormat="1" ht="11.25">
      <c r="A36" s="76"/>
      <c r="B36" s="77"/>
      <c r="C36" s="78"/>
      <c r="D36" s="77"/>
      <c r="E36" s="78"/>
      <c r="F36" s="77"/>
      <c r="G36" s="78"/>
      <c r="H36" s="77"/>
      <c r="I36" s="78"/>
      <c r="J36" s="77"/>
      <c r="K36" s="78"/>
      <c r="L36" s="78"/>
      <c r="M36" s="78"/>
      <c r="N36" s="77"/>
      <c r="O36" s="78"/>
      <c r="P36" s="77"/>
      <c r="Q36" s="78"/>
      <c r="R36" s="79"/>
    </row>
    <row r="37" spans="1:18" s="46" customFormat="1" ht="11.25">
      <c r="A37" s="76"/>
      <c r="B37" s="77"/>
      <c r="C37" s="78"/>
      <c r="D37" s="77"/>
      <c r="E37" s="78"/>
      <c r="F37" s="77"/>
      <c r="G37" s="78"/>
      <c r="H37" s="77"/>
      <c r="I37" s="78"/>
      <c r="J37" s="77"/>
      <c r="K37" s="78"/>
      <c r="L37" s="78"/>
      <c r="M37" s="78"/>
      <c r="N37" s="77"/>
      <c r="O37" s="78"/>
      <c r="P37" s="77"/>
      <c r="Q37" s="78"/>
      <c r="R37" s="79"/>
    </row>
    <row r="38" spans="1:18" s="46" customFormat="1" ht="11.25">
      <c r="A38" s="76"/>
      <c r="B38" s="77"/>
      <c r="C38" s="78"/>
      <c r="D38" s="77"/>
      <c r="E38" s="78"/>
      <c r="F38" s="77"/>
      <c r="G38" s="78"/>
      <c r="H38" s="77"/>
      <c r="I38" s="78"/>
      <c r="J38" s="77"/>
      <c r="K38" s="78"/>
      <c r="L38" s="78"/>
      <c r="M38" s="78"/>
      <c r="N38" s="77"/>
      <c r="O38" s="78"/>
      <c r="P38" s="77"/>
      <c r="Q38" s="78"/>
      <c r="R38" s="79"/>
    </row>
    <row r="39" spans="1:18" s="46" customFormat="1" ht="11.25">
      <c r="A39" s="76"/>
      <c r="B39" s="77"/>
      <c r="C39" s="78"/>
      <c r="D39" s="77"/>
      <c r="E39" s="78"/>
      <c r="F39" s="77"/>
      <c r="G39" s="78"/>
      <c r="H39" s="77"/>
      <c r="I39" s="78"/>
      <c r="J39" s="77"/>
      <c r="K39" s="78"/>
      <c r="L39" s="78"/>
      <c r="M39" s="78"/>
      <c r="N39" s="77"/>
      <c r="O39" s="78"/>
      <c r="P39" s="77"/>
      <c r="Q39" s="78"/>
      <c r="R39" s="79"/>
    </row>
    <row r="40" spans="1:18" s="46" customFormat="1" ht="11.25">
      <c r="A40" s="76"/>
      <c r="B40" s="77"/>
      <c r="C40" s="78"/>
      <c r="D40" s="77"/>
      <c r="E40" s="78"/>
      <c r="F40" s="77"/>
      <c r="G40" s="78"/>
      <c r="H40" s="77"/>
      <c r="I40" s="78"/>
      <c r="J40" s="77"/>
      <c r="K40" s="78"/>
      <c r="L40" s="78"/>
      <c r="M40" s="78"/>
      <c r="N40" s="77"/>
      <c r="O40" s="78"/>
      <c r="P40" s="77"/>
      <c r="Q40" s="78"/>
      <c r="R40" s="79"/>
    </row>
    <row r="41" spans="1:18" s="46" customFormat="1" ht="11.25">
      <c r="A41" s="76"/>
      <c r="B41" s="77"/>
      <c r="C41" s="78"/>
      <c r="D41" s="77"/>
      <c r="E41" s="78"/>
      <c r="F41" s="77"/>
      <c r="G41" s="78"/>
      <c r="H41" s="77"/>
      <c r="I41" s="78"/>
      <c r="J41" s="77"/>
      <c r="K41" s="78"/>
      <c r="L41" s="78"/>
      <c r="M41" s="78"/>
      <c r="N41" s="77"/>
      <c r="O41" s="78"/>
      <c r="P41" s="77"/>
      <c r="Q41" s="78"/>
      <c r="R41" s="79"/>
    </row>
    <row r="42" spans="1:18" s="46" customFormat="1" ht="11.25">
      <c r="A42" s="76"/>
      <c r="B42" s="77"/>
      <c r="C42" s="78"/>
      <c r="D42" s="77"/>
      <c r="E42" s="78"/>
      <c r="F42" s="77"/>
      <c r="G42" s="78"/>
      <c r="H42" s="77"/>
      <c r="I42" s="78"/>
      <c r="J42" s="77"/>
      <c r="K42" s="78"/>
      <c r="L42" s="78"/>
      <c r="M42" s="78"/>
      <c r="N42" s="77"/>
      <c r="O42" s="78"/>
      <c r="P42" s="77"/>
      <c r="Q42" s="78"/>
      <c r="R42" s="79"/>
    </row>
    <row r="43" spans="1:18" s="46" customFormat="1" ht="11.25">
      <c r="A43" s="76"/>
      <c r="B43" s="77"/>
      <c r="C43" s="78"/>
      <c r="D43" s="77"/>
      <c r="E43" s="78"/>
      <c r="F43" s="77"/>
      <c r="G43" s="78"/>
      <c r="H43" s="77"/>
      <c r="I43" s="78"/>
      <c r="J43" s="77"/>
      <c r="K43" s="78"/>
      <c r="L43" s="78"/>
      <c r="M43" s="78"/>
      <c r="N43" s="77"/>
      <c r="O43" s="78"/>
      <c r="P43" s="77"/>
      <c r="Q43" s="78"/>
      <c r="R43" s="79"/>
    </row>
    <row r="44" spans="1:18" s="46" customFormat="1" ht="11.25">
      <c r="A44" s="76"/>
      <c r="B44" s="77"/>
      <c r="C44" s="78"/>
      <c r="D44" s="77"/>
      <c r="E44" s="78"/>
      <c r="F44" s="77"/>
      <c r="G44" s="78"/>
      <c r="H44" s="77"/>
      <c r="I44" s="78"/>
      <c r="J44" s="77"/>
      <c r="K44" s="78"/>
      <c r="L44" s="78"/>
      <c r="M44" s="78"/>
      <c r="N44" s="77"/>
      <c r="O44" s="78"/>
      <c r="P44" s="77"/>
      <c r="Q44" s="78"/>
      <c r="R44" s="79"/>
    </row>
    <row r="45" spans="1:18" s="46" customFormat="1" ht="11.25">
      <c r="A45" s="76"/>
      <c r="B45" s="77"/>
      <c r="C45" s="78"/>
      <c r="D45" s="77"/>
      <c r="E45" s="78"/>
      <c r="F45" s="77"/>
      <c r="G45" s="78"/>
      <c r="H45" s="77"/>
      <c r="I45" s="78"/>
      <c r="J45" s="77"/>
      <c r="K45" s="78"/>
      <c r="L45" s="78"/>
      <c r="M45" s="78"/>
      <c r="N45" s="77"/>
      <c r="O45" s="78"/>
      <c r="P45" s="77"/>
      <c r="Q45" s="78"/>
      <c r="R45" s="79"/>
    </row>
    <row r="46" spans="1:18" s="46" customFormat="1" ht="11.25">
      <c r="A46" s="76"/>
      <c r="B46" s="77"/>
      <c r="D46" s="77"/>
      <c r="E46" s="78"/>
      <c r="F46" s="77"/>
      <c r="G46" s="78"/>
      <c r="H46" s="77"/>
      <c r="I46" s="78"/>
      <c r="J46" s="77"/>
      <c r="K46" s="78"/>
      <c r="L46" s="78"/>
      <c r="M46" s="78"/>
      <c r="N46" s="77"/>
      <c r="O46" s="78"/>
      <c r="P46" s="77"/>
      <c r="Q46" s="78"/>
      <c r="R46" s="79"/>
    </row>
    <row r="47" spans="1:18" s="46" customFormat="1" ht="11.25">
      <c r="A47" s="76"/>
      <c r="B47" s="77"/>
      <c r="C47" s="78"/>
      <c r="D47" s="77"/>
      <c r="E47" s="78"/>
      <c r="F47" s="77"/>
      <c r="G47" s="78"/>
      <c r="H47" s="77"/>
      <c r="I47" s="78"/>
      <c r="J47" s="77"/>
      <c r="K47" s="78"/>
      <c r="L47" s="78"/>
      <c r="M47" s="78"/>
      <c r="N47" s="77"/>
      <c r="O47" s="78"/>
      <c r="P47" s="77"/>
      <c r="Q47" s="78"/>
      <c r="R47" s="79"/>
    </row>
    <row r="48" spans="1:18" s="46" customFormat="1" ht="11.25">
      <c r="A48" s="76"/>
      <c r="B48" s="77"/>
      <c r="C48" s="78"/>
      <c r="D48" s="77"/>
      <c r="E48" s="78"/>
      <c r="F48" s="77"/>
      <c r="G48" s="78"/>
      <c r="H48" s="77"/>
      <c r="I48" s="78"/>
      <c r="J48" s="77"/>
      <c r="K48" s="78"/>
      <c r="L48" s="78"/>
      <c r="M48" s="78"/>
      <c r="N48" s="77"/>
      <c r="O48" s="78"/>
      <c r="P48" s="77"/>
      <c r="Q48" s="78"/>
      <c r="R48" s="79"/>
    </row>
    <row r="49" spans="1:18" s="46" customFormat="1" ht="11.25">
      <c r="A49" s="76"/>
      <c r="B49" s="77"/>
      <c r="C49" s="78"/>
      <c r="D49" s="77"/>
      <c r="E49" s="78"/>
      <c r="F49" s="77"/>
      <c r="G49" s="78"/>
      <c r="H49" s="77"/>
      <c r="I49" s="78"/>
      <c r="J49" s="77"/>
      <c r="K49" s="78"/>
      <c r="L49" s="78"/>
      <c r="M49" s="78"/>
      <c r="N49" s="77"/>
      <c r="O49" s="78"/>
      <c r="P49" s="77"/>
      <c r="Q49" s="78"/>
      <c r="R49" s="79"/>
    </row>
    <row r="50" spans="1:18" s="46" customFormat="1" ht="11.25">
      <c r="A50" s="76"/>
      <c r="B50" s="77"/>
      <c r="C50" s="78"/>
      <c r="D50" s="77"/>
      <c r="E50" s="78"/>
      <c r="F50" s="77"/>
      <c r="G50" s="78"/>
      <c r="H50" s="77"/>
      <c r="I50" s="78"/>
      <c r="J50" s="77"/>
      <c r="K50" s="78"/>
      <c r="L50" s="78"/>
      <c r="M50" s="78"/>
      <c r="N50" s="77"/>
      <c r="O50" s="78"/>
      <c r="P50" s="77"/>
      <c r="Q50" s="78"/>
      <c r="R50" s="79"/>
    </row>
    <row r="51" spans="1:18" s="46" customFormat="1" ht="11.25">
      <c r="A51" s="76"/>
      <c r="B51" s="77"/>
      <c r="C51" s="78"/>
      <c r="D51" s="77"/>
      <c r="E51" s="78"/>
      <c r="F51" s="77"/>
      <c r="G51" s="78"/>
      <c r="H51" s="77"/>
      <c r="I51" s="78"/>
      <c r="J51" s="77"/>
      <c r="K51" s="78"/>
      <c r="L51" s="78"/>
      <c r="M51" s="78"/>
      <c r="N51" s="77"/>
      <c r="O51" s="78"/>
      <c r="P51" s="77"/>
      <c r="Q51" s="78"/>
      <c r="R51" s="79"/>
    </row>
    <row r="52" spans="1:18" s="46" customFormat="1" ht="11.25">
      <c r="A52" s="76"/>
      <c r="B52" s="77"/>
      <c r="C52" s="78"/>
      <c r="D52" s="77"/>
      <c r="E52" s="78"/>
      <c r="F52" s="77"/>
      <c r="G52" s="78"/>
      <c r="H52" s="77"/>
      <c r="I52" s="78"/>
      <c r="J52" s="77"/>
      <c r="K52" s="78"/>
      <c r="L52" s="78"/>
      <c r="M52" s="78"/>
      <c r="N52" s="77"/>
      <c r="O52" s="78"/>
      <c r="P52" s="77"/>
      <c r="Q52" s="78"/>
      <c r="R52" s="79"/>
    </row>
    <row r="53" spans="1:18" s="46" customFormat="1" ht="11.25">
      <c r="A53" s="76"/>
      <c r="B53" s="77"/>
      <c r="C53" s="78"/>
      <c r="D53" s="77"/>
      <c r="E53" s="78"/>
      <c r="F53" s="77"/>
      <c r="G53" s="78"/>
      <c r="H53" s="77"/>
      <c r="I53" s="78"/>
      <c r="J53" s="77"/>
      <c r="K53" s="78"/>
      <c r="L53" s="78"/>
      <c r="M53" s="78"/>
      <c r="N53" s="77"/>
      <c r="O53" s="78"/>
      <c r="P53" s="77"/>
      <c r="Q53" s="78"/>
      <c r="R53" s="79"/>
    </row>
    <row r="54" spans="1:18" s="46" customFormat="1" ht="11.25">
      <c r="A54" s="76"/>
      <c r="B54" s="77"/>
      <c r="C54" s="78"/>
      <c r="D54" s="77"/>
      <c r="E54" s="78"/>
      <c r="F54" s="77"/>
      <c r="G54" s="78"/>
      <c r="H54" s="77"/>
      <c r="I54" s="78"/>
      <c r="J54" s="77"/>
      <c r="K54" s="78"/>
      <c r="L54" s="78"/>
      <c r="M54" s="78"/>
      <c r="N54" s="77"/>
      <c r="O54" s="78"/>
      <c r="P54" s="77"/>
      <c r="Q54" s="78"/>
      <c r="R54" s="79"/>
    </row>
    <row r="55" spans="1:18" s="46" customFormat="1" ht="11.25">
      <c r="A55" s="76"/>
      <c r="B55" s="77"/>
      <c r="C55" s="78"/>
      <c r="D55" s="77"/>
      <c r="E55" s="78"/>
      <c r="F55" s="77"/>
      <c r="G55" s="78"/>
      <c r="H55" s="77"/>
      <c r="I55" s="78"/>
      <c r="J55" s="77"/>
      <c r="K55" s="78"/>
      <c r="L55" s="78"/>
      <c r="M55" s="78"/>
      <c r="N55" s="77"/>
      <c r="O55" s="78"/>
      <c r="P55" s="77"/>
      <c r="Q55" s="78"/>
      <c r="R55" s="79"/>
    </row>
    <row r="56" spans="1:18" s="46" customFormat="1" ht="11.25">
      <c r="A56" s="76"/>
      <c r="B56" s="77"/>
      <c r="C56" s="78"/>
      <c r="D56" s="77"/>
      <c r="E56" s="78"/>
      <c r="F56" s="77"/>
      <c r="G56" s="78"/>
      <c r="H56" s="77"/>
      <c r="I56" s="78"/>
      <c r="J56" s="77"/>
      <c r="K56" s="78"/>
      <c r="L56" s="78"/>
      <c r="M56" s="78"/>
      <c r="N56" s="77"/>
      <c r="O56" s="78"/>
      <c r="P56" s="77"/>
      <c r="Q56" s="78"/>
      <c r="R56" s="79"/>
    </row>
    <row r="57" spans="1:18" s="46" customFormat="1" ht="11.25">
      <c r="A57" s="76"/>
      <c r="B57" s="77"/>
      <c r="C57" s="78"/>
      <c r="D57" s="77"/>
      <c r="E57" s="78"/>
      <c r="F57" s="77"/>
      <c r="G57" s="78"/>
      <c r="H57" s="77"/>
      <c r="I57" s="78"/>
      <c r="J57" s="77"/>
      <c r="K57" s="78"/>
      <c r="L57" s="78"/>
      <c r="M57" s="78"/>
      <c r="N57" s="77"/>
      <c r="O57" s="78"/>
      <c r="P57" s="77"/>
      <c r="Q57" s="78"/>
      <c r="R57" s="79"/>
    </row>
    <row r="58" spans="1:18" s="46" customFormat="1" ht="11.25">
      <c r="A58" s="76"/>
      <c r="B58" s="77"/>
      <c r="C58" s="78"/>
      <c r="D58" s="77"/>
      <c r="E58" s="78"/>
      <c r="F58" s="77"/>
      <c r="G58" s="78"/>
      <c r="H58" s="77"/>
      <c r="I58" s="78"/>
      <c r="J58" s="77"/>
      <c r="K58" s="78"/>
      <c r="L58" s="78"/>
      <c r="M58" s="78"/>
      <c r="N58" s="77"/>
      <c r="O58" s="78"/>
      <c r="P58" s="77"/>
      <c r="Q58" s="78"/>
      <c r="R58" s="79"/>
    </row>
    <row r="59" spans="1:18" s="46" customFormat="1" ht="11.25">
      <c r="A59" s="76"/>
      <c r="B59" s="77"/>
      <c r="C59" s="78"/>
      <c r="D59" s="77"/>
      <c r="E59" s="78"/>
      <c r="F59" s="77"/>
      <c r="G59" s="78"/>
      <c r="H59" s="77"/>
      <c r="I59" s="78"/>
      <c r="J59" s="77"/>
      <c r="K59" s="78"/>
      <c r="L59" s="78"/>
      <c r="M59" s="78"/>
      <c r="N59" s="77"/>
      <c r="O59" s="78"/>
      <c r="P59" s="77"/>
      <c r="Q59" s="78"/>
      <c r="R59" s="79"/>
    </row>
    <row r="60" spans="1:18" s="46" customFormat="1" ht="11.25">
      <c r="A60" s="76"/>
      <c r="B60" s="77"/>
      <c r="C60" s="78"/>
      <c r="D60" s="77"/>
      <c r="E60" s="78"/>
      <c r="F60" s="77"/>
      <c r="G60" s="78"/>
      <c r="H60" s="77"/>
      <c r="I60" s="78"/>
      <c r="J60" s="77"/>
      <c r="K60" s="78"/>
      <c r="L60" s="78"/>
      <c r="M60" s="78"/>
      <c r="N60" s="77"/>
      <c r="O60" s="78"/>
      <c r="P60" s="77"/>
      <c r="Q60" s="78"/>
      <c r="R60" s="79"/>
    </row>
    <row r="61" spans="1:18" s="46" customFormat="1" ht="11.25">
      <c r="A61" s="76"/>
      <c r="B61" s="77"/>
      <c r="C61" s="78"/>
      <c r="D61" s="77"/>
      <c r="E61" s="78"/>
      <c r="F61" s="77"/>
      <c r="G61" s="78"/>
      <c r="H61" s="77"/>
      <c r="I61" s="78"/>
      <c r="J61" s="77"/>
      <c r="K61" s="78"/>
      <c r="L61" s="78"/>
      <c r="M61" s="78"/>
      <c r="N61" s="77"/>
      <c r="O61" s="78"/>
      <c r="P61" s="77"/>
      <c r="Q61" s="78"/>
      <c r="R61" s="79"/>
    </row>
    <row r="62" spans="1:18" s="46" customFormat="1" ht="11.25">
      <c r="A62" s="76"/>
      <c r="B62" s="77"/>
      <c r="C62" s="78"/>
      <c r="D62" s="77"/>
      <c r="E62" s="78"/>
      <c r="F62" s="77"/>
      <c r="G62" s="78"/>
      <c r="H62" s="77"/>
      <c r="I62" s="78"/>
      <c r="J62" s="77"/>
      <c r="K62" s="78"/>
      <c r="L62" s="78"/>
      <c r="M62" s="78"/>
      <c r="N62" s="77"/>
      <c r="O62" s="78"/>
      <c r="P62" s="77"/>
      <c r="Q62" s="78"/>
      <c r="R62" s="79"/>
    </row>
    <row r="63" spans="1:18" s="46" customFormat="1" ht="11.25">
      <c r="A63" s="76"/>
      <c r="B63" s="77"/>
      <c r="C63" s="78"/>
      <c r="D63" s="77"/>
      <c r="E63" s="78"/>
      <c r="F63" s="77"/>
      <c r="G63" s="78"/>
      <c r="H63" s="77"/>
      <c r="I63" s="78"/>
      <c r="J63" s="77"/>
      <c r="K63" s="78"/>
      <c r="L63" s="78"/>
      <c r="M63" s="78"/>
      <c r="N63" s="77"/>
      <c r="O63" s="78"/>
      <c r="P63" s="77"/>
      <c r="Q63" s="78"/>
      <c r="R63" s="79"/>
    </row>
    <row r="64" spans="1:18" s="46" customFormat="1" ht="11.25">
      <c r="A64" s="76"/>
      <c r="B64" s="77"/>
      <c r="C64" s="78"/>
      <c r="D64" s="77"/>
      <c r="E64" s="78"/>
      <c r="F64" s="77"/>
      <c r="G64" s="78"/>
      <c r="H64" s="77"/>
      <c r="I64" s="78"/>
      <c r="J64" s="77"/>
      <c r="K64" s="78"/>
      <c r="L64" s="78"/>
      <c r="M64" s="78"/>
      <c r="N64" s="77"/>
      <c r="O64" s="78"/>
      <c r="P64" s="77"/>
      <c r="Q64" s="78"/>
      <c r="R64" s="79"/>
    </row>
    <row r="65" spans="1:18" s="46" customFormat="1" ht="11.25">
      <c r="A65" s="76"/>
      <c r="B65" s="77"/>
      <c r="C65" s="78"/>
      <c r="D65" s="77"/>
      <c r="E65" s="78"/>
      <c r="F65" s="77"/>
      <c r="G65" s="78"/>
      <c r="H65" s="77"/>
      <c r="I65" s="78"/>
      <c r="J65" s="77"/>
      <c r="K65" s="78"/>
      <c r="L65" s="78"/>
      <c r="M65" s="78"/>
      <c r="N65" s="77"/>
      <c r="O65" s="78"/>
      <c r="P65" s="77"/>
      <c r="Q65" s="78"/>
      <c r="R65" s="79"/>
    </row>
    <row r="66" spans="1:18" s="46" customFormat="1" ht="11.25">
      <c r="A66" s="76"/>
      <c r="B66" s="77"/>
      <c r="C66" s="78"/>
      <c r="D66" s="77"/>
      <c r="E66" s="78"/>
      <c r="F66" s="77"/>
      <c r="G66" s="78"/>
      <c r="H66" s="77"/>
      <c r="I66" s="78"/>
      <c r="J66" s="77"/>
      <c r="K66" s="78"/>
      <c r="L66" s="78"/>
      <c r="M66" s="78"/>
      <c r="N66" s="77"/>
      <c r="O66" s="78"/>
      <c r="P66" s="77"/>
      <c r="Q66" s="78"/>
      <c r="R66" s="79"/>
    </row>
    <row r="67" spans="1:18" s="46" customFormat="1" ht="11.25">
      <c r="A67" s="76"/>
      <c r="B67" s="77"/>
      <c r="C67" s="78"/>
      <c r="D67" s="77"/>
      <c r="E67" s="78"/>
      <c r="F67" s="77"/>
      <c r="G67" s="78"/>
      <c r="H67" s="77"/>
      <c r="I67" s="78"/>
      <c r="J67" s="77"/>
      <c r="K67" s="78"/>
      <c r="L67" s="78"/>
      <c r="M67" s="78"/>
      <c r="N67" s="77"/>
      <c r="O67" s="78"/>
      <c r="P67" s="77"/>
      <c r="Q67" s="78"/>
      <c r="R67" s="79"/>
    </row>
    <row r="68" spans="1:18" s="46" customFormat="1" ht="11.25">
      <c r="A68" s="76"/>
      <c r="B68" s="77"/>
      <c r="C68" s="78"/>
      <c r="D68" s="77"/>
      <c r="E68" s="78"/>
      <c r="F68" s="77"/>
      <c r="G68" s="78"/>
      <c r="H68" s="77"/>
      <c r="I68" s="78"/>
      <c r="J68" s="77"/>
      <c r="K68" s="78"/>
      <c r="L68" s="78"/>
      <c r="M68" s="78"/>
      <c r="N68" s="77"/>
      <c r="O68" s="78"/>
      <c r="P68" s="77"/>
      <c r="Q68" s="78"/>
      <c r="R68" s="79"/>
    </row>
    <row r="69" spans="1:18" s="46" customFormat="1" ht="11.25">
      <c r="A69" s="76"/>
      <c r="B69" s="77"/>
      <c r="C69" s="78"/>
      <c r="D69" s="77"/>
      <c r="E69" s="78"/>
      <c r="F69" s="77"/>
      <c r="G69" s="78"/>
      <c r="H69" s="77"/>
      <c r="I69" s="78"/>
      <c r="J69" s="77"/>
      <c r="K69" s="78"/>
      <c r="L69" s="78"/>
      <c r="M69" s="78"/>
      <c r="N69" s="77"/>
      <c r="O69" s="78"/>
      <c r="P69" s="77"/>
      <c r="Q69" s="78"/>
      <c r="R69" s="79"/>
    </row>
    <row r="70" spans="1:18" s="46" customFormat="1" ht="11.25">
      <c r="A70" s="76"/>
      <c r="B70" s="77"/>
      <c r="C70" s="78"/>
      <c r="D70" s="77"/>
      <c r="E70" s="78"/>
      <c r="F70" s="77"/>
      <c r="G70" s="78"/>
      <c r="H70" s="77"/>
      <c r="I70" s="78"/>
      <c r="J70" s="77"/>
      <c r="K70" s="78"/>
      <c r="L70" s="78"/>
      <c r="M70" s="78"/>
      <c r="N70" s="77"/>
      <c r="O70" s="78"/>
      <c r="P70" s="77"/>
      <c r="Q70" s="78"/>
      <c r="R70" s="79"/>
    </row>
    <row r="71" spans="1:18" s="46" customFormat="1" ht="11.25">
      <c r="A71" s="76"/>
      <c r="B71" s="77"/>
      <c r="C71" s="78"/>
      <c r="D71" s="77"/>
      <c r="E71" s="78"/>
      <c r="F71" s="77"/>
      <c r="G71" s="78"/>
      <c r="H71" s="77"/>
      <c r="I71" s="78"/>
      <c r="J71" s="77"/>
      <c r="K71" s="78"/>
      <c r="L71" s="78"/>
      <c r="M71" s="78"/>
      <c r="N71" s="77"/>
      <c r="O71" s="78"/>
      <c r="P71" s="77"/>
      <c r="Q71" s="78"/>
      <c r="R71" s="79"/>
    </row>
    <row r="72" spans="1:18" s="46" customFormat="1" ht="11.25">
      <c r="A72" s="76"/>
      <c r="B72" s="77"/>
      <c r="C72" s="78"/>
      <c r="D72" s="77"/>
      <c r="E72" s="78"/>
      <c r="F72" s="77"/>
      <c r="G72" s="78"/>
      <c r="H72" s="77"/>
      <c r="I72" s="78"/>
      <c r="J72" s="77"/>
      <c r="K72" s="78"/>
      <c r="L72" s="78"/>
      <c r="M72" s="78"/>
      <c r="N72" s="77"/>
      <c r="O72" s="78"/>
      <c r="P72" s="77"/>
      <c r="Q72" s="78"/>
      <c r="R72" s="79"/>
    </row>
    <row r="73" spans="1:18" s="46" customFormat="1" ht="11.25">
      <c r="A73" s="76"/>
      <c r="B73" s="77"/>
      <c r="C73" s="78"/>
      <c r="D73" s="77"/>
      <c r="E73" s="78"/>
      <c r="F73" s="77"/>
      <c r="G73" s="78"/>
      <c r="H73" s="77"/>
      <c r="I73" s="78"/>
      <c r="J73" s="77"/>
      <c r="K73" s="78"/>
      <c r="L73" s="78"/>
      <c r="M73" s="78"/>
      <c r="N73" s="77"/>
      <c r="O73" s="78"/>
      <c r="P73" s="77"/>
      <c r="Q73" s="78"/>
      <c r="R73" s="79"/>
    </row>
    <row r="74" spans="1:18" s="46" customFormat="1" ht="11.25">
      <c r="A74" s="76"/>
      <c r="B74" s="77"/>
      <c r="C74" s="78"/>
      <c r="D74" s="77"/>
      <c r="E74" s="78"/>
      <c r="F74" s="77"/>
      <c r="G74" s="78"/>
      <c r="H74" s="77"/>
      <c r="I74" s="78"/>
      <c r="J74" s="77"/>
      <c r="K74" s="78"/>
      <c r="L74" s="78"/>
      <c r="M74" s="78"/>
      <c r="N74" s="77"/>
      <c r="O74" s="78"/>
      <c r="P74" s="77"/>
      <c r="Q74" s="78"/>
      <c r="R74" s="79"/>
    </row>
    <row r="75" spans="1:18" s="46" customFormat="1" ht="11.25">
      <c r="A75" s="76"/>
      <c r="B75" s="77"/>
      <c r="C75" s="78"/>
      <c r="D75" s="77"/>
      <c r="E75" s="78"/>
      <c r="F75" s="77"/>
      <c r="G75" s="78"/>
      <c r="H75" s="77"/>
      <c r="I75" s="78"/>
      <c r="J75" s="77"/>
      <c r="K75" s="78"/>
      <c r="L75" s="78"/>
      <c r="M75" s="78"/>
      <c r="N75" s="77"/>
      <c r="O75" s="78"/>
      <c r="P75" s="77"/>
      <c r="Q75" s="78"/>
      <c r="R75" s="79"/>
    </row>
  </sheetData>
  <sheetProtection selectLockedCells="1"/>
  <mergeCells count="20">
    <mergeCell ref="G7:G10"/>
    <mergeCell ref="I7:I10"/>
    <mergeCell ref="D6:D10"/>
    <mergeCell ref="F6:F10"/>
    <mergeCell ref="A3:I3"/>
    <mergeCell ref="J3:R3"/>
    <mergeCell ref="A6:A10"/>
    <mergeCell ref="B6:B10"/>
    <mergeCell ref="H6:H10"/>
    <mergeCell ref="J6:J10"/>
    <mergeCell ref="R6:R10"/>
    <mergeCell ref="C7:C10"/>
    <mergeCell ref="Q8:Q10"/>
    <mergeCell ref="E7:E10"/>
    <mergeCell ref="P7:P10"/>
    <mergeCell ref="K8:K10"/>
    <mergeCell ref="M8:M10"/>
    <mergeCell ref="O8:O10"/>
    <mergeCell ref="L7:L10"/>
    <mergeCell ref="N7:N10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9" max="8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4"/>
  <sheetViews>
    <sheetView view="pageBreakPreview" zoomScaleNormal="100" zoomScaleSheetLayoutView="100" workbookViewId="0">
      <selection activeCell="C19" sqref="C19"/>
    </sheetView>
  </sheetViews>
  <sheetFormatPr defaultColWidth="15.625" defaultRowHeight="14.25"/>
  <cols>
    <col min="1" max="1" width="12.625" style="104" customWidth="1"/>
    <col min="2" max="13" width="11.625" style="341" customWidth="1"/>
    <col min="14" max="14" width="12.625" style="105" customWidth="1"/>
    <col min="15" max="15" width="12.625" style="106" customWidth="1"/>
    <col min="16" max="16" width="11.625" style="106" customWidth="1"/>
    <col min="17" max="17" width="11.625" style="341" customWidth="1"/>
    <col min="18" max="18" width="10.625" style="341" customWidth="1"/>
    <col min="19" max="19" width="11.625" style="341" customWidth="1"/>
    <col min="20" max="20" width="12.625" style="341" customWidth="1"/>
    <col min="21" max="27" width="11.625" style="341" customWidth="1"/>
    <col min="28" max="28" width="12.625" style="29" customWidth="1"/>
    <col min="29" max="32" width="50.625" style="254" customWidth="1"/>
    <col min="33" max="16384" width="15.625" style="254"/>
  </cols>
  <sheetData>
    <row r="1" spans="1:32" s="404" customFormat="1" ht="14.1" customHeight="1">
      <c r="A1" s="397" t="s">
        <v>534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6" t="s">
        <v>559</v>
      </c>
      <c r="O1" s="397" t="s">
        <v>535</v>
      </c>
      <c r="P1" s="397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6" t="s">
        <v>536</v>
      </c>
    </row>
    <row r="2" spans="1:32" ht="14.1" customHeight="1">
      <c r="A2" s="82"/>
      <c r="N2" s="335"/>
      <c r="O2" s="82"/>
      <c r="P2" s="82"/>
      <c r="AB2" s="335"/>
    </row>
    <row r="3" spans="1:32" s="429" customFormat="1" ht="20.100000000000001" customHeight="1">
      <c r="A3" s="706" t="s">
        <v>6</v>
      </c>
      <c r="B3" s="706"/>
      <c r="C3" s="706"/>
      <c r="D3" s="706"/>
      <c r="E3" s="706"/>
      <c r="F3" s="706"/>
      <c r="G3" s="706"/>
      <c r="H3" s="705" t="s">
        <v>34</v>
      </c>
      <c r="I3" s="705"/>
      <c r="J3" s="705"/>
      <c r="K3" s="705"/>
      <c r="L3" s="705"/>
      <c r="M3" s="705"/>
      <c r="N3" s="705"/>
      <c r="O3" s="695" t="s">
        <v>35</v>
      </c>
      <c r="P3" s="695"/>
      <c r="Q3" s="695"/>
      <c r="R3" s="695"/>
      <c r="S3" s="695"/>
      <c r="T3" s="695"/>
      <c r="U3" s="695"/>
      <c r="V3" s="679" t="s">
        <v>36</v>
      </c>
      <c r="W3" s="679"/>
      <c r="X3" s="679"/>
      <c r="Y3" s="679"/>
      <c r="Z3" s="679"/>
      <c r="AA3" s="679"/>
      <c r="AB3" s="679"/>
    </row>
    <row r="4" spans="1:32" s="425" customFormat="1" ht="24" customHeight="1">
      <c r="A4" s="84"/>
      <c r="H4" s="85"/>
      <c r="I4" s="85"/>
      <c r="J4" s="85"/>
      <c r="K4" s="85"/>
      <c r="L4" s="85"/>
      <c r="M4" s="85"/>
      <c r="N4" s="85"/>
      <c r="O4" s="86"/>
      <c r="P4" s="86"/>
      <c r="V4" s="679"/>
      <c r="W4" s="679"/>
      <c r="X4" s="679"/>
      <c r="Y4" s="679"/>
      <c r="Z4" s="679"/>
      <c r="AA4" s="679"/>
      <c r="AB4" s="679"/>
    </row>
    <row r="5" spans="1:32" s="336" customFormat="1" ht="18" customHeight="1" thickBot="1">
      <c r="A5" s="336" t="s">
        <v>14</v>
      </c>
      <c r="N5" s="87" t="s">
        <v>15</v>
      </c>
      <c r="O5" s="336" t="s">
        <v>14</v>
      </c>
      <c r="AB5" s="87" t="s">
        <v>15</v>
      </c>
    </row>
    <row r="6" spans="1:32" s="427" customFormat="1" ht="21.75" customHeight="1">
      <c r="A6" s="648" t="s">
        <v>30</v>
      </c>
      <c r="B6" s="715" t="s">
        <v>31</v>
      </c>
      <c r="C6" s="702" t="s">
        <v>37</v>
      </c>
      <c r="D6" s="702" t="s">
        <v>38</v>
      </c>
      <c r="E6" s="702" t="s">
        <v>39</v>
      </c>
      <c r="F6" s="702" t="s">
        <v>40</v>
      </c>
      <c r="G6" s="696" t="s">
        <v>41</v>
      </c>
      <c r="H6" s="710" t="s">
        <v>42</v>
      </c>
      <c r="I6" s="702" t="s">
        <v>43</v>
      </c>
      <c r="J6" s="702" t="s">
        <v>44</v>
      </c>
      <c r="K6" s="702" t="s">
        <v>45</v>
      </c>
      <c r="L6" s="702" t="s">
        <v>46</v>
      </c>
      <c r="M6" s="707" t="s">
        <v>139</v>
      </c>
      <c r="N6" s="680" t="s">
        <v>32</v>
      </c>
      <c r="O6" s="648" t="s">
        <v>30</v>
      </c>
      <c r="P6" s="699" t="s">
        <v>47</v>
      </c>
      <c r="Q6" s="683" t="s">
        <v>48</v>
      </c>
      <c r="R6" s="686" t="s">
        <v>442</v>
      </c>
      <c r="S6" s="683" t="s">
        <v>49</v>
      </c>
      <c r="T6" s="702" t="s">
        <v>441</v>
      </c>
      <c r="U6" s="696" t="s">
        <v>140</v>
      </c>
      <c r="V6" s="692" t="s">
        <v>133</v>
      </c>
      <c r="W6" s="683" t="s">
        <v>134</v>
      </c>
      <c r="X6" s="683" t="s">
        <v>135</v>
      </c>
      <c r="Y6" s="683" t="s">
        <v>136</v>
      </c>
      <c r="Z6" s="683" t="s">
        <v>137</v>
      </c>
      <c r="AA6" s="689" t="s">
        <v>138</v>
      </c>
      <c r="AB6" s="680" t="s">
        <v>32</v>
      </c>
    </row>
    <row r="7" spans="1:32" s="427" customFormat="1" ht="21.75" customHeight="1">
      <c r="A7" s="649"/>
      <c r="B7" s="716"/>
      <c r="C7" s="703"/>
      <c r="D7" s="713"/>
      <c r="E7" s="703"/>
      <c r="F7" s="703"/>
      <c r="G7" s="697"/>
      <c r="H7" s="711"/>
      <c r="I7" s="713"/>
      <c r="J7" s="713"/>
      <c r="K7" s="703"/>
      <c r="L7" s="703"/>
      <c r="M7" s="708"/>
      <c r="N7" s="681"/>
      <c r="O7" s="649"/>
      <c r="P7" s="700"/>
      <c r="Q7" s="684"/>
      <c r="R7" s="687"/>
      <c r="S7" s="684"/>
      <c r="T7" s="703"/>
      <c r="U7" s="697"/>
      <c r="V7" s="693"/>
      <c r="W7" s="684"/>
      <c r="X7" s="684"/>
      <c r="Y7" s="684"/>
      <c r="Z7" s="684"/>
      <c r="AA7" s="690"/>
      <c r="AB7" s="681"/>
    </row>
    <row r="8" spans="1:32" s="427" customFormat="1" ht="21.75" customHeight="1">
      <c r="A8" s="649"/>
      <c r="B8" s="716"/>
      <c r="C8" s="703"/>
      <c r="D8" s="713"/>
      <c r="E8" s="703"/>
      <c r="F8" s="703"/>
      <c r="G8" s="697"/>
      <c r="H8" s="711"/>
      <c r="I8" s="713"/>
      <c r="J8" s="713"/>
      <c r="K8" s="703"/>
      <c r="L8" s="703"/>
      <c r="M8" s="708"/>
      <c r="N8" s="681"/>
      <c r="O8" s="649"/>
      <c r="P8" s="700"/>
      <c r="Q8" s="684"/>
      <c r="R8" s="687"/>
      <c r="S8" s="684"/>
      <c r="T8" s="703"/>
      <c r="U8" s="697"/>
      <c r="V8" s="693"/>
      <c r="W8" s="684"/>
      <c r="X8" s="684"/>
      <c r="Y8" s="684"/>
      <c r="Z8" s="684"/>
      <c r="AA8" s="690"/>
      <c r="AB8" s="681"/>
    </row>
    <row r="9" spans="1:32" s="427" customFormat="1" ht="21.75" customHeight="1">
      <c r="A9" s="649"/>
      <c r="B9" s="716"/>
      <c r="C9" s="703"/>
      <c r="D9" s="713"/>
      <c r="E9" s="703"/>
      <c r="F9" s="703"/>
      <c r="G9" s="697"/>
      <c r="H9" s="711"/>
      <c r="I9" s="713"/>
      <c r="J9" s="713"/>
      <c r="K9" s="703"/>
      <c r="L9" s="703"/>
      <c r="M9" s="708"/>
      <c r="N9" s="681"/>
      <c r="O9" s="649"/>
      <c r="P9" s="700"/>
      <c r="Q9" s="684"/>
      <c r="R9" s="687"/>
      <c r="S9" s="684"/>
      <c r="T9" s="703"/>
      <c r="U9" s="697"/>
      <c r="V9" s="693"/>
      <c r="W9" s="684"/>
      <c r="X9" s="684"/>
      <c r="Y9" s="684"/>
      <c r="Z9" s="684"/>
      <c r="AA9" s="690"/>
      <c r="AB9" s="681"/>
    </row>
    <row r="10" spans="1:32" s="427" customFormat="1" ht="21.75" customHeight="1">
      <c r="A10" s="650"/>
      <c r="B10" s="717"/>
      <c r="C10" s="704"/>
      <c r="D10" s="714"/>
      <c r="E10" s="704"/>
      <c r="F10" s="704"/>
      <c r="G10" s="698"/>
      <c r="H10" s="712"/>
      <c r="I10" s="714"/>
      <c r="J10" s="714"/>
      <c r="K10" s="704"/>
      <c r="L10" s="704"/>
      <c r="M10" s="709"/>
      <c r="N10" s="682"/>
      <c r="O10" s="650"/>
      <c r="P10" s="701"/>
      <c r="Q10" s="685"/>
      <c r="R10" s="688"/>
      <c r="S10" s="685"/>
      <c r="T10" s="704"/>
      <c r="U10" s="698"/>
      <c r="V10" s="694"/>
      <c r="W10" s="685"/>
      <c r="X10" s="685"/>
      <c r="Y10" s="685"/>
      <c r="Z10" s="685"/>
      <c r="AA10" s="691"/>
      <c r="AB10" s="682"/>
    </row>
    <row r="11" spans="1:32" s="94" customFormat="1" ht="26.45" customHeight="1">
      <c r="A11" s="95" t="s">
        <v>304</v>
      </c>
      <c r="B11" s="416">
        <v>30546652</v>
      </c>
      <c r="C11" s="416">
        <v>469210</v>
      </c>
      <c r="D11" s="416">
        <v>36474</v>
      </c>
      <c r="E11" s="416">
        <v>4282482</v>
      </c>
      <c r="F11" s="416">
        <v>12501</v>
      </c>
      <c r="G11" s="416">
        <v>8764</v>
      </c>
      <c r="H11" s="416">
        <v>67582</v>
      </c>
      <c r="I11" s="416">
        <v>305495</v>
      </c>
      <c r="J11" s="416">
        <v>42974</v>
      </c>
      <c r="K11" s="416">
        <v>31488</v>
      </c>
      <c r="L11" s="416">
        <v>2294029</v>
      </c>
      <c r="M11" s="416">
        <v>0</v>
      </c>
      <c r="N11" s="97" t="s">
        <v>304</v>
      </c>
      <c r="O11" s="92" t="s">
        <v>304</v>
      </c>
      <c r="P11" s="96">
        <v>916537</v>
      </c>
      <c r="Q11" s="96">
        <v>978667</v>
      </c>
      <c r="R11" s="96">
        <v>11792253</v>
      </c>
      <c r="S11" s="96">
        <v>698092</v>
      </c>
      <c r="T11" s="93">
        <v>4836205</v>
      </c>
      <c r="U11" s="96">
        <v>170193</v>
      </c>
      <c r="V11" s="96">
        <v>669976</v>
      </c>
      <c r="W11" s="96">
        <v>684622</v>
      </c>
      <c r="X11" s="96">
        <v>2028124</v>
      </c>
      <c r="Y11" s="96">
        <v>109759</v>
      </c>
      <c r="Z11" s="96">
        <v>39447</v>
      </c>
      <c r="AA11" s="96">
        <v>71778</v>
      </c>
      <c r="AB11" s="97" t="s">
        <v>304</v>
      </c>
      <c r="AC11" s="21"/>
      <c r="AD11" s="21"/>
      <c r="AE11" s="21"/>
      <c r="AF11" s="21"/>
    </row>
    <row r="12" spans="1:32" s="94" customFormat="1" ht="26.45" customHeight="1">
      <c r="A12" s="95">
        <v>2013</v>
      </c>
      <c r="B12" s="416">
        <v>31149611</v>
      </c>
      <c r="C12" s="416">
        <v>483586</v>
      </c>
      <c r="D12" s="416">
        <v>33852</v>
      </c>
      <c r="E12" s="416">
        <v>4074339</v>
      </c>
      <c r="F12" s="416">
        <v>12039</v>
      </c>
      <c r="G12" s="416">
        <v>8404</v>
      </c>
      <c r="H12" s="416">
        <v>70447</v>
      </c>
      <c r="I12" s="416">
        <v>306860</v>
      </c>
      <c r="J12" s="416">
        <v>46531</v>
      </c>
      <c r="K12" s="416">
        <v>29560</v>
      </c>
      <c r="L12" s="416">
        <v>2110893</v>
      </c>
      <c r="M12" s="416">
        <v>0</v>
      </c>
      <c r="N12" s="97">
        <v>2013</v>
      </c>
      <c r="O12" s="92">
        <v>2013</v>
      </c>
      <c r="P12" s="96">
        <v>886773</v>
      </c>
      <c r="Q12" s="96">
        <v>1156074</v>
      </c>
      <c r="R12" s="96">
        <v>12353533</v>
      </c>
      <c r="S12" s="96">
        <v>773000</v>
      </c>
      <c r="T12" s="93">
        <v>4845445</v>
      </c>
      <c r="U12" s="96">
        <v>171295</v>
      </c>
      <c r="V12" s="96">
        <v>661881</v>
      </c>
      <c r="W12" s="96">
        <v>731671</v>
      </c>
      <c r="X12" s="96">
        <v>2169531</v>
      </c>
      <c r="Y12" s="96">
        <v>111842</v>
      </c>
      <c r="Z12" s="96">
        <v>40704</v>
      </c>
      <c r="AA12" s="96">
        <v>71351</v>
      </c>
      <c r="AB12" s="97">
        <v>2013</v>
      </c>
      <c r="AC12" s="21"/>
      <c r="AD12" s="21"/>
      <c r="AE12" s="21"/>
      <c r="AF12" s="21"/>
    </row>
    <row r="13" spans="1:32" s="94" customFormat="1" ht="26.45" customHeight="1">
      <c r="A13" s="95">
        <v>2014</v>
      </c>
      <c r="B13" s="416">
        <v>31990167</v>
      </c>
      <c r="C13" s="416">
        <v>476470</v>
      </c>
      <c r="D13" s="416">
        <v>34484</v>
      </c>
      <c r="E13" s="416">
        <v>3905720</v>
      </c>
      <c r="F13" s="416">
        <v>12198</v>
      </c>
      <c r="G13" s="416">
        <v>7508</v>
      </c>
      <c r="H13" s="416">
        <v>69599</v>
      </c>
      <c r="I13" s="416">
        <v>309298</v>
      </c>
      <c r="J13" s="416">
        <v>45760</v>
      </c>
      <c r="K13" s="416">
        <v>33834</v>
      </c>
      <c r="L13" s="416">
        <v>2100693</v>
      </c>
      <c r="M13" s="416">
        <v>0</v>
      </c>
      <c r="N13" s="97">
        <v>2014</v>
      </c>
      <c r="O13" s="92" t="s">
        <v>544</v>
      </c>
      <c r="P13" s="96">
        <v>827286</v>
      </c>
      <c r="Q13" s="96">
        <v>1256117</v>
      </c>
      <c r="R13" s="96">
        <v>13275551</v>
      </c>
      <c r="S13" s="96">
        <v>792950</v>
      </c>
      <c r="T13" s="93">
        <v>4653231</v>
      </c>
      <c r="U13" s="96">
        <v>180896</v>
      </c>
      <c r="V13" s="96">
        <v>679093</v>
      </c>
      <c r="W13" s="96">
        <v>800972</v>
      </c>
      <c r="X13" s="96">
        <v>2286014</v>
      </c>
      <c r="Y13" s="96">
        <v>120051</v>
      </c>
      <c r="Z13" s="96">
        <v>43135</v>
      </c>
      <c r="AA13" s="96">
        <v>79307</v>
      </c>
      <c r="AB13" s="97">
        <v>2014</v>
      </c>
      <c r="AC13" s="21"/>
      <c r="AD13" s="21"/>
      <c r="AE13" s="21"/>
      <c r="AF13" s="21"/>
    </row>
    <row r="14" spans="1:32" s="94" customFormat="1" ht="26.45" customHeight="1">
      <c r="A14" s="95">
        <v>2015</v>
      </c>
      <c r="B14" s="416">
        <v>30643228</v>
      </c>
      <c r="C14" s="416">
        <v>499943</v>
      </c>
      <c r="D14" s="416">
        <v>31304</v>
      </c>
      <c r="E14" s="416">
        <v>3734209</v>
      </c>
      <c r="F14" s="416">
        <v>11869</v>
      </c>
      <c r="G14" s="416">
        <v>7891</v>
      </c>
      <c r="H14" s="416">
        <v>66719</v>
      </c>
      <c r="I14" s="416">
        <v>357588</v>
      </c>
      <c r="J14" s="416">
        <v>44952</v>
      </c>
      <c r="K14" s="416">
        <v>32826</v>
      </c>
      <c r="L14" s="416">
        <v>2359026</v>
      </c>
      <c r="M14" s="416">
        <v>0</v>
      </c>
      <c r="N14" s="97">
        <v>2015</v>
      </c>
      <c r="O14" s="92">
        <v>2015</v>
      </c>
      <c r="P14" s="96">
        <v>840900</v>
      </c>
      <c r="Q14" s="96">
        <v>1248169</v>
      </c>
      <c r="R14" s="96">
        <v>12040195</v>
      </c>
      <c r="S14" s="96">
        <v>760446</v>
      </c>
      <c r="T14" s="93">
        <v>4271137</v>
      </c>
      <c r="U14" s="96">
        <v>192924</v>
      </c>
      <c r="V14" s="96">
        <v>688234</v>
      </c>
      <c r="W14" s="96">
        <v>821770</v>
      </c>
      <c r="X14" s="96">
        <v>2394212</v>
      </c>
      <c r="Y14" s="96">
        <v>121370</v>
      </c>
      <c r="Z14" s="96">
        <v>40530</v>
      </c>
      <c r="AA14" s="96">
        <v>77014</v>
      </c>
      <c r="AB14" s="97">
        <v>2015</v>
      </c>
      <c r="AC14" s="21"/>
      <c r="AD14" s="21"/>
      <c r="AE14" s="21"/>
      <c r="AF14" s="21"/>
    </row>
    <row r="15" spans="1:32" s="94" customFormat="1" ht="26.45" customHeight="1">
      <c r="A15" s="251">
        <v>2016</v>
      </c>
      <c r="B15" s="417">
        <f>SUM(B17:B28)</f>
        <v>29772525</v>
      </c>
      <c r="C15" s="417">
        <f t="shared" ref="C15:M15" si="0">SUM(C17:C28)</f>
        <v>538052</v>
      </c>
      <c r="D15" s="417">
        <f t="shared" si="0"/>
        <v>31323</v>
      </c>
      <c r="E15" s="417">
        <f t="shared" si="0"/>
        <v>3748361</v>
      </c>
      <c r="F15" s="417">
        <f t="shared" si="0"/>
        <v>11466</v>
      </c>
      <c r="G15" s="417">
        <f t="shared" si="0"/>
        <v>5620</v>
      </c>
      <c r="H15" s="417">
        <f t="shared" si="0"/>
        <v>70110</v>
      </c>
      <c r="I15" s="417">
        <f t="shared" si="0"/>
        <v>329744</v>
      </c>
      <c r="J15" s="417">
        <f t="shared" si="0"/>
        <v>10550</v>
      </c>
      <c r="K15" s="417">
        <f t="shared" si="0"/>
        <v>33128</v>
      </c>
      <c r="L15" s="417">
        <f t="shared" si="0"/>
        <v>2525154</v>
      </c>
      <c r="M15" s="417">
        <f t="shared" si="0"/>
        <v>14386</v>
      </c>
      <c r="N15" s="252">
        <v>2016</v>
      </c>
      <c r="O15" s="253">
        <v>2016</v>
      </c>
      <c r="P15" s="99">
        <f t="shared" ref="P15:AA15" si="1">SUM(P17:P28)</f>
        <v>879721</v>
      </c>
      <c r="Q15" s="99">
        <f t="shared" si="1"/>
        <v>1215535</v>
      </c>
      <c r="R15" s="99">
        <f t="shared" si="1"/>
        <v>10973292</v>
      </c>
      <c r="S15" s="99">
        <f t="shared" si="1"/>
        <v>860242</v>
      </c>
      <c r="T15" s="99">
        <f t="shared" si="1"/>
        <v>4175750</v>
      </c>
      <c r="U15" s="99">
        <f t="shared" si="1"/>
        <v>183378</v>
      </c>
      <c r="V15" s="99">
        <f t="shared" si="1"/>
        <v>695112</v>
      </c>
      <c r="W15" s="99">
        <f t="shared" si="1"/>
        <v>745705</v>
      </c>
      <c r="X15" s="99">
        <f t="shared" si="1"/>
        <v>2409078</v>
      </c>
      <c r="Y15" s="99">
        <f t="shared" si="1"/>
        <v>106055</v>
      </c>
      <c r="Z15" s="99">
        <f t="shared" si="1"/>
        <v>46927</v>
      </c>
      <c r="AA15" s="99">
        <f t="shared" si="1"/>
        <v>163836</v>
      </c>
      <c r="AB15" s="252">
        <v>2016</v>
      </c>
    </row>
    <row r="16" spans="1:32" s="339" customFormat="1" ht="24.95" customHeight="1">
      <c r="A16" s="88"/>
      <c r="B16" s="417"/>
      <c r="C16" s="418"/>
      <c r="D16" s="418"/>
      <c r="E16" s="418"/>
      <c r="F16" s="418"/>
      <c r="G16" s="418"/>
      <c r="H16" s="418"/>
      <c r="I16" s="418"/>
      <c r="J16" s="418"/>
      <c r="K16" s="418"/>
      <c r="L16" s="418"/>
      <c r="M16" s="418"/>
      <c r="N16" s="91"/>
      <c r="O16" s="92"/>
      <c r="P16" s="100"/>
      <c r="Q16" s="99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91"/>
    </row>
    <row r="17" spans="1:28" s="339" customFormat="1" ht="26.45" customHeight="1">
      <c r="A17" s="88" t="s">
        <v>415</v>
      </c>
      <c r="B17" s="418">
        <f>SUM(C17:M17,P17:AA17)</f>
        <v>2542381</v>
      </c>
      <c r="C17" s="420">
        <v>44378</v>
      </c>
      <c r="D17" s="420">
        <v>2947</v>
      </c>
      <c r="E17" s="420">
        <v>309619</v>
      </c>
      <c r="F17" s="420">
        <v>1112</v>
      </c>
      <c r="G17" s="420">
        <v>538</v>
      </c>
      <c r="H17" s="420">
        <v>6326</v>
      </c>
      <c r="I17" s="420">
        <v>31805</v>
      </c>
      <c r="J17" s="420">
        <v>939</v>
      </c>
      <c r="K17" s="420">
        <v>3160</v>
      </c>
      <c r="L17" s="420">
        <v>212436</v>
      </c>
      <c r="M17" s="419">
        <v>810</v>
      </c>
      <c r="N17" s="91" t="s">
        <v>416</v>
      </c>
      <c r="O17" s="92" t="s">
        <v>19</v>
      </c>
      <c r="P17" s="368">
        <v>71382</v>
      </c>
      <c r="Q17" s="369">
        <v>104786</v>
      </c>
      <c r="R17" s="369">
        <v>947915</v>
      </c>
      <c r="S17" s="369">
        <v>77650</v>
      </c>
      <c r="T17" s="369">
        <v>344530</v>
      </c>
      <c r="U17" s="369">
        <v>15295</v>
      </c>
      <c r="V17" s="369">
        <v>59296</v>
      </c>
      <c r="W17" s="369">
        <v>65586</v>
      </c>
      <c r="X17" s="369">
        <v>213214</v>
      </c>
      <c r="Y17" s="369">
        <v>9118</v>
      </c>
      <c r="Z17" s="369">
        <v>4333</v>
      </c>
      <c r="AA17" s="369">
        <v>15206</v>
      </c>
      <c r="AB17" s="97" t="s">
        <v>416</v>
      </c>
    </row>
    <row r="18" spans="1:28" s="339" customFormat="1" ht="26.45" customHeight="1">
      <c r="A18" s="88" t="s">
        <v>417</v>
      </c>
      <c r="B18" s="418">
        <f t="shared" ref="B18:B28" si="2">SUM(C18:M18,P18:AA18)</f>
        <v>2266411</v>
      </c>
      <c r="C18" s="420">
        <v>42258</v>
      </c>
      <c r="D18" s="420">
        <v>2546</v>
      </c>
      <c r="E18" s="420">
        <v>283429</v>
      </c>
      <c r="F18" s="420">
        <v>1120</v>
      </c>
      <c r="G18" s="420">
        <v>485</v>
      </c>
      <c r="H18" s="420">
        <v>6207</v>
      </c>
      <c r="I18" s="420">
        <v>3167</v>
      </c>
      <c r="J18" s="420">
        <v>939</v>
      </c>
      <c r="K18" s="420">
        <v>2772</v>
      </c>
      <c r="L18" s="420">
        <v>197820</v>
      </c>
      <c r="M18" s="419">
        <v>672</v>
      </c>
      <c r="N18" s="91" t="s">
        <v>418</v>
      </c>
      <c r="O18" s="92" t="s">
        <v>20</v>
      </c>
      <c r="P18" s="369">
        <v>67030</v>
      </c>
      <c r="Q18" s="369">
        <v>94183</v>
      </c>
      <c r="R18" s="369">
        <v>803707</v>
      </c>
      <c r="S18" s="369">
        <v>73852</v>
      </c>
      <c r="T18" s="369">
        <v>323782</v>
      </c>
      <c r="U18" s="369">
        <v>14497</v>
      </c>
      <c r="V18" s="369">
        <v>53572</v>
      </c>
      <c r="W18" s="369">
        <v>65462</v>
      </c>
      <c r="X18" s="369">
        <v>200400</v>
      </c>
      <c r="Y18" s="369">
        <v>9399</v>
      </c>
      <c r="Z18" s="369">
        <v>4558</v>
      </c>
      <c r="AA18" s="369">
        <v>14554</v>
      </c>
      <c r="AB18" s="97" t="s">
        <v>418</v>
      </c>
    </row>
    <row r="19" spans="1:28" s="339" customFormat="1" ht="26.45" customHeight="1">
      <c r="A19" s="88" t="s">
        <v>419</v>
      </c>
      <c r="B19" s="418">
        <f t="shared" si="2"/>
        <v>2624290</v>
      </c>
      <c r="C19" s="420">
        <v>41150</v>
      </c>
      <c r="D19" s="420">
        <v>3032</v>
      </c>
      <c r="E19" s="420">
        <v>305262</v>
      </c>
      <c r="F19" s="420">
        <v>1026</v>
      </c>
      <c r="G19" s="420">
        <v>520</v>
      </c>
      <c r="H19" s="420">
        <v>6258</v>
      </c>
      <c r="I19" s="420">
        <v>31005</v>
      </c>
      <c r="J19" s="420">
        <v>883</v>
      </c>
      <c r="K19" s="420">
        <v>2557</v>
      </c>
      <c r="L19" s="420">
        <v>205928</v>
      </c>
      <c r="M19" s="419">
        <v>718</v>
      </c>
      <c r="N19" s="91" t="s">
        <v>420</v>
      </c>
      <c r="O19" s="92" t="s">
        <v>21</v>
      </c>
      <c r="P19" s="369">
        <v>74311</v>
      </c>
      <c r="Q19" s="369">
        <v>104937</v>
      </c>
      <c r="R19" s="369">
        <v>1046145</v>
      </c>
      <c r="S19" s="369">
        <v>77448</v>
      </c>
      <c r="T19" s="369">
        <v>341657</v>
      </c>
      <c r="U19" s="369">
        <v>15330</v>
      </c>
      <c r="V19" s="369">
        <v>58600</v>
      </c>
      <c r="W19" s="369">
        <v>65223</v>
      </c>
      <c r="X19" s="369">
        <v>214297</v>
      </c>
      <c r="Y19" s="369">
        <v>9471</v>
      </c>
      <c r="Z19" s="369">
        <v>4310</v>
      </c>
      <c r="AA19" s="369">
        <v>14222</v>
      </c>
      <c r="AB19" s="97" t="s">
        <v>420</v>
      </c>
    </row>
    <row r="20" spans="1:28" s="339" customFormat="1" ht="26.45" customHeight="1">
      <c r="A20" s="88" t="s">
        <v>421</v>
      </c>
      <c r="B20" s="418">
        <f t="shared" si="2"/>
        <v>2504889</v>
      </c>
      <c r="C20" s="420">
        <v>43250</v>
      </c>
      <c r="D20" s="420">
        <v>2536</v>
      </c>
      <c r="E20" s="420">
        <v>308671</v>
      </c>
      <c r="F20" s="420">
        <v>960</v>
      </c>
      <c r="G20" s="420">
        <v>522</v>
      </c>
      <c r="H20" s="420">
        <v>6037</v>
      </c>
      <c r="I20" s="420">
        <v>30146</v>
      </c>
      <c r="J20" s="420">
        <v>774</v>
      </c>
      <c r="K20" s="420">
        <v>2831</v>
      </c>
      <c r="L20" s="420">
        <v>200885</v>
      </c>
      <c r="M20" s="419">
        <v>690</v>
      </c>
      <c r="N20" s="91" t="s">
        <v>422</v>
      </c>
      <c r="O20" s="92" t="s">
        <v>22</v>
      </c>
      <c r="P20" s="369">
        <v>70346</v>
      </c>
      <c r="Q20" s="369">
        <v>100619</v>
      </c>
      <c r="R20" s="369">
        <v>972466</v>
      </c>
      <c r="S20" s="369">
        <v>72452</v>
      </c>
      <c r="T20" s="369">
        <v>329617</v>
      </c>
      <c r="U20" s="369">
        <v>14853</v>
      </c>
      <c r="V20" s="369">
        <v>54368</v>
      </c>
      <c r="W20" s="369">
        <v>62596</v>
      </c>
      <c r="X20" s="369">
        <v>204065</v>
      </c>
      <c r="Y20" s="369">
        <v>8424</v>
      </c>
      <c r="Z20" s="369">
        <v>4021</v>
      </c>
      <c r="AA20" s="369">
        <v>13760</v>
      </c>
      <c r="AB20" s="97" t="s">
        <v>422</v>
      </c>
    </row>
    <row r="21" spans="1:28" s="339" customFormat="1" ht="26.45" customHeight="1">
      <c r="A21" s="88" t="s">
        <v>423</v>
      </c>
      <c r="B21" s="418">
        <f t="shared" si="2"/>
        <v>2545683</v>
      </c>
      <c r="C21" s="420">
        <v>43043</v>
      </c>
      <c r="D21" s="420">
        <v>2722</v>
      </c>
      <c r="E21" s="420">
        <v>316108</v>
      </c>
      <c r="F21" s="420">
        <v>894</v>
      </c>
      <c r="G21" s="420">
        <v>445</v>
      </c>
      <c r="H21" s="420">
        <v>5621</v>
      </c>
      <c r="I21" s="420">
        <v>28110</v>
      </c>
      <c r="J21" s="420">
        <v>680</v>
      </c>
      <c r="K21" s="420">
        <v>2723</v>
      </c>
      <c r="L21" s="420">
        <v>206956</v>
      </c>
      <c r="M21" s="419">
        <v>676</v>
      </c>
      <c r="N21" s="91" t="s">
        <v>424</v>
      </c>
      <c r="O21" s="92" t="s">
        <v>23</v>
      </c>
      <c r="P21" s="369">
        <v>65900</v>
      </c>
      <c r="Q21" s="369">
        <v>103181</v>
      </c>
      <c r="R21" s="369">
        <v>1011972</v>
      </c>
      <c r="S21" s="369">
        <v>67965</v>
      </c>
      <c r="T21" s="369">
        <v>342120</v>
      </c>
      <c r="U21" s="369">
        <v>15124</v>
      </c>
      <c r="V21" s="369">
        <v>55364</v>
      </c>
      <c r="W21" s="369">
        <v>57990</v>
      </c>
      <c r="X21" s="369">
        <v>192841</v>
      </c>
      <c r="Y21" s="369">
        <v>8744</v>
      </c>
      <c r="Z21" s="369">
        <v>3506</v>
      </c>
      <c r="AA21" s="369">
        <v>12998</v>
      </c>
      <c r="AB21" s="250" t="s">
        <v>424</v>
      </c>
    </row>
    <row r="22" spans="1:28" s="339" customFormat="1" ht="26.45" customHeight="1">
      <c r="A22" s="88" t="s">
        <v>425</v>
      </c>
      <c r="B22" s="418">
        <f t="shared" si="2"/>
        <v>2432098</v>
      </c>
      <c r="C22" s="420">
        <v>45353</v>
      </c>
      <c r="D22" s="420">
        <v>3072</v>
      </c>
      <c r="E22" s="420">
        <v>319609</v>
      </c>
      <c r="F22" s="420">
        <v>853</v>
      </c>
      <c r="G22" s="420">
        <v>460</v>
      </c>
      <c r="H22" s="420">
        <v>5534</v>
      </c>
      <c r="I22" s="420">
        <v>29073</v>
      </c>
      <c r="J22" s="420">
        <v>802</v>
      </c>
      <c r="K22" s="420">
        <v>2636</v>
      </c>
      <c r="L22" s="420">
        <v>206779</v>
      </c>
      <c r="M22" s="419">
        <v>640</v>
      </c>
      <c r="N22" s="91" t="s">
        <v>426</v>
      </c>
      <c r="O22" s="92" t="s">
        <v>24</v>
      </c>
      <c r="P22" s="369">
        <v>68841</v>
      </c>
      <c r="Q22" s="369">
        <v>97584</v>
      </c>
      <c r="R22" s="369">
        <v>874230</v>
      </c>
      <c r="S22" s="369">
        <v>68762</v>
      </c>
      <c r="T22" s="369">
        <v>350613</v>
      </c>
      <c r="U22" s="369">
        <v>15390</v>
      </c>
      <c r="V22" s="369">
        <v>57559</v>
      </c>
      <c r="W22" s="369">
        <v>58999</v>
      </c>
      <c r="X22" s="369">
        <v>201749</v>
      </c>
      <c r="Y22" s="369">
        <v>7317</v>
      </c>
      <c r="Z22" s="369">
        <v>3469</v>
      </c>
      <c r="AA22" s="369">
        <v>12774</v>
      </c>
      <c r="AB22" s="97" t="s">
        <v>426</v>
      </c>
    </row>
    <row r="23" spans="1:28" s="339" customFormat="1" ht="26.45" customHeight="1">
      <c r="A23" s="88" t="s">
        <v>427</v>
      </c>
      <c r="B23" s="418">
        <f t="shared" si="2"/>
        <v>2492136</v>
      </c>
      <c r="C23" s="420">
        <v>46465</v>
      </c>
      <c r="D23" s="420">
        <v>2265</v>
      </c>
      <c r="E23" s="420">
        <v>331830</v>
      </c>
      <c r="F23" s="420">
        <v>791</v>
      </c>
      <c r="G23" s="420">
        <v>441</v>
      </c>
      <c r="H23" s="420">
        <v>5466</v>
      </c>
      <c r="I23" s="420">
        <v>28340</v>
      </c>
      <c r="J23" s="420">
        <v>818</v>
      </c>
      <c r="K23" s="420">
        <v>2723</v>
      </c>
      <c r="L23" s="420">
        <v>214774</v>
      </c>
      <c r="M23" s="419">
        <v>709</v>
      </c>
      <c r="N23" s="91" t="s">
        <v>428</v>
      </c>
      <c r="O23" s="92" t="s">
        <v>25</v>
      </c>
      <c r="P23" s="369">
        <v>69424</v>
      </c>
      <c r="Q23" s="369">
        <v>93862</v>
      </c>
      <c r="R23" s="369">
        <v>879365</v>
      </c>
      <c r="S23" s="369">
        <v>70926</v>
      </c>
      <c r="T23" s="369">
        <v>375949</v>
      </c>
      <c r="U23" s="369">
        <v>16041</v>
      </c>
      <c r="V23" s="369">
        <v>60544</v>
      </c>
      <c r="W23" s="369">
        <v>59843</v>
      </c>
      <c r="X23" s="369">
        <v>206675</v>
      </c>
      <c r="Y23" s="369">
        <v>8633</v>
      </c>
      <c r="Z23" s="369">
        <v>3468</v>
      </c>
      <c r="AA23" s="369">
        <v>12784</v>
      </c>
      <c r="AB23" s="97" t="s">
        <v>428</v>
      </c>
    </row>
    <row r="24" spans="1:28" s="339" customFormat="1" ht="26.45" customHeight="1">
      <c r="A24" s="88" t="s">
        <v>429</v>
      </c>
      <c r="B24" s="418">
        <f t="shared" si="2"/>
        <v>2460488</v>
      </c>
      <c r="C24" s="420">
        <v>49268</v>
      </c>
      <c r="D24" s="420">
        <v>2941</v>
      </c>
      <c r="E24" s="420">
        <v>324300</v>
      </c>
      <c r="F24" s="420">
        <v>842</v>
      </c>
      <c r="G24" s="420">
        <v>392</v>
      </c>
      <c r="H24" s="420">
        <v>5705</v>
      </c>
      <c r="I24" s="420">
        <v>29017</v>
      </c>
      <c r="J24" s="420">
        <v>894</v>
      </c>
      <c r="K24" s="420">
        <v>2412</v>
      </c>
      <c r="L24" s="420">
        <v>211794</v>
      </c>
      <c r="M24" s="419">
        <v>1574</v>
      </c>
      <c r="N24" s="91" t="s">
        <v>430</v>
      </c>
      <c r="O24" s="92" t="s">
        <v>26</v>
      </c>
      <c r="P24" s="369">
        <v>75381</v>
      </c>
      <c r="Q24" s="369">
        <v>96050</v>
      </c>
      <c r="R24" s="369">
        <v>882518</v>
      </c>
      <c r="S24" s="369">
        <v>64959</v>
      </c>
      <c r="T24" s="369">
        <v>382038</v>
      </c>
      <c r="U24" s="369">
        <v>14956</v>
      </c>
      <c r="V24" s="369">
        <v>55882</v>
      </c>
      <c r="W24" s="369">
        <v>58487</v>
      </c>
      <c r="X24" s="369">
        <v>176161</v>
      </c>
      <c r="Y24" s="369">
        <v>8198</v>
      </c>
      <c r="Z24" s="369">
        <v>3474</v>
      </c>
      <c r="AA24" s="369">
        <v>13245</v>
      </c>
      <c r="AB24" s="97" t="s">
        <v>430</v>
      </c>
    </row>
    <row r="25" spans="1:28" s="339" customFormat="1" ht="26.45" customHeight="1">
      <c r="A25" s="88" t="s">
        <v>431</v>
      </c>
      <c r="B25" s="418">
        <f t="shared" si="2"/>
        <v>2371493</v>
      </c>
      <c r="C25" s="420">
        <v>46254</v>
      </c>
      <c r="D25" s="420">
        <v>2197</v>
      </c>
      <c r="E25" s="420">
        <v>310641</v>
      </c>
      <c r="F25" s="420">
        <v>886</v>
      </c>
      <c r="G25" s="420">
        <v>433</v>
      </c>
      <c r="H25" s="420">
        <v>5440</v>
      </c>
      <c r="I25" s="420">
        <v>29237</v>
      </c>
      <c r="J25" s="420">
        <v>947</v>
      </c>
      <c r="K25" s="420">
        <v>2528</v>
      </c>
      <c r="L25" s="420">
        <v>206151</v>
      </c>
      <c r="M25" s="419">
        <v>1890</v>
      </c>
      <c r="N25" s="91" t="s">
        <v>432</v>
      </c>
      <c r="O25" s="92" t="s">
        <v>27</v>
      </c>
      <c r="P25" s="369">
        <v>71437</v>
      </c>
      <c r="Q25" s="369">
        <v>95689</v>
      </c>
      <c r="R25" s="369">
        <v>846807</v>
      </c>
      <c r="S25" s="369">
        <v>64681</v>
      </c>
      <c r="T25" s="369">
        <v>354617</v>
      </c>
      <c r="U25" s="369">
        <v>15047</v>
      </c>
      <c r="V25" s="369">
        <v>56197</v>
      </c>
      <c r="W25" s="369">
        <v>57492</v>
      </c>
      <c r="X25" s="369">
        <v>177557</v>
      </c>
      <c r="Y25" s="369">
        <v>9082</v>
      </c>
      <c r="Z25" s="369">
        <v>3562</v>
      </c>
      <c r="AA25" s="369">
        <v>12721</v>
      </c>
      <c r="AB25" s="97" t="s">
        <v>432</v>
      </c>
    </row>
    <row r="26" spans="1:28" s="427" customFormat="1" ht="26.45" customHeight="1">
      <c r="A26" s="88" t="s">
        <v>433</v>
      </c>
      <c r="B26" s="418">
        <f t="shared" si="2"/>
        <v>2458961</v>
      </c>
      <c r="C26" s="420">
        <v>43846</v>
      </c>
      <c r="D26" s="420">
        <v>2171</v>
      </c>
      <c r="E26" s="420">
        <v>311342</v>
      </c>
      <c r="F26" s="420">
        <v>850</v>
      </c>
      <c r="G26" s="420">
        <v>400</v>
      </c>
      <c r="H26" s="420">
        <v>4605</v>
      </c>
      <c r="I26" s="420">
        <v>28057</v>
      </c>
      <c r="J26" s="420">
        <v>875</v>
      </c>
      <c r="K26" s="420">
        <v>2696</v>
      </c>
      <c r="L26" s="420">
        <v>222453</v>
      </c>
      <c r="M26" s="419">
        <v>2016</v>
      </c>
      <c r="N26" s="91" t="s">
        <v>434</v>
      </c>
      <c r="O26" s="92" t="s">
        <v>433</v>
      </c>
      <c r="P26" s="369">
        <v>81668</v>
      </c>
      <c r="Q26" s="369">
        <v>105312</v>
      </c>
      <c r="R26" s="369">
        <v>886911</v>
      </c>
      <c r="S26" s="369">
        <v>68385</v>
      </c>
      <c r="T26" s="369">
        <v>349888</v>
      </c>
      <c r="U26" s="369">
        <v>15279</v>
      </c>
      <c r="V26" s="369">
        <v>58126</v>
      </c>
      <c r="W26" s="369">
        <v>58574</v>
      </c>
      <c r="X26" s="369">
        <v>190540</v>
      </c>
      <c r="Y26" s="369">
        <v>8752</v>
      </c>
      <c r="Z26" s="369">
        <v>3472</v>
      </c>
      <c r="AA26" s="369">
        <v>12743</v>
      </c>
      <c r="AB26" s="97" t="s">
        <v>434</v>
      </c>
    </row>
    <row r="27" spans="1:28" s="427" customFormat="1" ht="26.45" customHeight="1">
      <c r="A27" s="88" t="s">
        <v>28</v>
      </c>
      <c r="B27" s="418">
        <f t="shared" si="2"/>
        <v>2487149</v>
      </c>
      <c r="C27" s="420">
        <v>46620</v>
      </c>
      <c r="D27" s="420">
        <v>2410</v>
      </c>
      <c r="E27" s="420">
        <v>311764</v>
      </c>
      <c r="F27" s="420">
        <v>1052</v>
      </c>
      <c r="G27" s="420">
        <v>488</v>
      </c>
      <c r="H27" s="420">
        <v>6261</v>
      </c>
      <c r="I27" s="420">
        <v>31554</v>
      </c>
      <c r="J27" s="420">
        <v>963</v>
      </c>
      <c r="K27" s="420">
        <v>3026</v>
      </c>
      <c r="L27" s="420">
        <v>217636</v>
      </c>
      <c r="M27" s="419">
        <v>1950</v>
      </c>
      <c r="N27" s="91" t="s">
        <v>435</v>
      </c>
      <c r="O27" s="92" t="s">
        <v>28</v>
      </c>
      <c r="P27" s="369">
        <v>81315</v>
      </c>
      <c r="Q27" s="369">
        <v>107342</v>
      </c>
      <c r="R27" s="369">
        <v>883149</v>
      </c>
      <c r="S27" s="369">
        <v>74478</v>
      </c>
      <c r="T27" s="369">
        <v>336028</v>
      </c>
      <c r="U27" s="369">
        <v>15503</v>
      </c>
      <c r="V27" s="369">
        <v>61463</v>
      </c>
      <c r="W27" s="369">
        <v>65283</v>
      </c>
      <c r="X27" s="369">
        <v>211611</v>
      </c>
      <c r="Y27" s="369">
        <v>9278</v>
      </c>
      <c r="Z27" s="369">
        <v>4123</v>
      </c>
      <c r="AA27" s="369">
        <v>13852</v>
      </c>
      <c r="AB27" s="97" t="s">
        <v>435</v>
      </c>
    </row>
    <row r="28" spans="1:28" s="427" customFormat="1" ht="26.45" customHeight="1" thickBot="1">
      <c r="A28" s="88" t="s">
        <v>29</v>
      </c>
      <c r="B28" s="421">
        <f t="shared" si="2"/>
        <v>2586546</v>
      </c>
      <c r="C28" s="420">
        <v>46167</v>
      </c>
      <c r="D28" s="420">
        <v>2484</v>
      </c>
      <c r="E28" s="420">
        <v>315786</v>
      </c>
      <c r="F28" s="420">
        <v>1080</v>
      </c>
      <c r="G28" s="420">
        <v>496</v>
      </c>
      <c r="H28" s="420">
        <v>6650</v>
      </c>
      <c r="I28" s="420">
        <v>30233</v>
      </c>
      <c r="J28" s="420">
        <v>1036</v>
      </c>
      <c r="K28" s="420">
        <v>3064</v>
      </c>
      <c r="L28" s="420">
        <v>221542</v>
      </c>
      <c r="M28" s="419">
        <v>2041</v>
      </c>
      <c r="N28" s="91" t="s">
        <v>436</v>
      </c>
      <c r="O28" s="92" t="s">
        <v>29</v>
      </c>
      <c r="P28" s="369">
        <v>82686</v>
      </c>
      <c r="Q28" s="369">
        <v>111990</v>
      </c>
      <c r="R28" s="369">
        <v>938107</v>
      </c>
      <c r="S28" s="369">
        <v>78684</v>
      </c>
      <c r="T28" s="369">
        <v>344911</v>
      </c>
      <c r="U28" s="369">
        <v>16063</v>
      </c>
      <c r="V28" s="369">
        <v>64141</v>
      </c>
      <c r="W28" s="369">
        <v>70170</v>
      </c>
      <c r="X28" s="369">
        <v>219968</v>
      </c>
      <c r="Y28" s="369">
        <v>9639</v>
      </c>
      <c r="Z28" s="369">
        <v>4631</v>
      </c>
      <c r="AA28" s="369">
        <v>14977</v>
      </c>
      <c r="AB28" s="97" t="s">
        <v>436</v>
      </c>
    </row>
    <row r="29" spans="1:28" s="101" customFormat="1" ht="12.95" customHeight="1">
      <c r="A29" s="302" t="s">
        <v>437</v>
      </c>
      <c r="B29" s="100"/>
      <c r="C29" s="303"/>
      <c r="D29" s="303"/>
      <c r="E29" s="303"/>
      <c r="F29" s="303"/>
      <c r="G29" s="303"/>
      <c r="H29" s="303"/>
      <c r="I29" s="303"/>
      <c r="J29" s="303"/>
      <c r="K29" s="303"/>
      <c r="L29" s="337"/>
      <c r="M29" s="337"/>
      <c r="N29" s="304" t="s">
        <v>438</v>
      </c>
      <c r="O29" s="305" t="s">
        <v>437</v>
      </c>
      <c r="P29" s="305"/>
      <c r="Q29" s="337"/>
      <c r="R29" s="303"/>
      <c r="S29" s="338"/>
      <c r="T29" s="338"/>
      <c r="U29" s="338"/>
      <c r="V29" s="338"/>
      <c r="W29" s="338"/>
      <c r="X29" s="338"/>
      <c r="Y29" s="338"/>
      <c r="Z29" s="338"/>
      <c r="AA29" s="338"/>
      <c r="AB29" s="304" t="s">
        <v>438</v>
      </c>
    </row>
    <row r="30" spans="1:28" s="427" customFormat="1" ht="11.25">
      <c r="A30" s="102"/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103"/>
      <c r="P30" s="103"/>
      <c r="Q30" s="333"/>
      <c r="R30" s="333"/>
      <c r="S30" s="333"/>
      <c r="T30" s="333"/>
      <c r="U30" s="333"/>
      <c r="V30" s="333"/>
      <c r="W30" s="333"/>
      <c r="X30" s="333"/>
      <c r="Y30" s="333"/>
      <c r="Z30" s="333"/>
      <c r="AA30" s="333"/>
      <c r="AB30" s="332"/>
    </row>
    <row r="31" spans="1:28" s="427" customFormat="1" ht="11.25">
      <c r="A31" s="102"/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103"/>
      <c r="P31" s="103"/>
      <c r="Q31" s="333"/>
      <c r="R31" s="333"/>
      <c r="S31" s="333"/>
      <c r="T31" s="333"/>
      <c r="U31" s="333"/>
      <c r="V31" s="333"/>
      <c r="W31" s="333"/>
      <c r="X31" s="333"/>
      <c r="Y31" s="333"/>
      <c r="Z31" s="333"/>
      <c r="AA31" s="333"/>
      <c r="AB31" s="332"/>
    </row>
    <row r="32" spans="1:28" s="427" customFormat="1" ht="11.25">
      <c r="A32" s="102"/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103"/>
      <c r="P32" s="103"/>
      <c r="Q32" s="333"/>
      <c r="R32" s="333"/>
      <c r="S32" s="333"/>
      <c r="T32" s="333"/>
      <c r="U32" s="333"/>
      <c r="V32" s="333"/>
      <c r="W32" s="333"/>
      <c r="X32" s="333"/>
      <c r="Y32" s="333"/>
      <c r="Z32" s="333"/>
      <c r="AA32" s="333"/>
      <c r="AB32" s="332"/>
    </row>
    <row r="33" spans="1:28" s="427" customFormat="1" ht="11.25">
      <c r="A33" s="102"/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103"/>
      <c r="P33" s="103"/>
      <c r="Q33" s="333"/>
      <c r="R33" s="333"/>
      <c r="S33" s="333"/>
      <c r="T33" s="333"/>
      <c r="U33" s="333"/>
      <c r="V33" s="333"/>
      <c r="W33" s="333"/>
      <c r="X33" s="333"/>
      <c r="Y33" s="333"/>
      <c r="Z33" s="333"/>
      <c r="AA33" s="333"/>
      <c r="AB33" s="332"/>
    </row>
    <row r="34" spans="1:28" s="427" customFormat="1" ht="11.25">
      <c r="A34" s="102"/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103"/>
      <c r="P34" s="103"/>
      <c r="Q34" s="333"/>
      <c r="R34" s="333"/>
      <c r="S34" s="333"/>
      <c r="T34" s="333"/>
      <c r="U34" s="333"/>
      <c r="V34" s="333"/>
      <c r="W34" s="333"/>
      <c r="X34" s="333"/>
      <c r="Y34" s="333"/>
      <c r="Z34" s="333"/>
      <c r="AA34" s="333"/>
      <c r="AB34" s="332"/>
    </row>
    <row r="35" spans="1:28" s="427" customFormat="1" ht="11.25">
      <c r="A35" s="102"/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103"/>
      <c r="P35" s="103"/>
      <c r="Q35" s="333"/>
      <c r="R35" s="333"/>
      <c r="S35" s="333"/>
      <c r="T35" s="333"/>
      <c r="U35" s="333"/>
      <c r="V35" s="333"/>
      <c r="W35" s="333"/>
      <c r="X35" s="333"/>
      <c r="Y35" s="333"/>
      <c r="Z35" s="333"/>
      <c r="AA35" s="333"/>
      <c r="AB35" s="332"/>
    </row>
    <row r="36" spans="1:28" s="427" customFormat="1" ht="11.25">
      <c r="A36" s="102"/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103"/>
      <c r="P36" s="103"/>
      <c r="Q36" s="333"/>
      <c r="R36" s="333"/>
      <c r="S36" s="333"/>
      <c r="T36" s="333"/>
      <c r="U36" s="333"/>
      <c r="V36" s="333"/>
      <c r="W36" s="333"/>
      <c r="X36" s="333"/>
      <c r="Y36" s="333"/>
      <c r="Z36" s="333"/>
      <c r="AA36" s="333"/>
      <c r="AB36" s="332"/>
    </row>
    <row r="37" spans="1:28" s="427" customFormat="1" ht="11.25">
      <c r="A37" s="102"/>
      <c r="B37" s="333"/>
      <c r="C37" s="333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103"/>
      <c r="P37" s="103"/>
      <c r="Q37" s="333"/>
      <c r="R37" s="333"/>
      <c r="S37" s="333"/>
      <c r="T37" s="333"/>
      <c r="U37" s="333"/>
      <c r="V37" s="333"/>
      <c r="W37" s="333"/>
      <c r="X37" s="333"/>
      <c r="Y37" s="333"/>
      <c r="Z37" s="333"/>
      <c r="AA37" s="333"/>
      <c r="AB37" s="332"/>
    </row>
    <row r="38" spans="1:28" s="427" customFormat="1" ht="11.25">
      <c r="A38" s="102"/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3"/>
      <c r="M38" s="333"/>
      <c r="N38" s="333"/>
      <c r="O38" s="103"/>
      <c r="P38" s="10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32"/>
    </row>
    <row r="39" spans="1:28" s="427" customFormat="1" ht="11.25">
      <c r="A39" s="102"/>
      <c r="B39" s="333"/>
      <c r="C39" s="333"/>
      <c r="D39" s="333"/>
      <c r="E39" s="333"/>
      <c r="F39" s="333"/>
      <c r="G39" s="333"/>
      <c r="H39" s="333"/>
      <c r="I39" s="333"/>
      <c r="J39" s="333"/>
      <c r="K39" s="333"/>
      <c r="L39" s="333"/>
      <c r="M39" s="333"/>
      <c r="N39" s="333"/>
      <c r="O39" s="103"/>
      <c r="P39" s="10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2"/>
    </row>
    <row r="40" spans="1:28" s="427" customFormat="1" ht="11.25">
      <c r="A40" s="102"/>
      <c r="B40" s="333"/>
      <c r="C40" s="333"/>
      <c r="D40" s="333"/>
      <c r="E40" s="333"/>
      <c r="F40" s="333"/>
      <c r="G40" s="333"/>
      <c r="H40" s="333"/>
      <c r="I40" s="333"/>
      <c r="J40" s="333"/>
      <c r="K40" s="333"/>
      <c r="L40" s="333"/>
      <c r="M40" s="333"/>
      <c r="N40" s="333"/>
      <c r="O40" s="103"/>
      <c r="P40" s="10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2"/>
    </row>
    <row r="41" spans="1:28" s="427" customFormat="1" ht="11.25">
      <c r="A41" s="102"/>
      <c r="B41" s="333"/>
      <c r="C41" s="333"/>
      <c r="D41" s="333"/>
      <c r="E41" s="333"/>
      <c r="F41" s="333"/>
      <c r="G41" s="333"/>
      <c r="H41" s="333"/>
      <c r="I41" s="333"/>
      <c r="J41" s="333"/>
      <c r="K41" s="333"/>
      <c r="L41" s="333"/>
      <c r="M41" s="333"/>
      <c r="N41" s="333"/>
      <c r="O41" s="103"/>
      <c r="P41" s="10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2"/>
    </row>
    <row r="42" spans="1:28" s="427" customFormat="1" ht="11.25">
      <c r="A42" s="102"/>
      <c r="B42" s="333"/>
      <c r="C42" s="333"/>
      <c r="D42" s="333"/>
      <c r="E42" s="333"/>
      <c r="F42" s="333"/>
      <c r="G42" s="333"/>
      <c r="H42" s="333"/>
      <c r="I42" s="333"/>
      <c r="J42" s="333"/>
      <c r="K42" s="333"/>
      <c r="L42" s="333"/>
      <c r="M42" s="333"/>
      <c r="N42" s="333"/>
      <c r="O42" s="103"/>
      <c r="P42" s="10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2"/>
    </row>
    <row r="43" spans="1:28" s="427" customFormat="1" ht="11.25">
      <c r="A43" s="102"/>
      <c r="B43" s="333"/>
      <c r="C43" s="333"/>
      <c r="D43" s="333"/>
      <c r="E43" s="333"/>
      <c r="F43" s="333"/>
      <c r="G43" s="333"/>
      <c r="H43" s="333"/>
      <c r="I43" s="333"/>
      <c r="J43" s="333"/>
      <c r="K43" s="333"/>
      <c r="L43" s="333"/>
      <c r="M43" s="333"/>
      <c r="N43" s="333"/>
      <c r="O43" s="103"/>
      <c r="P43" s="10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2"/>
    </row>
    <row r="44" spans="1:28" s="427" customFormat="1" ht="11.25">
      <c r="A44" s="102"/>
      <c r="B44" s="333"/>
      <c r="C44" s="333"/>
      <c r="D44" s="333"/>
      <c r="E44" s="333"/>
      <c r="F44" s="333"/>
      <c r="G44" s="333"/>
      <c r="H44" s="333"/>
      <c r="I44" s="333"/>
      <c r="J44" s="333"/>
      <c r="K44" s="333"/>
      <c r="L44" s="333"/>
      <c r="M44" s="333"/>
      <c r="N44" s="333"/>
      <c r="O44" s="103"/>
      <c r="P44" s="10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2"/>
    </row>
    <row r="45" spans="1:28" s="427" customFormat="1" ht="11.25">
      <c r="A45" s="102"/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3"/>
      <c r="M45" s="333"/>
      <c r="N45" s="333"/>
      <c r="O45" s="103"/>
      <c r="P45" s="103"/>
      <c r="Q45" s="333"/>
      <c r="R45" s="333"/>
      <c r="S45" s="333"/>
      <c r="T45" s="333"/>
      <c r="U45" s="333"/>
      <c r="V45" s="333"/>
      <c r="W45" s="333"/>
      <c r="X45" s="333"/>
      <c r="Y45" s="333"/>
      <c r="Z45" s="333"/>
      <c r="AA45" s="333"/>
      <c r="AB45" s="332"/>
    </row>
    <row r="46" spans="1:28" s="427" customFormat="1" ht="11.25">
      <c r="A46" s="102"/>
      <c r="B46" s="333"/>
      <c r="C46" s="333"/>
      <c r="D46" s="333"/>
      <c r="E46" s="333"/>
      <c r="F46" s="333"/>
      <c r="G46" s="333"/>
      <c r="H46" s="333"/>
      <c r="I46" s="333"/>
      <c r="J46" s="333"/>
      <c r="K46" s="333"/>
      <c r="L46" s="333"/>
      <c r="M46" s="333"/>
      <c r="N46" s="333"/>
      <c r="O46" s="103"/>
      <c r="P46" s="103"/>
      <c r="Q46" s="333"/>
      <c r="R46" s="333"/>
      <c r="S46" s="333"/>
      <c r="T46" s="333"/>
      <c r="U46" s="333"/>
      <c r="V46" s="333"/>
      <c r="W46" s="333"/>
      <c r="X46" s="333"/>
      <c r="Y46" s="333"/>
      <c r="Z46" s="333"/>
      <c r="AA46" s="333"/>
      <c r="AB46" s="332"/>
    </row>
    <row r="47" spans="1:28" s="427" customFormat="1" ht="11.25">
      <c r="A47" s="102"/>
      <c r="B47" s="333"/>
      <c r="C47" s="333"/>
      <c r="D47" s="333"/>
      <c r="E47" s="333"/>
      <c r="F47" s="333"/>
      <c r="G47" s="333"/>
      <c r="H47" s="333"/>
      <c r="I47" s="333"/>
      <c r="J47" s="333"/>
      <c r="K47" s="333"/>
      <c r="L47" s="333"/>
      <c r="M47" s="333"/>
      <c r="N47" s="333"/>
      <c r="O47" s="103"/>
      <c r="P47" s="103"/>
      <c r="Q47" s="333"/>
      <c r="R47" s="333"/>
      <c r="S47" s="333"/>
      <c r="T47" s="333"/>
      <c r="U47" s="333"/>
      <c r="V47" s="333"/>
      <c r="W47" s="333"/>
      <c r="X47" s="333"/>
      <c r="Y47" s="333"/>
      <c r="Z47" s="333"/>
      <c r="AA47" s="333"/>
      <c r="AB47" s="332"/>
    </row>
    <row r="48" spans="1:28" s="427" customFormat="1" ht="11.25">
      <c r="A48" s="102"/>
      <c r="B48" s="333"/>
      <c r="C48" s="333"/>
      <c r="D48" s="333"/>
      <c r="E48" s="333"/>
      <c r="F48" s="333"/>
      <c r="G48" s="333"/>
      <c r="H48" s="333"/>
      <c r="I48" s="333"/>
      <c r="J48" s="333"/>
      <c r="K48" s="333"/>
      <c r="L48" s="333"/>
      <c r="M48" s="333"/>
      <c r="N48" s="333"/>
      <c r="O48" s="103"/>
      <c r="P48" s="10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2"/>
    </row>
    <row r="49" spans="1:28" s="427" customFormat="1" ht="11.25">
      <c r="A49" s="102"/>
      <c r="B49" s="333"/>
      <c r="C49" s="333"/>
      <c r="D49" s="333"/>
      <c r="E49" s="333"/>
      <c r="F49" s="333"/>
      <c r="G49" s="333"/>
      <c r="H49" s="333"/>
      <c r="I49" s="333"/>
      <c r="J49" s="333"/>
      <c r="K49" s="333"/>
      <c r="L49" s="333"/>
      <c r="M49" s="333"/>
      <c r="N49" s="333"/>
      <c r="O49" s="103"/>
      <c r="P49" s="103"/>
      <c r="Q49" s="333"/>
      <c r="R49" s="333"/>
      <c r="S49" s="333"/>
      <c r="T49" s="333"/>
      <c r="U49" s="333"/>
      <c r="V49" s="333"/>
      <c r="W49" s="333"/>
      <c r="X49" s="333"/>
      <c r="Y49" s="333"/>
      <c r="Z49" s="333"/>
      <c r="AA49" s="333"/>
      <c r="AB49" s="332"/>
    </row>
    <row r="50" spans="1:28" s="427" customFormat="1" ht="11.25">
      <c r="A50" s="102"/>
      <c r="B50" s="333"/>
      <c r="C50" s="333"/>
      <c r="D50" s="333"/>
      <c r="E50" s="333"/>
      <c r="F50" s="333"/>
      <c r="G50" s="333"/>
      <c r="H50" s="333"/>
      <c r="I50" s="333"/>
      <c r="J50" s="333"/>
      <c r="K50" s="333"/>
      <c r="L50" s="333"/>
      <c r="M50" s="333"/>
      <c r="N50" s="333"/>
      <c r="O50" s="103"/>
      <c r="P50" s="103"/>
      <c r="Q50" s="333"/>
      <c r="R50" s="333"/>
      <c r="S50" s="333"/>
      <c r="T50" s="333"/>
      <c r="U50" s="333"/>
      <c r="V50" s="333"/>
      <c r="W50" s="333"/>
      <c r="X50" s="333"/>
      <c r="Y50" s="333"/>
      <c r="Z50" s="333"/>
      <c r="AA50" s="333"/>
      <c r="AB50" s="332"/>
    </row>
    <row r="51" spans="1:28" s="427" customFormat="1" ht="11.25">
      <c r="A51" s="102"/>
      <c r="B51" s="333"/>
      <c r="C51" s="333"/>
      <c r="D51" s="333"/>
      <c r="E51" s="333"/>
      <c r="F51" s="333"/>
      <c r="G51" s="333"/>
      <c r="H51" s="333"/>
      <c r="I51" s="333"/>
      <c r="J51" s="333"/>
      <c r="K51" s="333"/>
      <c r="L51" s="333"/>
      <c r="M51" s="333"/>
      <c r="N51" s="333"/>
      <c r="O51" s="103"/>
      <c r="P51" s="103"/>
      <c r="Q51" s="333"/>
      <c r="R51" s="333"/>
      <c r="S51" s="333"/>
      <c r="T51" s="333"/>
      <c r="U51" s="333"/>
      <c r="V51" s="333"/>
      <c r="W51" s="333"/>
      <c r="X51" s="333"/>
      <c r="Y51" s="333"/>
      <c r="Z51" s="333"/>
      <c r="AA51" s="333"/>
      <c r="AB51" s="332"/>
    </row>
    <row r="52" spans="1:28" s="427" customFormat="1" ht="11.25">
      <c r="A52" s="102"/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3"/>
      <c r="M52" s="333"/>
      <c r="N52" s="333"/>
      <c r="O52" s="103"/>
      <c r="P52" s="10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2"/>
    </row>
    <row r="53" spans="1:28" s="427" customFormat="1" ht="11.25">
      <c r="A53" s="102"/>
      <c r="B53" s="333"/>
      <c r="C53" s="333"/>
      <c r="D53" s="333"/>
      <c r="E53" s="333"/>
      <c r="F53" s="333"/>
      <c r="G53" s="333"/>
      <c r="H53" s="333"/>
      <c r="I53" s="333"/>
      <c r="J53" s="333"/>
      <c r="K53" s="333"/>
      <c r="L53" s="333"/>
      <c r="M53" s="333"/>
      <c r="N53" s="333"/>
      <c r="O53" s="103"/>
      <c r="P53" s="10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2"/>
    </row>
    <row r="54" spans="1:28" s="427" customFormat="1" ht="11.25">
      <c r="A54" s="102"/>
      <c r="B54" s="333"/>
      <c r="C54" s="333"/>
      <c r="D54" s="333"/>
      <c r="E54" s="333"/>
      <c r="F54" s="333"/>
      <c r="G54" s="333"/>
      <c r="H54" s="333"/>
      <c r="I54" s="333"/>
      <c r="J54" s="333"/>
      <c r="K54" s="333"/>
      <c r="L54" s="333"/>
      <c r="M54" s="333"/>
      <c r="N54" s="333"/>
      <c r="O54" s="103"/>
      <c r="P54" s="10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2"/>
    </row>
    <row r="55" spans="1:28" s="427" customFormat="1" ht="11.25">
      <c r="A55" s="102"/>
      <c r="B55" s="333"/>
      <c r="C55" s="333"/>
      <c r="D55" s="333"/>
      <c r="E55" s="333"/>
      <c r="F55" s="333"/>
      <c r="G55" s="333"/>
      <c r="H55" s="333"/>
      <c r="I55" s="333"/>
      <c r="J55" s="333"/>
      <c r="K55" s="333"/>
      <c r="L55" s="333"/>
      <c r="M55" s="333"/>
      <c r="N55" s="333"/>
      <c r="O55" s="103"/>
      <c r="P55" s="10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2"/>
    </row>
    <row r="56" spans="1:28" s="427" customFormat="1" ht="11.25">
      <c r="A56" s="102"/>
      <c r="B56" s="333"/>
      <c r="C56" s="333"/>
      <c r="D56" s="333"/>
      <c r="E56" s="333"/>
      <c r="F56" s="333"/>
      <c r="G56" s="333"/>
      <c r="H56" s="333"/>
      <c r="I56" s="333"/>
      <c r="J56" s="333"/>
      <c r="K56" s="333"/>
      <c r="L56" s="333"/>
      <c r="M56" s="333"/>
      <c r="N56" s="333"/>
      <c r="O56" s="103"/>
      <c r="P56" s="10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2"/>
    </row>
    <row r="57" spans="1:28" s="427" customFormat="1" ht="11.25">
      <c r="A57" s="102"/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3"/>
      <c r="M57" s="333"/>
      <c r="N57" s="333"/>
      <c r="O57" s="103"/>
      <c r="P57" s="10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2"/>
    </row>
    <row r="58" spans="1:28" s="427" customFormat="1" ht="11.25">
      <c r="A58" s="102"/>
      <c r="B58" s="333"/>
      <c r="C58" s="333"/>
      <c r="D58" s="333"/>
      <c r="E58" s="333"/>
      <c r="F58" s="333"/>
      <c r="G58" s="333"/>
      <c r="H58" s="333"/>
      <c r="I58" s="333"/>
      <c r="J58" s="333"/>
      <c r="K58" s="333"/>
      <c r="L58" s="333"/>
      <c r="M58" s="333"/>
      <c r="N58" s="333"/>
      <c r="O58" s="103"/>
      <c r="P58" s="10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2"/>
    </row>
    <row r="59" spans="1:28" s="427" customFormat="1" ht="11.25">
      <c r="A59" s="102"/>
      <c r="B59" s="333"/>
      <c r="C59" s="333"/>
      <c r="D59" s="333"/>
      <c r="E59" s="333"/>
      <c r="F59" s="333"/>
      <c r="G59" s="333"/>
      <c r="H59" s="333"/>
      <c r="I59" s="333"/>
      <c r="J59" s="333"/>
      <c r="K59" s="333"/>
      <c r="L59" s="333"/>
      <c r="M59" s="333"/>
      <c r="N59" s="333"/>
      <c r="O59" s="103"/>
      <c r="P59" s="10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2"/>
    </row>
    <row r="60" spans="1:28" s="427" customFormat="1" ht="11.25">
      <c r="A60" s="102"/>
      <c r="B60" s="333"/>
      <c r="C60" s="333"/>
      <c r="D60" s="333"/>
      <c r="E60" s="333"/>
      <c r="F60" s="333"/>
      <c r="G60" s="333"/>
      <c r="H60" s="333"/>
      <c r="I60" s="333"/>
      <c r="J60" s="333"/>
      <c r="K60" s="333"/>
      <c r="L60" s="333"/>
      <c r="M60" s="333"/>
      <c r="N60" s="333"/>
      <c r="O60" s="103"/>
      <c r="P60" s="10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2"/>
    </row>
    <row r="61" spans="1:28" s="427" customFormat="1" ht="11.25">
      <c r="A61" s="102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  <c r="M61" s="333"/>
      <c r="N61" s="333"/>
      <c r="O61" s="103"/>
      <c r="P61" s="10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2"/>
    </row>
    <row r="62" spans="1:28" s="427" customFormat="1" ht="11.25">
      <c r="A62" s="102"/>
      <c r="B62" s="333"/>
      <c r="C62" s="333"/>
      <c r="D62" s="333"/>
      <c r="E62" s="333"/>
      <c r="F62" s="333"/>
      <c r="G62" s="333"/>
      <c r="H62" s="333"/>
      <c r="I62" s="333"/>
      <c r="J62" s="333"/>
      <c r="K62" s="333"/>
      <c r="L62" s="333"/>
      <c r="M62" s="333"/>
      <c r="N62" s="333"/>
      <c r="O62" s="103"/>
      <c r="P62" s="10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2"/>
    </row>
    <row r="63" spans="1:28" s="427" customFormat="1" ht="11.25">
      <c r="A63" s="102"/>
      <c r="B63" s="333"/>
      <c r="C63" s="333"/>
      <c r="D63" s="333"/>
      <c r="E63" s="333"/>
      <c r="F63" s="333"/>
      <c r="G63" s="333"/>
      <c r="H63" s="333"/>
      <c r="I63" s="333"/>
      <c r="J63" s="333"/>
      <c r="K63" s="333"/>
      <c r="L63" s="333"/>
      <c r="M63" s="333"/>
      <c r="N63" s="333"/>
      <c r="O63" s="103"/>
      <c r="P63" s="10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2"/>
    </row>
    <row r="64" spans="1:28" s="427" customFormat="1" ht="11.25">
      <c r="A64" s="102"/>
      <c r="B64" s="333"/>
      <c r="C64" s="333"/>
      <c r="D64" s="333"/>
      <c r="E64" s="333"/>
      <c r="F64" s="333"/>
      <c r="G64" s="333"/>
      <c r="H64" s="333"/>
      <c r="I64" s="333"/>
      <c r="J64" s="333"/>
      <c r="K64" s="333"/>
      <c r="L64" s="333"/>
      <c r="M64" s="333"/>
      <c r="N64" s="333"/>
      <c r="O64" s="103"/>
      <c r="P64" s="10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2"/>
    </row>
    <row r="65" spans="1:28" s="427" customFormat="1" ht="11.25">
      <c r="A65" s="102"/>
      <c r="B65" s="333"/>
      <c r="C65" s="333"/>
      <c r="D65" s="333"/>
      <c r="E65" s="333"/>
      <c r="F65" s="333"/>
      <c r="G65" s="333"/>
      <c r="H65" s="333"/>
      <c r="I65" s="333"/>
      <c r="J65" s="333"/>
      <c r="K65" s="333"/>
      <c r="L65" s="333"/>
      <c r="M65" s="333"/>
      <c r="N65" s="333"/>
      <c r="O65" s="103"/>
      <c r="P65" s="103"/>
      <c r="Q65" s="333"/>
      <c r="R65" s="333"/>
      <c r="S65" s="333"/>
      <c r="T65" s="333"/>
      <c r="U65" s="333"/>
      <c r="V65" s="333"/>
      <c r="W65" s="333"/>
      <c r="X65" s="333"/>
      <c r="Y65" s="333"/>
      <c r="Z65" s="333"/>
      <c r="AA65" s="333"/>
      <c r="AB65" s="332"/>
    </row>
    <row r="66" spans="1:28" s="427" customFormat="1" ht="11.25">
      <c r="A66" s="102"/>
      <c r="B66" s="333"/>
      <c r="C66" s="333"/>
      <c r="D66" s="333"/>
      <c r="E66" s="333"/>
      <c r="F66" s="333"/>
      <c r="G66" s="333"/>
      <c r="H66" s="333"/>
      <c r="I66" s="333"/>
      <c r="J66" s="333"/>
      <c r="K66" s="333"/>
      <c r="L66" s="333"/>
      <c r="M66" s="333"/>
      <c r="N66" s="333"/>
      <c r="O66" s="103"/>
      <c r="P66" s="103"/>
      <c r="Q66" s="333"/>
      <c r="R66" s="333"/>
      <c r="S66" s="333"/>
      <c r="T66" s="333"/>
      <c r="U66" s="333"/>
      <c r="V66" s="333"/>
      <c r="W66" s="333"/>
      <c r="X66" s="333"/>
      <c r="Y66" s="333"/>
      <c r="Z66" s="333"/>
      <c r="AA66" s="333"/>
      <c r="AB66" s="332"/>
    </row>
    <row r="67" spans="1:28" s="427" customFormat="1" ht="11.25">
      <c r="A67" s="102"/>
      <c r="B67" s="333"/>
      <c r="C67" s="333"/>
      <c r="D67" s="333"/>
      <c r="E67" s="333"/>
      <c r="F67" s="333"/>
      <c r="G67" s="333"/>
      <c r="H67" s="333"/>
      <c r="I67" s="333"/>
      <c r="J67" s="333"/>
      <c r="K67" s="333"/>
      <c r="L67" s="333"/>
      <c r="M67" s="333"/>
      <c r="N67" s="333"/>
      <c r="O67" s="103"/>
      <c r="P67" s="103"/>
      <c r="Q67" s="333"/>
      <c r="R67" s="333"/>
      <c r="S67" s="333"/>
      <c r="T67" s="333"/>
      <c r="U67" s="333"/>
      <c r="V67" s="333"/>
      <c r="W67" s="333"/>
      <c r="X67" s="333"/>
      <c r="Y67" s="333"/>
      <c r="Z67" s="333"/>
      <c r="AA67" s="333"/>
      <c r="AB67" s="332"/>
    </row>
    <row r="68" spans="1:28" s="427" customFormat="1" ht="11.25">
      <c r="A68" s="102"/>
      <c r="B68" s="333"/>
      <c r="C68" s="333"/>
      <c r="D68" s="333"/>
      <c r="E68" s="333"/>
      <c r="F68" s="333"/>
      <c r="G68" s="333"/>
      <c r="H68" s="333"/>
      <c r="I68" s="333"/>
      <c r="J68" s="333"/>
      <c r="K68" s="333"/>
      <c r="L68" s="333"/>
      <c r="M68" s="333"/>
      <c r="N68" s="333"/>
      <c r="O68" s="103"/>
      <c r="P68" s="103"/>
      <c r="Q68" s="333"/>
      <c r="R68" s="333"/>
      <c r="S68" s="333"/>
      <c r="T68" s="333"/>
      <c r="U68" s="333"/>
      <c r="V68" s="333"/>
      <c r="W68" s="333"/>
      <c r="X68" s="333"/>
      <c r="Y68" s="333"/>
      <c r="Z68" s="333"/>
      <c r="AA68" s="333"/>
      <c r="AB68" s="332"/>
    </row>
    <row r="69" spans="1:28" s="427" customFormat="1" ht="11.25">
      <c r="A69" s="102"/>
      <c r="B69" s="333"/>
      <c r="C69" s="333"/>
      <c r="D69" s="333"/>
      <c r="E69" s="333"/>
      <c r="F69" s="333"/>
      <c r="G69" s="333"/>
      <c r="H69" s="333"/>
      <c r="I69" s="333"/>
      <c r="J69" s="333"/>
      <c r="K69" s="333"/>
      <c r="L69" s="333"/>
      <c r="M69" s="333"/>
      <c r="N69" s="333"/>
      <c r="O69" s="103"/>
      <c r="P69" s="103"/>
      <c r="Q69" s="333"/>
      <c r="R69" s="333"/>
      <c r="S69" s="333"/>
      <c r="T69" s="333"/>
      <c r="U69" s="333"/>
      <c r="V69" s="333"/>
      <c r="W69" s="333"/>
      <c r="X69" s="333"/>
      <c r="Y69" s="333"/>
      <c r="Z69" s="333"/>
      <c r="AA69" s="333"/>
      <c r="AB69" s="332"/>
    </row>
    <row r="70" spans="1:28" s="427" customFormat="1" ht="11.25">
      <c r="A70" s="102"/>
      <c r="B70" s="333"/>
      <c r="C70" s="333"/>
      <c r="D70" s="333"/>
      <c r="E70" s="333"/>
      <c r="F70" s="333"/>
      <c r="G70" s="333"/>
      <c r="H70" s="333"/>
      <c r="I70" s="333"/>
      <c r="J70" s="333"/>
      <c r="K70" s="333"/>
      <c r="L70" s="333"/>
      <c r="M70" s="333"/>
      <c r="N70" s="333"/>
      <c r="O70" s="103"/>
      <c r="P70" s="103"/>
      <c r="Q70" s="333"/>
      <c r="R70" s="333"/>
      <c r="S70" s="333"/>
      <c r="T70" s="333"/>
      <c r="U70" s="333"/>
      <c r="V70" s="333"/>
      <c r="W70" s="333"/>
      <c r="X70" s="333"/>
      <c r="Y70" s="333"/>
      <c r="Z70" s="333"/>
      <c r="AA70" s="333"/>
      <c r="AB70" s="332"/>
    </row>
    <row r="71" spans="1:28" s="427" customFormat="1" ht="11.25">
      <c r="A71" s="102"/>
      <c r="B71" s="333"/>
      <c r="C71" s="333"/>
      <c r="D71" s="333"/>
      <c r="E71" s="333"/>
      <c r="F71" s="333"/>
      <c r="G71" s="333"/>
      <c r="H71" s="333"/>
      <c r="I71" s="333"/>
      <c r="J71" s="333"/>
      <c r="K71" s="333"/>
      <c r="L71" s="333"/>
      <c r="M71" s="333"/>
      <c r="N71" s="333"/>
      <c r="O71" s="103"/>
      <c r="P71" s="103"/>
      <c r="Q71" s="333"/>
      <c r="R71" s="333"/>
      <c r="S71" s="333"/>
      <c r="T71" s="333"/>
      <c r="U71" s="333"/>
      <c r="V71" s="333"/>
      <c r="W71" s="333"/>
      <c r="X71" s="333"/>
      <c r="Y71" s="333"/>
      <c r="Z71" s="333"/>
      <c r="AA71" s="333"/>
      <c r="AB71" s="332"/>
    </row>
    <row r="72" spans="1:28" s="427" customFormat="1" ht="11.25">
      <c r="A72" s="102"/>
      <c r="B72" s="333"/>
      <c r="C72" s="333"/>
      <c r="D72" s="333"/>
      <c r="E72" s="333"/>
      <c r="F72" s="333"/>
      <c r="G72" s="333"/>
      <c r="H72" s="333"/>
      <c r="I72" s="333"/>
      <c r="J72" s="333"/>
      <c r="K72" s="333"/>
      <c r="L72" s="333"/>
      <c r="M72" s="333"/>
      <c r="N72" s="333"/>
      <c r="O72" s="103"/>
      <c r="P72" s="103"/>
      <c r="Q72" s="333"/>
      <c r="R72" s="333"/>
      <c r="S72" s="333"/>
      <c r="T72" s="333"/>
      <c r="U72" s="333"/>
      <c r="V72" s="333"/>
      <c r="W72" s="333"/>
      <c r="X72" s="333"/>
      <c r="Y72" s="333"/>
      <c r="Z72" s="333"/>
      <c r="AA72" s="333"/>
      <c r="AB72" s="332"/>
    </row>
    <row r="73" spans="1:28" s="427" customFormat="1" ht="11.25">
      <c r="A73" s="102"/>
      <c r="B73" s="333"/>
      <c r="C73" s="333"/>
      <c r="D73" s="333"/>
      <c r="E73" s="333"/>
      <c r="F73" s="333"/>
      <c r="G73" s="333"/>
      <c r="H73" s="333"/>
      <c r="I73" s="333"/>
      <c r="J73" s="333"/>
      <c r="K73" s="333"/>
      <c r="L73" s="333"/>
      <c r="M73" s="333"/>
      <c r="N73" s="333"/>
      <c r="O73" s="103"/>
      <c r="P73" s="103"/>
      <c r="Q73" s="333"/>
      <c r="R73" s="333"/>
      <c r="S73" s="333"/>
      <c r="T73" s="333"/>
      <c r="U73" s="333"/>
      <c r="V73" s="333"/>
      <c r="W73" s="333"/>
      <c r="X73" s="333"/>
      <c r="Y73" s="333"/>
      <c r="Z73" s="333"/>
      <c r="AA73" s="333"/>
      <c r="AB73" s="332"/>
    </row>
    <row r="74" spans="1:28" s="427" customFormat="1" ht="11.25">
      <c r="A74" s="102"/>
      <c r="B74" s="333"/>
      <c r="C74" s="333"/>
      <c r="D74" s="333"/>
      <c r="E74" s="333"/>
      <c r="F74" s="333"/>
      <c r="G74" s="333"/>
      <c r="H74" s="333"/>
      <c r="I74" s="333"/>
      <c r="J74" s="333"/>
      <c r="K74" s="333"/>
      <c r="L74" s="333"/>
      <c r="M74" s="333"/>
      <c r="N74" s="333"/>
      <c r="O74" s="103"/>
      <c r="P74" s="103"/>
      <c r="Q74" s="333"/>
      <c r="R74" s="333"/>
      <c r="S74" s="333"/>
      <c r="T74" s="333"/>
      <c r="U74" s="333"/>
      <c r="V74" s="333"/>
      <c r="W74" s="333"/>
      <c r="X74" s="333"/>
      <c r="Y74" s="333"/>
      <c r="Z74" s="333"/>
      <c r="AA74" s="333"/>
      <c r="AB74" s="332"/>
    </row>
  </sheetData>
  <sheetProtection selectLockedCells="1"/>
  <mergeCells count="32">
    <mergeCell ref="N6:N10"/>
    <mergeCell ref="H3:N3"/>
    <mergeCell ref="A3:G3"/>
    <mergeCell ref="E6:E10"/>
    <mergeCell ref="M6:M10"/>
    <mergeCell ref="H6:H10"/>
    <mergeCell ref="J6:J10"/>
    <mergeCell ref="K6:K10"/>
    <mergeCell ref="B6:B10"/>
    <mergeCell ref="C6:C10"/>
    <mergeCell ref="A6:A10"/>
    <mergeCell ref="F6:F10"/>
    <mergeCell ref="L6:L10"/>
    <mergeCell ref="I6:I10"/>
    <mergeCell ref="D6:D10"/>
    <mergeCell ref="G6:G10"/>
    <mergeCell ref="V3:AB4"/>
    <mergeCell ref="AB6:AB10"/>
    <mergeCell ref="S6:S10"/>
    <mergeCell ref="Q6:Q10"/>
    <mergeCell ref="R6:R10"/>
    <mergeCell ref="AA6:AA10"/>
    <mergeCell ref="W6:W10"/>
    <mergeCell ref="V6:V10"/>
    <mergeCell ref="O3:U3"/>
    <mergeCell ref="O6:O10"/>
    <mergeCell ref="U6:U10"/>
    <mergeCell ref="P6:P10"/>
    <mergeCell ref="X6:X10"/>
    <mergeCell ref="Z6:Z10"/>
    <mergeCell ref="Y6:Y10"/>
    <mergeCell ref="T6:T10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view="pageBreakPreview" topLeftCell="A4" zoomScaleNormal="100" zoomScaleSheetLayoutView="100" workbookViewId="0">
      <selection activeCell="G29" sqref="G29"/>
    </sheetView>
  </sheetViews>
  <sheetFormatPr defaultRowHeight="14.25"/>
  <cols>
    <col min="1" max="1" width="11.375" style="29" customWidth="1"/>
    <col min="2" max="2" width="11.75" style="255" customWidth="1"/>
    <col min="3" max="3" width="12.5" style="254" customWidth="1"/>
    <col min="4" max="4" width="12" style="254" customWidth="1"/>
    <col min="5" max="5" width="11.375" style="254" customWidth="1"/>
    <col min="6" max="6" width="11.875" style="254" customWidth="1"/>
    <col min="7" max="7" width="11.375" style="254" customWidth="1"/>
    <col min="8" max="16384" width="9" style="254"/>
  </cols>
  <sheetData>
    <row r="1" spans="1:7" s="404" customFormat="1" ht="14.1" customHeight="1">
      <c r="A1" s="397" t="s">
        <v>537</v>
      </c>
      <c r="B1" s="409"/>
    </row>
    <row r="2" spans="1:7" ht="14.1" customHeight="1">
      <c r="A2" s="82"/>
    </row>
    <row r="3" spans="1:7" s="429" customFormat="1" ht="20.100000000000001" customHeight="1">
      <c r="A3" s="630" t="s">
        <v>168</v>
      </c>
      <c r="B3" s="630"/>
      <c r="C3" s="630"/>
      <c r="D3" s="630"/>
      <c r="E3" s="630"/>
      <c r="F3" s="630"/>
      <c r="G3" s="630"/>
    </row>
    <row r="4" spans="1:7" s="425" customFormat="1" ht="24" customHeight="1">
      <c r="A4" s="718" t="s">
        <v>169</v>
      </c>
      <c r="B4" s="718"/>
      <c r="C4" s="718"/>
      <c r="D4" s="718"/>
      <c r="E4" s="718"/>
      <c r="F4" s="718"/>
      <c r="G4" s="718"/>
    </row>
    <row r="5" spans="1:7" s="334" customFormat="1" ht="18" customHeight="1" thickBot="1">
      <c r="A5" s="317" t="s">
        <v>170</v>
      </c>
      <c r="G5" s="19" t="s">
        <v>171</v>
      </c>
    </row>
    <row r="6" spans="1:7" s="427" customFormat="1" ht="13.5" customHeight="1">
      <c r="A6" s="719" t="s">
        <v>172</v>
      </c>
      <c r="B6" s="726" t="s">
        <v>173</v>
      </c>
      <c r="C6" s="683"/>
      <c r="D6" s="683" t="s">
        <v>174</v>
      </c>
      <c r="E6" s="683"/>
      <c r="F6" s="683" t="s">
        <v>175</v>
      </c>
      <c r="G6" s="723"/>
    </row>
    <row r="7" spans="1:7" s="427" customFormat="1" ht="13.5" customHeight="1">
      <c r="A7" s="720"/>
      <c r="B7" s="727"/>
      <c r="C7" s="724"/>
      <c r="D7" s="724"/>
      <c r="E7" s="724"/>
      <c r="F7" s="724"/>
      <c r="G7" s="725"/>
    </row>
    <row r="8" spans="1:7" s="427" customFormat="1" ht="13.5" customHeight="1">
      <c r="A8" s="720"/>
      <c r="B8" s="641" t="s">
        <v>176</v>
      </c>
      <c r="C8" s="641" t="s">
        <v>50</v>
      </c>
      <c r="D8" s="641" t="s">
        <v>176</v>
      </c>
      <c r="E8" s="641" t="s">
        <v>177</v>
      </c>
      <c r="F8" s="641" t="s">
        <v>176</v>
      </c>
      <c r="G8" s="722" t="s">
        <v>178</v>
      </c>
    </row>
    <row r="9" spans="1:7" s="427" customFormat="1" ht="13.5" customHeight="1">
      <c r="A9" s="720"/>
      <c r="B9" s="641"/>
      <c r="C9" s="639"/>
      <c r="D9" s="641"/>
      <c r="E9" s="639"/>
      <c r="F9" s="641"/>
      <c r="G9" s="644"/>
    </row>
    <row r="10" spans="1:7" s="427" customFormat="1" ht="13.5" customHeight="1">
      <c r="A10" s="721"/>
      <c r="B10" s="642"/>
      <c r="C10" s="640"/>
      <c r="D10" s="642"/>
      <c r="E10" s="640"/>
      <c r="F10" s="642"/>
      <c r="G10" s="645"/>
    </row>
    <row r="11" spans="1:7" s="427" customFormat="1" ht="29.45" customHeight="1">
      <c r="A11" s="95" t="s">
        <v>304</v>
      </c>
      <c r="B11" s="96">
        <v>4</v>
      </c>
      <c r="C11" s="96">
        <v>1451325</v>
      </c>
      <c r="D11" s="96">
        <v>652</v>
      </c>
      <c r="E11" s="96">
        <v>122170</v>
      </c>
      <c r="F11" s="96">
        <v>652</v>
      </c>
      <c r="G11" s="96">
        <v>4936</v>
      </c>
    </row>
    <row r="12" spans="1:7" s="427" customFormat="1" ht="29.45" customHeight="1">
      <c r="A12" s="95" t="s">
        <v>439</v>
      </c>
      <c r="B12" s="96">
        <v>5</v>
      </c>
      <c r="C12" s="96">
        <v>1449870</v>
      </c>
      <c r="D12" s="96">
        <v>418</v>
      </c>
      <c r="E12" s="96">
        <v>181413</v>
      </c>
      <c r="F12" s="96">
        <v>223</v>
      </c>
      <c r="G12" s="96">
        <v>261001</v>
      </c>
    </row>
    <row r="13" spans="1:7" s="427" customFormat="1" ht="29.45" customHeight="1">
      <c r="A13" s="95" t="s">
        <v>544</v>
      </c>
      <c r="B13" s="96">
        <v>5</v>
      </c>
      <c r="C13" s="96">
        <v>1383377</v>
      </c>
      <c r="D13" s="96">
        <v>636</v>
      </c>
      <c r="E13" s="96">
        <v>190901</v>
      </c>
      <c r="F13" s="96">
        <v>235</v>
      </c>
      <c r="G13" s="96">
        <v>256042</v>
      </c>
    </row>
    <row r="14" spans="1:7" s="427" customFormat="1" ht="29.45" customHeight="1">
      <c r="A14" s="95" t="s">
        <v>545</v>
      </c>
      <c r="B14" s="96">
        <v>5</v>
      </c>
      <c r="C14" s="96">
        <v>1319382</v>
      </c>
      <c r="D14" s="96">
        <v>642</v>
      </c>
      <c r="E14" s="96">
        <v>218552</v>
      </c>
      <c r="F14" s="96">
        <v>217</v>
      </c>
      <c r="G14" s="96">
        <v>388144</v>
      </c>
    </row>
    <row r="15" spans="1:7" s="21" customFormat="1" ht="29.45" customHeight="1">
      <c r="A15" s="98" t="s">
        <v>586</v>
      </c>
      <c r="B15" s="99">
        <f>B28</f>
        <v>5</v>
      </c>
      <c r="C15" s="99">
        <f>SUM(C17:C28)</f>
        <v>1347987</v>
      </c>
      <c r="D15" s="99">
        <f>D28</f>
        <v>647</v>
      </c>
      <c r="E15" s="99">
        <f>SUM(E17:E28)</f>
        <v>266152</v>
      </c>
      <c r="F15" s="99">
        <f>F28</f>
        <v>239</v>
      </c>
      <c r="G15" s="99">
        <f>SUM(G17:G28)</f>
        <v>370056</v>
      </c>
    </row>
    <row r="16" spans="1:7" s="427" customFormat="1" ht="12" customHeight="1">
      <c r="A16" s="95"/>
      <c r="B16" s="89"/>
      <c r="C16" s="89"/>
      <c r="D16" s="89"/>
      <c r="E16" s="89"/>
      <c r="F16" s="89"/>
      <c r="G16" s="89"/>
    </row>
    <row r="17" spans="1:8" s="427" customFormat="1" ht="29.1" customHeight="1">
      <c r="A17" s="107" t="s">
        <v>179</v>
      </c>
      <c r="B17" s="367">
        <v>5</v>
      </c>
      <c r="C17" s="367">
        <v>164902</v>
      </c>
      <c r="D17" s="394">
        <v>647</v>
      </c>
      <c r="E17" s="394">
        <v>25704</v>
      </c>
      <c r="F17" s="394">
        <v>239</v>
      </c>
      <c r="G17" s="394">
        <v>28560</v>
      </c>
    </row>
    <row r="18" spans="1:8" s="427" customFormat="1" ht="29.1" customHeight="1">
      <c r="A18" s="107" t="s">
        <v>180</v>
      </c>
      <c r="B18" s="367">
        <v>5</v>
      </c>
      <c r="C18" s="367">
        <v>149166</v>
      </c>
      <c r="D18" s="394">
        <v>647</v>
      </c>
      <c r="E18" s="394">
        <v>23528</v>
      </c>
      <c r="F18" s="394">
        <v>239</v>
      </c>
      <c r="G18" s="394">
        <v>30328</v>
      </c>
    </row>
    <row r="19" spans="1:8" s="427" customFormat="1" ht="29.1" customHeight="1">
      <c r="A19" s="107" t="s">
        <v>181</v>
      </c>
      <c r="B19" s="367">
        <v>5</v>
      </c>
      <c r="C19" s="367">
        <v>140098</v>
      </c>
      <c r="D19" s="394">
        <v>647</v>
      </c>
      <c r="E19" s="394">
        <v>25840</v>
      </c>
      <c r="F19" s="394">
        <v>239</v>
      </c>
      <c r="G19" s="394">
        <v>31144</v>
      </c>
    </row>
    <row r="20" spans="1:8" s="427" customFormat="1" ht="29.1" customHeight="1">
      <c r="A20" s="107" t="s">
        <v>182</v>
      </c>
      <c r="B20" s="367">
        <v>5</v>
      </c>
      <c r="C20" s="367">
        <v>112268</v>
      </c>
      <c r="D20" s="394">
        <v>647</v>
      </c>
      <c r="E20" s="394">
        <v>21488</v>
      </c>
      <c r="F20" s="394">
        <v>239</v>
      </c>
      <c r="G20" s="394">
        <v>29920</v>
      </c>
    </row>
    <row r="21" spans="1:8" s="427" customFormat="1" ht="29.1" customHeight="1">
      <c r="A21" s="108" t="s">
        <v>183</v>
      </c>
      <c r="B21" s="367">
        <v>5</v>
      </c>
      <c r="C21" s="367">
        <v>93361</v>
      </c>
      <c r="D21" s="394">
        <v>647</v>
      </c>
      <c r="E21" s="394">
        <v>20672</v>
      </c>
      <c r="F21" s="394">
        <v>239</v>
      </c>
      <c r="G21" s="394">
        <v>32504</v>
      </c>
    </row>
    <row r="22" spans="1:8" s="427" customFormat="1" ht="29.1" customHeight="1">
      <c r="A22" s="107" t="s">
        <v>184</v>
      </c>
      <c r="B22" s="367">
        <v>5</v>
      </c>
      <c r="C22" s="367">
        <v>83853</v>
      </c>
      <c r="D22" s="394">
        <v>647</v>
      </c>
      <c r="E22" s="394">
        <v>15640</v>
      </c>
      <c r="F22" s="394">
        <v>239</v>
      </c>
      <c r="G22" s="394">
        <v>28288</v>
      </c>
    </row>
    <row r="23" spans="1:8" s="427" customFormat="1" ht="29.1" customHeight="1">
      <c r="A23" s="107" t="s">
        <v>185</v>
      </c>
      <c r="B23" s="367">
        <v>5</v>
      </c>
      <c r="C23" s="367">
        <v>83736</v>
      </c>
      <c r="D23" s="394">
        <v>647</v>
      </c>
      <c r="E23" s="394">
        <v>17000</v>
      </c>
      <c r="F23" s="394">
        <v>239</v>
      </c>
      <c r="G23" s="394">
        <v>31008</v>
      </c>
    </row>
    <row r="24" spans="1:8" s="427" customFormat="1" ht="29.1" customHeight="1">
      <c r="A24" s="107" t="s">
        <v>186</v>
      </c>
      <c r="B24" s="367">
        <v>5</v>
      </c>
      <c r="C24" s="367">
        <v>78590</v>
      </c>
      <c r="D24" s="394">
        <v>647</v>
      </c>
      <c r="E24" s="394">
        <v>25024</v>
      </c>
      <c r="F24" s="394">
        <v>239</v>
      </c>
      <c r="G24" s="394">
        <v>34544</v>
      </c>
    </row>
    <row r="25" spans="1:8" s="427" customFormat="1" ht="29.1" customHeight="1">
      <c r="A25" s="107" t="s">
        <v>187</v>
      </c>
      <c r="B25" s="367">
        <v>5</v>
      </c>
      <c r="C25" s="367">
        <v>78522</v>
      </c>
      <c r="D25" s="394">
        <v>647</v>
      </c>
      <c r="E25" s="394">
        <v>27200</v>
      </c>
      <c r="F25" s="394">
        <v>239</v>
      </c>
      <c r="G25" s="394">
        <v>31960</v>
      </c>
    </row>
    <row r="26" spans="1:8" s="427" customFormat="1" ht="29.1" customHeight="1">
      <c r="A26" s="107" t="s">
        <v>188</v>
      </c>
      <c r="B26" s="367">
        <v>5</v>
      </c>
      <c r="C26" s="367">
        <v>92082</v>
      </c>
      <c r="D26" s="394">
        <v>647</v>
      </c>
      <c r="E26" s="394">
        <v>18768</v>
      </c>
      <c r="F26" s="394">
        <v>239</v>
      </c>
      <c r="G26" s="394">
        <v>31416</v>
      </c>
    </row>
    <row r="27" spans="1:8" s="427" customFormat="1" ht="29.1" customHeight="1">
      <c r="A27" s="107" t="s">
        <v>189</v>
      </c>
      <c r="B27" s="367">
        <v>5</v>
      </c>
      <c r="C27" s="367">
        <v>122024</v>
      </c>
      <c r="D27" s="394">
        <v>647</v>
      </c>
      <c r="E27" s="394">
        <v>23936</v>
      </c>
      <c r="F27" s="394">
        <v>239</v>
      </c>
      <c r="G27" s="394">
        <v>30600</v>
      </c>
    </row>
    <row r="28" spans="1:8" s="427" customFormat="1" ht="29.1" customHeight="1" thickBot="1">
      <c r="A28" s="109" t="s">
        <v>190</v>
      </c>
      <c r="B28" s="370">
        <v>5</v>
      </c>
      <c r="C28" s="370">
        <v>149385</v>
      </c>
      <c r="D28" s="395">
        <v>647</v>
      </c>
      <c r="E28" s="394">
        <v>21352</v>
      </c>
      <c r="F28" s="395">
        <v>239</v>
      </c>
      <c r="G28" s="395">
        <v>29784</v>
      </c>
    </row>
    <row r="29" spans="1:8" s="121" customFormat="1" ht="11.1" customHeight="1">
      <c r="A29" s="490" t="s">
        <v>674</v>
      </c>
      <c r="B29" s="120"/>
      <c r="E29" s="299"/>
      <c r="F29" s="287"/>
      <c r="G29" s="491" t="s">
        <v>675</v>
      </c>
      <c r="H29" s="258"/>
    </row>
    <row r="30" spans="1:8" s="110" customFormat="1" ht="11.1" customHeight="1">
      <c r="A30" s="298" t="s">
        <v>303</v>
      </c>
      <c r="B30" s="300"/>
      <c r="C30" s="301"/>
      <c r="E30" s="301"/>
      <c r="G30" s="301"/>
    </row>
    <row r="31" spans="1:8" s="427" customFormat="1" ht="15.75" customHeight="1">
      <c r="A31" s="111"/>
      <c r="B31" s="332"/>
    </row>
    <row r="32" spans="1:8" s="427" customFormat="1" ht="11.25">
      <c r="A32" s="111"/>
      <c r="B32" s="332"/>
    </row>
    <row r="33" spans="1:2" s="427" customFormat="1" ht="11.25">
      <c r="A33" s="111"/>
      <c r="B33" s="332"/>
    </row>
    <row r="34" spans="1:2" s="427" customFormat="1" ht="11.25">
      <c r="A34" s="111"/>
      <c r="B34" s="332"/>
    </row>
    <row r="35" spans="1:2" s="427" customFormat="1" ht="11.25">
      <c r="A35" s="111"/>
      <c r="B35" s="332"/>
    </row>
    <row r="36" spans="1:2" s="427" customFormat="1" ht="11.25">
      <c r="A36" s="111"/>
      <c r="B36" s="332"/>
    </row>
    <row r="37" spans="1:2" s="427" customFormat="1" ht="11.25">
      <c r="A37" s="111"/>
      <c r="B37" s="332"/>
    </row>
    <row r="38" spans="1:2" s="427" customFormat="1" ht="11.25">
      <c r="A38" s="111"/>
      <c r="B38" s="332"/>
    </row>
    <row r="39" spans="1:2" s="427" customFormat="1" ht="11.25">
      <c r="A39" s="111"/>
      <c r="B39" s="332"/>
    </row>
    <row r="40" spans="1:2" s="427" customFormat="1" ht="11.25">
      <c r="A40" s="111"/>
      <c r="B40" s="332"/>
    </row>
    <row r="41" spans="1:2" s="427" customFormat="1" ht="11.25">
      <c r="A41" s="111"/>
      <c r="B41" s="332"/>
    </row>
    <row r="42" spans="1:2" s="427" customFormat="1" ht="11.25">
      <c r="A42" s="111"/>
      <c r="B42" s="332"/>
    </row>
    <row r="43" spans="1:2" s="427" customFormat="1" ht="11.25">
      <c r="A43" s="111"/>
      <c r="B43" s="332"/>
    </row>
    <row r="44" spans="1:2" s="427" customFormat="1" ht="11.25">
      <c r="A44" s="111"/>
      <c r="B44" s="332"/>
    </row>
    <row r="45" spans="1:2" s="427" customFormat="1" ht="11.25">
      <c r="A45" s="111"/>
      <c r="B45" s="332"/>
    </row>
    <row r="46" spans="1:2" s="427" customFormat="1" ht="11.25">
      <c r="A46" s="111"/>
      <c r="B46" s="332"/>
    </row>
    <row r="47" spans="1:2" s="427" customFormat="1" ht="11.25">
      <c r="B47" s="332"/>
    </row>
    <row r="48" spans="1:2" s="427" customFormat="1" ht="11.25">
      <c r="A48" s="332"/>
      <c r="B48" s="332"/>
    </row>
    <row r="49" spans="1:2" s="427" customFormat="1" ht="11.25">
      <c r="A49" s="332"/>
      <c r="B49" s="332"/>
    </row>
    <row r="50" spans="1:2" s="427" customFormat="1" ht="11.25">
      <c r="A50" s="332"/>
      <c r="B50" s="332"/>
    </row>
    <row r="51" spans="1:2" s="427" customFormat="1" ht="11.25">
      <c r="A51" s="332"/>
      <c r="B51" s="332"/>
    </row>
    <row r="52" spans="1:2" s="427" customFormat="1" ht="11.25">
      <c r="A52" s="332"/>
      <c r="B52" s="332"/>
    </row>
    <row r="53" spans="1:2" s="427" customFormat="1" ht="11.25">
      <c r="A53" s="332"/>
      <c r="B53" s="332"/>
    </row>
    <row r="54" spans="1:2" s="427" customFormat="1" ht="11.25">
      <c r="A54" s="332"/>
      <c r="B54" s="332"/>
    </row>
    <row r="55" spans="1:2" s="427" customFormat="1" ht="11.25">
      <c r="A55" s="332"/>
      <c r="B55" s="332"/>
    </row>
    <row r="56" spans="1:2" s="427" customFormat="1" ht="11.25">
      <c r="A56" s="332"/>
      <c r="B56" s="332"/>
    </row>
    <row r="57" spans="1:2" s="427" customFormat="1" ht="11.25">
      <c r="A57" s="332"/>
      <c r="B57" s="332"/>
    </row>
    <row r="58" spans="1:2" s="427" customFormat="1" ht="11.25">
      <c r="A58" s="332"/>
      <c r="B58" s="332"/>
    </row>
    <row r="59" spans="1:2" s="427" customFormat="1" ht="11.25">
      <c r="A59" s="332"/>
      <c r="B59" s="332"/>
    </row>
    <row r="60" spans="1:2" s="427" customFormat="1" ht="11.25">
      <c r="A60" s="332"/>
      <c r="B60" s="332"/>
    </row>
    <row r="61" spans="1:2" s="427" customFormat="1" ht="11.25">
      <c r="A61" s="332"/>
      <c r="B61" s="332"/>
    </row>
    <row r="62" spans="1:2" s="427" customFormat="1" ht="11.25">
      <c r="A62" s="332"/>
      <c r="B62" s="332"/>
    </row>
    <row r="63" spans="1:2" s="427" customFormat="1" ht="11.25">
      <c r="A63" s="332"/>
      <c r="B63" s="332"/>
    </row>
    <row r="64" spans="1:2" s="427" customFormat="1" ht="11.25">
      <c r="A64" s="332"/>
      <c r="B64" s="332"/>
    </row>
    <row r="65" spans="1:2" s="427" customFormat="1" ht="11.25">
      <c r="A65" s="332"/>
      <c r="B65" s="332"/>
    </row>
    <row r="66" spans="1:2" s="427" customFormat="1" ht="11.25">
      <c r="A66" s="332"/>
      <c r="B66" s="332"/>
    </row>
    <row r="67" spans="1:2" s="427" customFormat="1" ht="11.25">
      <c r="A67" s="332"/>
      <c r="B67" s="332"/>
    </row>
    <row r="68" spans="1:2" s="427" customFormat="1" ht="11.25">
      <c r="A68" s="332"/>
      <c r="B68" s="332"/>
    </row>
    <row r="69" spans="1:2" s="427" customFormat="1" ht="11.25">
      <c r="A69" s="332"/>
      <c r="B69" s="332"/>
    </row>
    <row r="70" spans="1:2" s="427" customFormat="1" ht="11.25">
      <c r="A70" s="332"/>
      <c r="B70" s="332"/>
    </row>
    <row r="71" spans="1:2" s="427" customFormat="1" ht="11.25">
      <c r="A71" s="332"/>
      <c r="B71" s="332"/>
    </row>
    <row r="72" spans="1:2" s="427" customFormat="1" ht="11.25">
      <c r="A72" s="332"/>
      <c r="B72" s="332"/>
    </row>
    <row r="73" spans="1:2" s="427" customFormat="1" ht="11.25">
      <c r="A73" s="332"/>
      <c r="B73" s="332"/>
    </row>
    <row r="74" spans="1:2" s="427" customFormat="1" ht="11.25">
      <c r="A74" s="332"/>
      <c r="B74" s="332"/>
    </row>
    <row r="75" spans="1:2" s="427" customFormat="1" ht="11.25">
      <c r="A75" s="332"/>
      <c r="B75" s="332"/>
    </row>
    <row r="76" spans="1:2" s="427" customFormat="1" ht="11.25">
      <c r="A76" s="332"/>
      <c r="B76" s="332"/>
    </row>
    <row r="77" spans="1:2" s="427" customFormat="1" ht="11.25">
      <c r="A77" s="332"/>
      <c r="B77" s="332"/>
    </row>
    <row r="78" spans="1:2" s="427" customFormat="1" ht="11.25">
      <c r="A78" s="332"/>
      <c r="B78" s="332"/>
    </row>
    <row r="79" spans="1:2" s="427" customFormat="1" ht="11.25">
      <c r="A79" s="332"/>
      <c r="B79" s="332"/>
    </row>
    <row r="80" spans="1:2" s="427" customFormat="1" ht="11.25">
      <c r="A80" s="332"/>
      <c r="B80" s="332"/>
    </row>
    <row r="81" spans="1:2" s="427" customFormat="1" ht="11.25">
      <c r="A81" s="332"/>
      <c r="B81" s="332"/>
    </row>
    <row r="82" spans="1:2" s="427" customFormat="1" ht="11.25">
      <c r="A82" s="332"/>
      <c r="B82" s="332"/>
    </row>
    <row r="83" spans="1:2" s="427" customFormat="1" ht="11.25">
      <c r="A83" s="332"/>
      <c r="B83" s="332"/>
    </row>
    <row r="84" spans="1:2" s="427" customFormat="1" ht="11.25">
      <c r="A84" s="332"/>
      <c r="B84" s="332"/>
    </row>
    <row r="85" spans="1:2" s="427" customFormat="1" ht="11.25">
      <c r="A85" s="332"/>
      <c r="B85" s="332"/>
    </row>
    <row r="86" spans="1:2" s="427" customFormat="1" ht="11.25">
      <c r="A86" s="332"/>
      <c r="B86" s="332"/>
    </row>
    <row r="87" spans="1:2" s="427" customFormat="1" ht="11.25">
      <c r="A87" s="332"/>
      <c r="B87" s="332"/>
    </row>
    <row r="88" spans="1:2" s="427" customFormat="1" ht="11.25">
      <c r="A88" s="332"/>
      <c r="B88" s="332"/>
    </row>
    <row r="89" spans="1:2" s="427" customFormat="1" ht="11.25">
      <c r="A89" s="332"/>
      <c r="B89" s="332"/>
    </row>
    <row r="90" spans="1:2" s="427" customFormat="1" ht="11.25">
      <c r="A90" s="332"/>
      <c r="B90" s="332"/>
    </row>
    <row r="91" spans="1:2" s="427" customFormat="1" ht="11.25">
      <c r="A91" s="332"/>
      <c r="B91" s="332"/>
    </row>
    <row r="92" spans="1:2" s="427" customFormat="1" ht="11.25">
      <c r="A92" s="332"/>
      <c r="B92" s="332"/>
    </row>
    <row r="93" spans="1:2" s="427" customFormat="1" ht="11.25">
      <c r="A93" s="332"/>
      <c r="B93" s="332"/>
    </row>
    <row r="94" spans="1:2" s="427" customFormat="1" ht="11.25">
      <c r="A94" s="332"/>
      <c r="B94" s="332"/>
    </row>
    <row r="95" spans="1:2" s="427" customFormat="1" ht="11.25">
      <c r="A95" s="332"/>
      <c r="B95" s="332"/>
    </row>
    <row r="96" spans="1:2" s="427" customFormat="1" ht="11.25">
      <c r="A96" s="332"/>
      <c r="B96" s="332"/>
    </row>
    <row r="97" spans="1:2" s="427" customFormat="1" ht="11.25">
      <c r="A97" s="332"/>
      <c r="B97" s="332"/>
    </row>
    <row r="98" spans="1:2" s="427" customFormat="1" ht="11.25">
      <c r="A98" s="332"/>
      <c r="B98" s="332"/>
    </row>
    <row r="99" spans="1:2" s="427" customFormat="1" ht="11.25">
      <c r="A99" s="332"/>
      <c r="B99" s="332"/>
    </row>
    <row r="100" spans="1:2" s="427" customFormat="1" ht="11.25">
      <c r="A100" s="332"/>
      <c r="B100" s="332"/>
    </row>
    <row r="101" spans="1:2" s="427" customFormat="1" ht="11.25">
      <c r="A101" s="332"/>
      <c r="B101" s="332"/>
    </row>
    <row r="102" spans="1:2" s="427" customFormat="1" ht="11.25">
      <c r="A102" s="332"/>
      <c r="B102" s="332"/>
    </row>
    <row r="103" spans="1:2" s="427" customFormat="1" ht="11.25">
      <c r="A103" s="332"/>
      <c r="B103" s="332"/>
    </row>
  </sheetData>
  <sheetProtection selectLockedCells="1"/>
  <mergeCells count="12">
    <mergeCell ref="A3:G3"/>
    <mergeCell ref="A4:G4"/>
    <mergeCell ref="A6:A10"/>
    <mergeCell ref="C8:C10"/>
    <mergeCell ref="D8:D10"/>
    <mergeCell ref="E8:E10"/>
    <mergeCell ref="F8:F10"/>
    <mergeCell ref="G8:G10"/>
    <mergeCell ref="F6:G7"/>
    <mergeCell ref="B6:C7"/>
    <mergeCell ref="D6:E7"/>
    <mergeCell ref="B8:B10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ignoredErrors>
    <ignoredError sqref="E15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view="pageBreakPreview" topLeftCell="A19" zoomScale="110" zoomScaleNormal="100" zoomScaleSheetLayoutView="110" workbookViewId="0">
      <selection activeCell="A28" sqref="A28"/>
    </sheetView>
  </sheetViews>
  <sheetFormatPr defaultRowHeight="14.25"/>
  <cols>
    <col min="1" max="1" width="9.375" style="29" customWidth="1"/>
    <col min="2" max="2" width="8.625" style="255" customWidth="1"/>
    <col min="3" max="3" width="8.375" style="254" customWidth="1"/>
    <col min="4" max="4" width="8.625" style="254" customWidth="1"/>
    <col min="5" max="5" width="7.75" style="254" customWidth="1"/>
    <col min="6" max="6" width="6.625" style="254" customWidth="1"/>
    <col min="7" max="7" width="7" style="254" customWidth="1"/>
    <col min="8" max="8" width="8.875" style="254" customWidth="1"/>
    <col min="9" max="9" width="9.125" style="254" customWidth="1"/>
    <col min="10" max="10" width="7.875" style="254" customWidth="1"/>
    <col min="11" max="16384" width="9" style="254"/>
  </cols>
  <sheetData>
    <row r="1" spans="1:10" s="404" customFormat="1" ht="14.1" customHeight="1">
      <c r="A1" s="410"/>
      <c r="B1" s="409"/>
      <c r="J1" s="407" t="s">
        <v>560</v>
      </c>
    </row>
    <row r="2" spans="1:10" ht="14.1" customHeight="1">
      <c r="A2" s="112"/>
    </row>
    <row r="3" spans="1:10" s="429" customFormat="1" ht="20.100000000000001" customHeight="1">
      <c r="A3" s="630" t="s">
        <v>191</v>
      </c>
      <c r="B3" s="630"/>
      <c r="C3" s="630"/>
      <c r="D3" s="630"/>
      <c r="E3" s="630"/>
      <c r="F3" s="630"/>
      <c r="G3" s="630"/>
      <c r="H3" s="630"/>
      <c r="I3" s="630"/>
      <c r="J3" s="630"/>
    </row>
    <row r="4" spans="1:10" s="425" customFormat="1" ht="24" customHeight="1">
      <c r="A4" s="718" t="s">
        <v>192</v>
      </c>
      <c r="B4" s="718"/>
      <c r="C4" s="718"/>
      <c r="D4" s="718"/>
      <c r="E4" s="718"/>
      <c r="F4" s="718"/>
      <c r="G4" s="718"/>
      <c r="H4" s="718"/>
      <c r="I4" s="718"/>
      <c r="J4" s="718"/>
    </row>
    <row r="5" spans="1:10" s="334" customFormat="1" ht="18" customHeight="1" thickBot="1">
      <c r="A5" s="317" t="s">
        <v>193</v>
      </c>
      <c r="J5" s="19" t="s">
        <v>194</v>
      </c>
    </row>
    <row r="6" spans="1:10" s="427" customFormat="1" ht="13.5" customHeight="1">
      <c r="A6" s="719" t="s">
        <v>172</v>
      </c>
      <c r="B6" s="728" t="s">
        <v>195</v>
      </c>
      <c r="C6" s="731" t="s">
        <v>51</v>
      </c>
      <c r="D6" s="731"/>
      <c r="E6" s="737" t="s">
        <v>196</v>
      </c>
      <c r="F6" s="737" t="s">
        <v>197</v>
      </c>
      <c r="G6" s="737" t="s">
        <v>52</v>
      </c>
      <c r="H6" s="739" t="s">
        <v>297</v>
      </c>
      <c r="I6" s="739" t="s">
        <v>198</v>
      </c>
      <c r="J6" s="742" t="s">
        <v>199</v>
      </c>
    </row>
    <row r="7" spans="1:10" s="427" customFormat="1" ht="13.5" customHeight="1">
      <c r="A7" s="720"/>
      <c r="B7" s="729"/>
      <c r="C7" s="732"/>
      <c r="D7" s="733"/>
      <c r="E7" s="735"/>
      <c r="F7" s="735"/>
      <c r="G7" s="735"/>
      <c r="H7" s="740"/>
      <c r="I7" s="740"/>
      <c r="J7" s="743"/>
    </row>
    <row r="8" spans="1:10" s="427" customFormat="1" ht="13.5" customHeight="1">
      <c r="A8" s="720"/>
      <c r="B8" s="729"/>
      <c r="C8" s="734"/>
      <c r="D8" s="735" t="s">
        <v>552</v>
      </c>
      <c r="E8" s="735"/>
      <c r="F8" s="735"/>
      <c r="G8" s="735"/>
      <c r="H8" s="740"/>
      <c r="I8" s="740"/>
      <c r="J8" s="743"/>
    </row>
    <row r="9" spans="1:10" s="427" customFormat="1" ht="13.5" customHeight="1">
      <c r="A9" s="721"/>
      <c r="B9" s="730"/>
      <c r="C9" s="640"/>
      <c r="D9" s="736"/>
      <c r="E9" s="738"/>
      <c r="F9" s="738"/>
      <c r="G9" s="738"/>
      <c r="H9" s="741"/>
      <c r="I9" s="741"/>
      <c r="J9" s="744"/>
    </row>
    <row r="10" spans="1:10" s="427" customFormat="1" ht="29.45" customHeight="1">
      <c r="A10" s="95" t="s">
        <v>304</v>
      </c>
      <c r="B10" s="360">
        <v>589029</v>
      </c>
      <c r="C10" s="360">
        <v>570034</v>
      </c>
      <c r="D10" s="360">
        <v>64336</v>
      </c>
      <c r="E10" s="360">
        <v>13899</v>
      </c>
      <c r="F10" s="360">
        <v>4248</v>
      </c>
      <c r="G10" s="360">
        <v>828</v>
      </c>
      <c r="H10" s="96">
        <v>7</v>
      </c>
      <c r="I10" s="96">
        <v>7</v>
      </c>
      <c r="J10" s="96">
        <v>6</v>
      </c>
    </row>
    <row r="11" spans="1:10" s="427" customFormat="1" ht="29.45" customHeight="1">
      <c r="A11" s="95" t="s">
        <v>439</v>
      </c>
      <c r="B11" s="360">
        <v>622918</v>
      </c>
      <c r="C11" s="360">
        <v>603139</v>
      </c>
      <c r="D11" s="360">
        <v>64909</v>
      </c>
      <c r="E11" s="360">
        <v>14586</v>
      </c>
      <c r="F11" s="360">
        <v>4342</v>
      </c>
      <c r="G11" s="360">
        <v>830</v>
      </c>
      <c r="H11" s="96">
        <v>7</v>
      </c>
      <c r="I11" s="96">
        <v>8</v>
      </c>
      <c r="J11" s="96">
        <v>6</v>
      </c>
    </row>
    <row r="12" spans="1:10" s="427" customFormat="1" ht="29.45" customHeight="1">
      <c r="A12" s="95" t="s">
        <v>544</v>
      </c>
      <c r="B12" s="360">
        <v>657922</v>
      </c>
      <c r="C12" s="360">
        <v>636969</v>
      </c>
      <c r="D12" s="360">
        <v>612225</v>
      </c>
      <c r="E12" s="360">
        <v>15303</v>
      </c>
      <c r="F12" s="360">
        <v>4734</v>
      </c>
      <c r="G12" s="360">
        <v>895</v>
      </c>
      <c r="H12" s="96">
        <v>7</v>
      </c>
      <c r="I12" s="96">
        <v>8</v>
      </c>
      <c r="J12" s="96">
        <v>6</v>
      </c>
    </row>
    <row r="13" spans="1:10" s="427" customFormat="1" ht="29.45" customHeight="1">
      <c r="A13" s="95" t="s">
        <v>545</v>
      </c>
      <c r="B13" s="360">
        <v>696891</v>
      </c>
      <c r="C13" s="360">
        <v>674713</v>
      </c>
      <c r="D13" s="360">
        <v>653787</v>
      </c>
      <c r="E13" s="360">
        <v>16098</v>
      </c>
      <c r="F13" s="360">
        <v>5191</v>
      </c>
      <c r="G13" s="360">
        <v>867</v>
      </c>
      <c r="H13" s="96">
        <v>8</v>
      </c>
      <c r="I13" s="96">
        <v>8</v>
      </c>
      <c r="J13" s="96">
        <v>6</v>
      </c>
    </row>
    <row r="14" spans="1:10" s="21" customFormat="1" ht="29.45" customHeight="1">
      <c r="A14" s="98" t="s">
        <v>586</v>
      </c>
      <c r="B14" s="361">
        <f>C14+E14+F14+G14+H14+I14+J14</f>
        <v>733479</v>
      </c>
      <c r="C14" s="361">
        <f t="shared" ref="C14:J14" si="0">C27</f>
        <v>710828</v>
      </c>
      <c r="D14" s="361">
        <f t="shared" si="0"/>
        <v>689541</v>
      </c>
      <c r="E14" s="361">
        <f t="shared" si="0"/>
        <v>16439</v>
      </c>
      <c r="F14" s="361">
        <f t="shared" si="0"/>
        <v>5339</v>
      </c>
      <c r="G14" s="361">
        <f t="shared" si="0"/>
        <v>850</v>
      </c>
      <c r="H14" s="99">
        <f t="shared" si="0"/>
        <v>9</v>
      </c>
      <c r="I14" s="99">
        <f t="shared" si="0"/>
        <v>8</v>
      </c>
      <c r="J14" s="99">
        <f t="shared" si="0"/>
        <v>6</v>
      </c>
    </row>
    <row r="15" spans="1:10" s="427" customFormat="1" ht="9" customHeight="1">
      <c r="A15" s="95"/>
      <c r="B15" s="360"/>
      <c r="C15" s="360"/>
      <c r="D15" s="361"/>
      <c r="E15" s="360"/>
      <c r="F15" s="360"/>
      <c r="G15" s="360"/>
      <c r="H15" s="89"/>
      <c r="I15" s="89"/>
      <c r="J15" s="89"/>
    </row>
    <row r="16" spans="1:10" s="427" customFormat="1" ht="27.95" customHeight="1">
      <c r="A16" s="107" t="s">
        <v>179</v>
      </c>
      <c r="B16" s="362">
        <f t="shared" ref="B16:B26" si="1">C16+E16+F16+G16+H16+I16+J16</f>
        <v>696665</v>
      </c>
      <c r="C16" s="371">
        <v>674476</v>
      </c>
      <c r="D16" s="371">
        <v>657126</v>
      </c>
      <c r="E16" s="371">
        <v>16132</v>
      </c>
      <c r="F16" s="371">
        <v>5169</v>
      </c>
      <c r="G16" s="371">
        <v>865</v>
      </c>
      <c r="H16" s="372">
        <v>9</v>
      </c>
      <c r="I16" s="372">
        <v>8</v>
      </c>
      <c r="J16" s="372">
        <v>6</v>
      </c>
    </row>
    <row r="17" spans="1:10" s="427" customFormat="1" ht="27.95" customHeight="1">
      <c r="A17" s="107" t="s">
        <v>180</v>
      </c>
      <c r="B17" s="362">
        <f t="shared" si="1"/>
        <v>698070</v>
      </c>
      <c r="C17" s="371">
        <v>675740</v>
      </c>
      <c r="D17" s="371">
        <v>658514</v>
      </c>
      <c r="E17" s="371">
        <v>16204</v>
      </c>
      <c r="F17" s="371">
        <v>5236</v>
      </c>
      <c r="G17" s="371">
        <v>867</v>
      </c>
      <c r="H17" s="372">
        <v>9</v>
      </c>
      <c r="I17" s="372">
        <v>8</v>
      </c>
      <c r="J17" s="372">
        <v>6</v>
      </c>
    </row>
    <row r="18" spans="1:10" s="427" customFormat="1" ht="27.95" customHeight="1">
      <c r="A18" s="107" t="s">
        <v>181</v>
      </c>
      <c r="B18" s="362">
        <f t="shared" si="1"/>
        <v>703365</v>
      </c>
      <c r="C18" s="371">
        <v>681027</v>
      </c>
      <c r="D18" s="371">
        <v>660303</v>
      </c>
      <c r="E18" s="371">
        <v>16196</v>
      </c>
      <c r="F18" s="371">
        <v>5251</v>
      </c>
      <c r="G18" s="371">
        <v>868</v>
      </c>
      <c r="H18" s="372">
        <v>9</v>
      </c>
      <c r="I18" s="372">
        <v>8</v>
      </c>
      <c r="J18" s="372">
        <v>6</v>
      </c>
    </row>
    <row r="19" spans="1:10" s="427" customFormat="1" ht="27.95" customHeight="1">
      <c r="A19" s="107" t="s">
        <v>182</v>
      </c>
      <c r="B19" s="362">
        <f t="shared" si="1"/>
        <v>703772</v>
      </c>
      <c r="C19" s="371">
        <v>681394</v>
      </c>
      <c r="D19" s="371">
        <v>660759</v>
      </c>
      <c r="E19" s="371">
        <v>16226</v>
      </c>
      <c r="F19" s="371">
        <v>5259</v>
      </c>
      <c r="G19" s="371">
        <v>871</v>
      </c>
      <c r="H19" s="372">
        <v>9</v>
      </c>
      <c r="I19" s="372">
        <v>7</v>
      </c>
      <c r="J19" s="372">
        <v>6</v>
      </c>
    </row>
    <row r="20" spans="1:10" s="427" customFormat="1" ht="27.95" customHeight="1">
      <c r="A20" s="108" t="s">
        <v>183</v>
      </c>
      <c r="B20" s="362">
        <f t="shared" si="1"/>
        <v>705511</v>
      </c>
      <c r="C20" s="371">
        <v>683223</v>
      </c>
      <c r="D20" s="371">
        <v>662592</v>
      </c>
      <c r="E20" s="371">
        <v>16212</v>
      </c>
      <c r="F20" s="371">
        <v>5193</v>
      </c>
      <c r="G20" s="371">
        <v>860</v>
      </c>
      <c r="H20" s="372">
        <v>9</v>
      </c>
      <c r="I20" s="372">
        <v>8</v>
      </c>
      <c r="J20" s="372">
        <v>6</v>
      </c>
    </row>
    <row r="21" spans="1:10" s="427" customFormat="1" ht="27.95" customHeight="1">
      <c r="A21" s="107" t="s">
        <v>184</v>
      </c>
      <c r="B21" s="362">
        <f t="shared" si="1"/>
        <v>708038</v>
      </c>
      <c r="C21" s="371">
        <v>685872</v>
      </c>
      <c r="D21" s="371">
        <v>665175</v>
      </c>
      <c r="E21" s="371">
        <v>16042</v>
      </c>
      <c r="F21" s="371">
        <v>5239</v>
      </c>
      <c r="G21" s="371">
        <v>862</v>
      </c>
      <c r="H21" s="372">
        <v>9</v>
      </c>
      <c r="I21" s="372">
        <v>8</v>
      </c>
      <c r="J21" s="372">
        <v>6</v>
      </c>
    </row>
    <row r="22" spans="1:10" s="427" customFormat="1" ht="27.95" customHeight="1">
      <c r="A22" s="107" t="s">
        <v>185</v>
      </c>
      <c r="B22" s="362">
        <f t="shared" si="1"/>
        <v>710021</v>
      </c>
      <c r="C22" s="371">
        <v>687661</v>
      </c>
      <c r="D22" s="371">
        <v>667365</v>
      </c>
      <c r="E22" s="371">
        <v>16230</v>
      </c>
      <c r="F22" s="371">
        <v>5244</v>
      </c>
      <c r="G22" s="371">
        <v>863</v>
      </c>
      <c r="H22" s="372">
        <v>9</v>
      </c>
      <c r="I22" s="372">
        <v>8</v>
      </c>
      <c r="J22" s="372">
        <v>6</v>
      </c>
    </row>
    <row r="23" spans="1:10" s="427" customFormat="1" ht="27.95" customHeight="1">
      <c r="A23" s="107" t="s">
        <v>186</v>
      </c>
      <c r="B23" s="362">
        <f t="shared" si="1"/>
        <v>712046</v>
      </c>
      <c r="C23" s="371">
        <v>689638</v>
      </c>
      <c r="D23" s="371">
        <v>669760</v>
      </c>
      <c r="E23" s="371">
        <v>16293</v>
      </c>
      <c r="F23" s="371">
        <v>5244</v>
      </c>
      <c r="G23" s="371">
        <v>848</v>
      </c>
      <c r="H23" s="372">
        <v>9</v>
      </c>
      <c r="I23" s="372">
        <v>8</v>
      </c>
      <c r="J23" s="372">
        <v>6</v>
      </c>
    </row>
    <row r="24" spans="1:10" s="427" customFormat="1" ht="27.95" customHeight="1">
      <c r="A24" s="107" t="s">
        <v>187</v>
      </c>
      <c r="B24" s="362">
        <f t="shared" si="1"/>
        <v>715082</v>
      </c>
      <c r="C24" s="371">
        <v>692600</v>
      </c>
      <c r="D24" s="371">
        <v>672718</v>
      </c>
      <c r="E24" s="371">
        <v>16362</v>
      </c>
      <c r="F24" s="371">
        <v>5249</v>
      </c>
      <c r="G24" s="371">
        <v>848</v>
      </c>
      <c r="H24" s="372">
        <v>9</v>
      </c>
      <c r="I24" s="372">
        <v>8</v>
      </c>
      <c r="J24" s="372">
        <v>6</v>
      </c>
    </row>
    <row r="25" spans="1:10" s="427" customFormat="1" ht="27.95" customHeight="1">
      <c r="A25" s="107" t="s">
        <v>188</v>
      </c>
      <c r="B25" s="362">
        <f t="shared" si="1"/>
        <v>719887</v>
      </c>
      <c r="C25" s="371">
        <v>697333</v>
      </c>
      <c r="D25" s="371">
        <v>677455</v>
      </c>
      <c r="E25" s="371">
        <v>16383</v>
      </c>
      <c r="F25" s="371">
        <v>5298</v>
      </c>
      <c r="G25" s="371">
        <v>850</v>
      </c>
      <c r="H25" s="372">
        <v>9</v>
      </c>
      <c r="I25" s="372">
        <v>8</v>
      </c>
      <c r="J25" s="372">
        <v>6</v>
      </c>
    </row>
    <row r="26" spans="1:10" s="427" customFormat="1" ht="27.95" customHeight="1">
      <c r="A26" s="107" t="s">
        <v>189</v>
      </c>
      <c r="B26" s="362">
        <f t="shared" si="1"/>
        <v>723994</v>
      </c>
      <c r="C26" s="371">
        <v>701291</v>
      </c>
      <c r="D26" s="371">
        <v>681135</v>
      </c>
      <c r="E26" s="371">
        <v>16513</v>
      </c>
      <c r="F26" s="371">
        <v>5317</v>
      </c>
      <c r="G26" s="371">
        <v>850</v>
      </c>
      <c r="H26" s="372">
        <v>9</v>
      </c>
      <c r="I26" s="372">
        <v>8</v>
      </c>
      <c r="J26" s="372">
        <v>6</v>
      </c>
    </row>
    <row r="27" spans="1:10" s="427" customFormat="1" ht="27.95" customHeight="1" thickBot="1">
      <c r="A27" s="109" t="s">
        <v>190</v>
      </c>
      <c r="B27" s="363">
        <f>C27+E27+F27+G27+H27+I27+J27</f>
        <v>733479</v>
      </c>
      <c r="C27" s="373">
        <v>710828</v>
      </c>
      <c r="D27" s="373">
        <v>689541</v>
      </c>
      <c r="E27" s="373">
        <v>16439</v>
      </c>
      <c r="F27" s="373">
        <v>5339</v>
      </c>
      <c r="G27" s="373">
        <v>850</v>
      </c>
      <c r="H27" s="370">
        <v>9</v>
      </c>
      <c r="I27" s="370">
        <v>8</v>
      </c>
      <c r="J27" s="370">
        <v>6</v>
      </c>
    </row>
    <row r="28" spans="1:10" s="28" customFormat="1" ht="11.1" customHeight="1">
      <c r="A28" s="492" t="s">
        <v>676</v>
      </c>
      <c r="B28" s="275"/>
      <c r="H28" s="114"/>
      <c r="I28" s="287"/>
      <c r="J28" s="491" t="s">
        <v>675</v>
      </c>
    </row>
    <row r="29" spans="1:10" s="114" customFormat="1" ht="11.1" customHeight="1">
      <c r="A29" s="296" t="s">
        <v>200</v>
      </c>
      <c r="B29" s="277"/>
    </row>
    <row r="30" spans="1:10" s="110" customFormat="1" ht="11.1" customHeight="1">
      <c r="A30" s="296" t="s">
        <v>201</v>
      </c>
      <c r="B30" s="297"/>
    </row>
    <row r="31" spans="1:10" s="427" customFormat="1" ht="11.25">
      <c r="A31" s="296" t="s">
        <v>553</v>
      </c>
      <c r="B31" s="268"/>
      <c r="C31" s="269"/>
      <c r="D31" s="269"/>
      <c r="E31" s="269"/>
      <c r="F31" s="269"/>
      <c r="G31" s="269"/>
      <c r="H31" s="269"/>
      <c r="I31" s="269"/>
      <c r="J31" s="269"/>
    </row>
    <row r="32" spans="1:10" s="427" customFormat="1" ht="11.25">
      <c r="A32" s="111"/>
      <c r="B32" s="332"/>
    </row>
    <row r="33" spans="1:2" s="427" customFormat="1" ht="11.25">
      <c r="A33" s="111"/>
      <c r="B33" s="332"/>
    </row>
    <row r="34" spans="1:2" s="427" customFormat="1" ht="11.25">
      <c r="A34" s="111"/>
      <c r="B34" s="332"/>
    </row>
    <row r="35" spans="1:2" s="427" customFormat="1" ht="11.25">
      <c r="A35" s="111"/>
      <c r="B35" s="332"/>
    </row>
    <row r="36" spans="1:2" s="427" customFormat="1" ht="11.25">
      <c r="A36" s="111"/>
      <c r="B36" s="332"/>
    </row>
    <row r="37" spans="1:2" s="427" customFormat="1" ht="11.25">
      <c r="A37" s="111"/>
      <c r="B37" s="332"/>
    </row>
    <row r="38" spans="1:2" s="427" customFormat="1" ht="11.25">
      <c r="A38" s="111"/>
      <c r="B38" s="332"/>
    </row>
    <row r="39" spans="1:2" s="427" customFormat="1" ht="11.25">
      <c r="A39" s="111"/>
      <c r="B39" s="332"/>
    </row>
    <row r="40" spans="1:2" s="427" customFormat="1" ht="11.25">
      <c r="A40" s="111"/>
      <c r="B40" s="332"/>
    </row>
    <row r="41" spans="1:2" s="427" customFormat="1" ht="11.25">
      <c r="A41" s="111"/>
      <c r="B41" s="332"/>
    </row>
    <row r="42" spans="1:2" s="427" customFormat="1" ht="11.25">
      <c r="A42" s="111"/>
      <c r="B42" s="332"/>
    </row>
    <row r="43" spans="1:2" s="427" customFormat="1" ht="11.25">
      <c r="A43" s="111"/>
      <c r="B43" s="332"/>
    </row>
    <row r="44" spans="1:2" s="427" customFormat="1" ht="11.25">
      <c r="A44" s="111"/>
      <c r="B44" s="332"/>
    </row>
    <row r="45" spans="1:2" s="427" customFormat="1" ht="11.25">
      <c r="A45" s="111"/>
      <c r="B45" s="332"/>
    </row>
    <row r="46" spans="1:2" s="427" customFormat="1" ht="11.25">
      <c r="B46" s="332"/>
    </row>
    <row r="47" spans="1:2" s="427" customFormat="1" ht="11.25">
      <c r="A47" s="332"/>
      <c r="B47" s="332"/>
    </row>
    <row r="48" spans="1:2" s="427" customFormat="1" ht="11.25">
      <c r="A48" s="332"/>
      <c r="B48" s="332"/>
    </row>
    <row r="49" spans="1:2" s="427" customFormat="1" ht="11.25">
      <c r="A49" s="332"/>
      <c r="B49" s="332"/>
    </row>
    <row r="50" spans="1:2" s="427" customFormat="1" ht="11.25">
      <c r="A50" s="332"/>
      <c r="B50" s="332"/>
    </row>
    <row r="51" spans="1:2" s="427" customFormat="1" ht="11.25">
      <c r="A51" s="332"/>
      <c r="B51" s="332"/>
    </row>
    <row r="52" spans="1:2" s="427" customFormat="1" ht="11.25">
      <c r="A52" s="332"/>
      <c r="B52" s="332"/>
    </row>
    <row r="53" spans="1:2" s="427" customFormat="1" ht="11.25">
      <c r="A53" s="332"/>
      <c r="B53" s="332"/>
    </row>
    <row r="54" spans="1:2" s="427" customFormat="1" ht="11.25">
      <c r="A54" s="332"/>
      <c r="B54" s="332"/>
    </row>
    <row r="55" spans="1:2" s="427" customFormat="1" ht="11.25">
      <c r="A55" s="332"/>
      <c r="B55" s="332"/>
    </row>
    <row r="56" spans="1:2" s="427" customFormat="1" ht="11.25">
      <c r="A56" s="332"/>
      <c r="B56" s="332"/>
    </row>
    <row r="57" spans="1:2" s="427" customFormat="1" ht="11.25">
      <c r="A57" s="332"/>
      <c r="B57" s="332"/>
    </row>
    <row r="58" spans="1:2" s="427" customFormat="1" ht="11.25">
      <c r="A58" s="332"/>
      <c r="B58" s="332"/>
    </row>
    <row r="59" spans="1:2" s="427" customFormat="1" ht="11.25">
      <c r="A59" s="332"/>
      <c r="B59" s="332"/>
    </row>
    <row r="60" spans="1:2" s="427" customFormat="1" ht="11.25">
      <c r="A60" s="332"/>
      <c r="B60" s="332"/>
    </row>
    <row r="61" spans="1:2" s="427" customFormat="1" ht="11.25">
      <c r="A61" s="332"/>
      <c r="B61" s="332"/>
    </row>
    <row r="62" spans="1:2" s="427" customFormat="1" ht="11.25">
      <c r="A62" s="332"/>
      <c r="B62" s="332"/>
    </row>
    <row r="63" spans="1:2" s="427" customFormat="1" ht="11.25">
      <c r="A63" s="332"/>
      <c r="B63" s="332"/>
    </row>
    <row r="64" spans="1:2" s="427" customFormat="1" ht="11.25">
      <c r="A64" s="332"/>
      <c r="B64" s="332"/>
    </row>
    <row r="65" spans="1:2" s="427" customFormat="1" ht="11.25">
      <c r="A65" s="332"/>
      <c r="B65" s="332"/>
    </row>
    <row r="66" spans="1:2" s="427" customFormat="1" ht="11.25">
      <c r="A66" s="332"/>
      <c r="B66" s="332"/>
    </row>
    <row r="67" spans="1:2" s="427" customFormat="1" ht="11.25">
      <c r="A67" s="332"/>
      <c r="B67" s="332"/>
    </row>
    <row r="68" spans="1:2" s="427" customFormat="1" ht="11.25">
      <c r="A68" s="332"/>
      <c r="B68" s="332"/>
    </row>
    <row r="69" spans="1:2" s="427" customFormat="1" ht="11.25">
      <c r="A69" s="332"/>
      <c r="B69" s="332"/>
    </row>
    <row r="70" spans="1:2" s="427" customFormat="1" ht="11.25">
      <c r="A70" s="332"/>
      <c r="B70" s="332"/>
    </row>
    <row r="71" spans="1:2" s="427" customFormat="1" ht="11.25">
      <c r="A71" s="332"/>
      <c r="B71" s="332"/>
    </row>
    <row r="72" spans="1:2" s="427" customFormat="1" ht="11.25">
      <c r="A72" s="332"/>
      <c r="B72" s="332"/>
    </row>
    <row r="73" spans="1:2" s="427" customFormat="1" ht="11.25">
      <c r="A73" s="332"/>
      <c r="B73" s="332"/>
    </row>
    <row r="74" spans="1:2" s="427" customFormat="1" ht="11.25">
      <c r="A74" s="332"/>
      <c r="B74" s="332"/>
    </row>
    <row r="75" spans="1:2" s="427" customFormat="1" ht="11.25">
      <c r="A75" s="332"/>
      <c r="B75" s="332"/>
    </row>
    <row r="76" spans="1:2" s="427" customFormat="1" ht="11.25">
      <c r="A76" s="332"/>
      <c r="B76" s="332"/>
    </row>
    <row r="77" spans="1:2" s="427" customFormat="1" ht="11.25">
      <c r="A77" s="332"/>
      <c r="B77" s="332"/>
    </row>
    <row r="78" spans="1:2" s="427" customFormat="1" ht="11.25">
      <c r="A78" s="332"/>
      <c r="B78" s="332"/>
    </row>
    <row r="79" spans="1:2" s="427" customFormat="1" ht="11.25">
      <c r="A79" s="332"/>
      <c r="B79" s="332"/>
    </row>
    <row r="80" spans="1:2" s="427" customFormat="1" ht="11.25">
      <c r="A80" s="332"/>
      <c r="B80" s="332"/>
    </row>
    <row r="81" spans="1:2" s="427" customFormat="1" ht="11.25">
      <c r="A81" s="332"/>
      <c r="B81" s="332"/>
    </row>
    <row r="82" spans="1:2" s="427" customFormat="1" ht="11.25">
      <c r="A82" s="332"/>
      <c r="B82" s="332"/>
    </row>
    <row r="83" spans="1:2" s="427" customFormat="1" ht="11.25">
      <c r="A83" s="332"/>
      <c r="B83" s="332"/>
    </row>
    <row r="84" spans="1:2" s="427" customFormat="1" ht="11.25">
      <c r="A84" s="332"/>
      <c r="B84" s="332"/>
    </row>
    <row r="85" spans="1:2" s="427" customFormat="1" ht="11.25">
      <c r="A85" s="332"/>
      <c r="B85" s="332"/>
    </row>
    <row r="86" spans="1:2" s="427" customFormat="1" ht="11.25">
      <c r="A86" s="332"/>
      <c r="B86" s="332"/>
    </row>
    <row r="87" spans="1:2" s="427" customFormat="1" ht="11.25">
      <c r="A87" s="332"/>
      <c r="B87" s="332"/>
    </row>
    <row r="88" spans="1:2" s="427" customFormat="1" ht="11.25">
      <c r="A88" s="332"/>
      <c r="B88" s="332"/>
    </row>
    <row r="89" spans="1:2" s="427" customFormat="1" ht="11.25">
      <c r="A89" s="332"/>
      <c r="B89" s="332"/>
    </row>
    <row r="90" spans="1:2" s="427" customFormat="1" ht="11.25">
      <c r="A90" s="332"/>
      <c r="B90" s="332"/>
    </row>
    <row r="91" spans="1:2" s="427" customFormat="1" ht="11.25">
      <c r="A91" s="332"/>
      <c r="B91" s="332"/>
    </row>
    <row r="92" spans="1:2" s="427" customFormat="1" ht="11.25">
      <c r="A92" s="332"/>
      <c r="B92" s="332"/>
    </row>
    <row r="93" spans="1:2" s="427" customFormat="1" ht="11.25">
      <c r="A93" s="332"/>
      <c r="B93" s="332"/>
    </row>
    <row r="94" spans="1:2" s="427" customFormat="1" ht="11.25">
      <c r="A94" s="332"/>
      <c r="B94" s="332"/>
    </row>
    <row r="95" spans="1:2" s="427" customFormat="1" ht="11.25">
      <c r="A95" s="332"/>
      <c r="B95" s="332"/>
    </row>
    <row r="96" spans="1:2" s="427" customFormat="1" ht="11.25">
      <c r="A96" s="332"/>
      <c r="B96" s="332"/>
    </row>
    <row r="97" spans="1:2" s="427" customFormat="1" ht="11.25">
      <c r="A97" s="332"/>
      <c r="B97" s="332"/>
    </row>
    <row r="98" spans="1:2" s="427" customFormat="1" ht="11.25">
      <c r="A98" s="332"/>
      <c r="B98" s="332"/>
    </row>
    <row r="99" spans="1:2" s="427" customFormat="1" ht="11.25">
      <c r="A99" s="332"/>
      <c r="B99" s="332"/>
    </row>
    <row r="100" spans="1:2" s="427" customFormat="1" ht="11.25">
      <c r="A100" s="332"/>
      <c r="B100" s="332"/>
    </row>
    <row r="101" spans="1:2" s="427" customFormat="1" ht="11.25">
      <c r="A101" s="332"/>
      <c r="B101" s="332"/>
    </row>
    <row r="102" spans="1:2" s="427" customFormat="1" ht="11.25">
      <c r="A102" s="332"/>
      <c r="B102" s="332"/>
    </row>
  </sheetData>
  <sheetProtection selectLockedCells="1"/>
  <mergeCells count="13">
    <mergeCell ref="A3:J3"/>
    <mergeCell ref="A4:J4"/>
    <mergeCell ref="A6:A9"/>
    <mergeCell ref="B6:B9"/>
    <mergeCell ref="C6:D7"/>
    <mergeCell ref="C8:C9"/>
    <mergeCell ref="D8:D9"/>
    <mergeCell ref="E6:E9"/>
    <mergeCell ref="F6:F9"/>
    <mergeCell ref="G6:G9"/>
    <mergeCell ref="H6:H9"/>
    <mergeCell ref="I6:I9"/>
    <mergeCell ref="J6:J9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view="pageBreakPreview" topLeftCell="A13" zoomScaleNormal="100" zoomScaleSheetLayoutView="100" workbookViewId="0">
      <selection activeCell="A28" sqref="A28"/>
    </sheetView>
  </sheetViews>
  <sheetFormatPr defaultRowHeight="14.25"/>
  <cols>
    <col min="1" max="1" width="11.125" style="29" customWidth="1"/>
    <col min="2" max="2" width="23.375" style="255" customWidth="1"/>
    <col min="3" max="4" width="24" style="254" customWidth="1"/>
    <col min="5" max="16384" width="9" style="254"/>
  </cols>
  <sheetData>
    <row r="1" spans="1:5" s="404" customFormat="1" ht="14.1" customHeight="1">
      <c r="A1" s="397" t="s">
        <v>538</v>
      </c>
      <c r="B1" s="409"/>
    </row>
    <row r="2" spans="1:5" ht="14.1" customHeight="1">
      <c r="A2" s="82"/>
    </row>
    <row r="3" spans="1:5" s="429" customFormat="1" ht="20.100000000000001" customHeight="1">
      <c r="A3" s="630" t="s">
        <v>539</v>
      </c>
      <c r="B3" s="630"/>
      <c r="C3" s="630"/>
      <c r="D3" s="630"/>
    </row>
    <row r="4" spans="1:5" s="425" customFormat="1" ht="24" customHeight="1">
      <c r="A4" s="718" t="s">
        <v>202</v>
      </c>
      <c r="B4" s="718"/>
      <c r="C4" s="718"/>
      <c r="D4" s="718"/>
    </row>
    <row r="5" spans="1:5" s="334" customFormat="1" ht="18" customHeight="1" thickBot="1">
      <c r="A5" s="317" t="s">
        <v>203</v>
      </c>
      <c r="D5" s="19" t="s">
        <v>204</v>
      </c>
    </row>
    <row r="6" spans="1:5" s="427" customFormat="1" ht="13.5" customHeight="1">
      <c r="A6" s="719" t="s">
        <v>172</v>
      </c>
      <c r="B6" s="728" t="s">
        <v>205</v>
      </c>
      <c r="C6" s="737" t="s">
        <v>206</v>
      </c>
      <c r="D6" s="742" t="s">
        <v>207</v>
      </c>
    </row>
    <row r="7" spans="1:5" s="427" customFormat="1" ht="13.5" customHeight="1">
      <c r="A7" s="720"/>
      <c r="B7" s="729"/>
      <c r="C7" s="735"/>
      <c r="D7" s="743"/>
    </row>
    <row r="8" spans="1:5" s="427" customFormat="1" ht="13.5" customHeight="1">
      <c r="A8" s="720"/>
      <c r="B8" s="729"/>
      <c r="C8" s="735"/>
      <c r="D8" s="743"/>
    </row>
    <row r="9" spans="1:5" s="427" customFormat="1" ht="13.5" customHeight="1">
      <c r="A9" s="721"/>
      <c r="B9" s="730"/>
      <c r="C9" s="738"/>
      <c r="D9" s="744"/>
    </row>
    <row r="10" spans="1:5" s="427" customFormat="1" ht="30.95" customHeight="1">
      <c r="A10" s="95" t="s">
        <v>304</v>
      </c>
      <c r="B10" s="264">
        <v>51.507358787896308</v>
      </c>
      <c r="C10" s="96">
        <v>570034</v>
      </c>
      <c r="D10" s="96">
        <v>1106704</v>
      </c>
    </row>
    <row r="11" spans="1:5" s="427" customFormat="1" ht="30.95" customHeight="1">
      <c r="A11" s="95" t="s">
        <v>439</v>
      </c>
      <c r="B11" s="264">
        <v>52.935394207587059</v>
      </c>
      <c r="C11" s="96">
        <v>603139</v>
      </c>
      <c r="D11" s="96">
        <v>1139387</v>
      </c>
    </row>
    <row r="12" spans="1:5" s="427" customFormat="1" ht="30.95" customHeight="1">
      <c r="A12" s="95" t="s">
        <v>544</v>
      </c>
      <c r="B12" s="264">
        <v>56.079903224443228</v>
      </c>
      <c r="C12" s="96">
        <v>636969</v>
      </c>
      <c r="D12" s="96">
        <v>1135824</v>
      </c>
    </row>
    <row r="13" spans="1:5" s="427" customFormat="1" ht="30.95" customHeight="1">
      <c r="A13" s="95" t="s">
        <v>545</v>
      </c>
      <c r="B13" s="264">
        <v>59.092875710291956</v>
      </c>
      <c r="C13" s="96">
        <v>674713</v>
      </c>
      <c r="D13" s="96">
        <v>1141784</v>
      </c>
    </row>
    <row r="14" spans="1:5" s="21" customFormat="1" ht="30.95" customHeight="1">
      <c r="A14" s="98" t="s">
        <v>584</v>
      </c>
      <c r="B14" s="265">
        <f>(C14/D14)*100</f>
        <v>61.647095554437762</v>
      </c>
      <c r="C14" s="295">
        <f>C27</f>
        <v>710828</v>
      </c>
      <c r="D14" s="295">
        <f>D27</f>
        <v>1153060</v>
      </c>
    </row>
    <row r="15" spans="1:5" s="427" customFormat="1" ht="18.600000000000001" customHeight="1">
      <c r="A15" s="95"/>
      <c r="B15" s="89"/>
      <c r="C15" s="89"/>
      <c r="D15" s="89"/>
    </row>
    <row r="16" spans="1:5" s="427" customFormat="1" ht="30" customHeight="1">
      <c r="A16" s="107" t="s">
        <v>179</v>
      </c>
      <c r="B16" s="266">
        <f>(C16/D16)*100</f>
        <v>59.048329428738519</v>
      </c>
      <c r="C16" s="371">
        <v>674476</v>
      </c>
      <c r="D16" s="367">
        <v>1142244</v>
      </c>
      <c r="E16" s="269"/>
    </row>
    <row r="17" spans="1:5" s="427" customFormat="1" ht="30" customHeight="1">
      <c r="A17" s="107" t="s">
        <v>180</v>
      </c>
      <c r="B17" s="266">
        <f>(C17/D17)*100</f>
        <v>59.065858423401174</v>
      </c>
      <c r="C17" s="371">
        <v>675740</v>
      </c>
      <c r="D17" s="367">
        <v>1144045</v>
      </c>
      <c r="E17" s="269"/>
    </row>
    <row r="18" spans="1:5" s="427" customFormat="1" ht="30" customHeight="1">
      <c r="A18" s="107" t="s">
        <v>181</v>
      </c>
      <c r="B18" s="266">
        <f t="shared" ref="B18:B27" si="0">(C18/D18)*100</f>
        <v>59.450095325888832</v>
      </c>
      <c r="C18" s="371">
        <v>681027</v>
      </c>
      <c r="D18" s="367">
        <v>1145544</v>
      </c>
      <c r="E18" s="269"/>
    </row>
    <row r="19" spans="1:5" s="427" customFormat="1" ht="30" customHeight="1">
      <c r="A19" s="107" t="s">
        <v>182</v>
      </c>
      <c r="B19" s="266">
        <f t="shared" si="0"/>
        <v>59.436681146525707</v>
      </c>
      <c r="C19" s="371">
        <v>681394</v>
      </c>
      <c r="D19" s="367">
        <v>1146420</v>
      </c>
      <c r="E19" s="269"/>
    </row>
    <row r="20" spans="1:5" s="427" customFormat="1" ht="30" customHeight="1">
      <c r="A20" s="108" t="s">
        <v>183</v>
      </c>
      <c r="B20" s="266">
        <f t="shared" si="0"/>
        <v>59.537432726360116</v>
      </c>
      <c r="C20" s="371">
        <v>683223</v>
      </c>
      <c r="D20" s="367">
        <v>1147552</v>
      </c>
      <c r="E20" s="269"/>
    </row>
    <row r="21" spans="1:5" s="427" customFormat="1" ht="30" customHeight="1">
      <c r="A21" s="107" t="s">
        <v>184</v>
      </c>
      <c r="B21" s="266">
        <f t="shared" si="0"/>
        <v>59.724449971002983</v>
      </c>
      <c r="C21" s="371">
        <v>685872</v>
      </c>
      <c r="D21" s="367">
        <v>1148394</v>
      </c>
      <c r="E21" s="269"/>
    </row>
    <row r="22" spans="1:5" s="427" customFormat="1" ht="30" customHeight="1">
      <c r="A22" s="107" t="s">
        <v>185</v>
      </c>
      <c r="B22" s="266">
        <f t="shared" si="0"/>
        <v>59.844275962418756</v>
      </c>
      <c r="C22" s="371">
        <v>687661</v>
      </c>
      <c r="D22" s="367">
        <v>1149084</v>
      </c>
      <c r="E22" s="269"/>
    </row>
    <row r="23" spans="1:5" s="427" customFormat="1" ht="30" customHeight="1">
      <c r="A23" s="107" t="s">
        <v>186</v>
      </c>
      <c r="B23" s="266">
        <f t="shared" si="0"/>
        <v>59.996067759806238</v>
      </c>
      <c r="C23" s="371">
        <v>689638</v>
      </c>
      <c r="D23" s="367">
        <v>1149472</v>
      </c>
      <c r="E23" s="269"/>
    </row>
    <row r="24" spans="1:5" s="427" customFormat="1" ht="30" customHeight="1">
      <c r="A24" s="107" t="s">
        <v>187</v>
      </c>
      <c r="B24" s="266">
        <f t="shared" si="0"/>
        <v>60.221949970393339</v>
      </c>
      <c r="C24" s="371">
        <v>692600</v>
      </c>
      <c r="D24" s="367">
        <v>1150079</v>
      </c>
      <c r="E24" s="269"/>
    </row>
    <row r="25" spans="1:5" s="427" customFormat="1" ht="30" customHeight="1">
      <c r="A25" s="107" t="s">
        <v>188</v>
      </c>
      <c r="B25" s="266">
        <f t="shared" si="0"/>
        <v>60.587654187978792</v>
      </c>
      <c r="C25" s="371">
        <v>697333</v>
      </c>
      <c r="D25" s="367">
        <v>1150949</v>
      </c>
      <c r="E25" s="269"/>
    </row>
    <row r="26" spans="1:5" s="427" customFormat="1" ht="30" customHeight="1">
      <c r="A26" s="107" t="s">
        <v>189</v>
      </c>
      <c r="B26" s="266">
        <f t="shared" si="0"/>
        <v>60.867184068962288</v>
      </c>
      <c r="C26" s="371">
        <v>701291</v>
      </c>
      <c r="D26" s="367">
        <v>1152166</v>
      </c>
      <c r="E26" s="269"/>
    </row>
    <row r="27" spans="1:5" s="427" customFormat="1" ht="30" customHeight="1" thickBot="1">
      <c r="A27" s="109" t="s">
        <v>190</v>
      </c>
      <c r="B27" s="267">
        <f t="shared" si="0"/>
        <v>61.647095554437762</v>
      </c>
      <c r="C27" s="373">
        <v>710828</v>
      </c>
      <c r="D27" s="370">
        <v>1153060</v>
      </c>
      <c r="E27" s="269"/>
    </row>
    <row r="28" spans="1:5" s="28" customFormat="1" ht="11.1" customHeight="1">
      <c r="A28" s="492" t="s">
        <v>677</v>
      </c>
      <c r="B28" s="275"/>
      <c r="D28" s="491" t="s">
        <v>675</v>
      </c>
    </row>
    <row r="29" spans="1:5" s="427" customFormat="1" ht="11.25">
      <c r="A29" s="111"/>
      <c r="B29" s="332"/>
    </row>
    <row r="30" spans="1:5" s="427" customFormat="1" ht="11.25">
      <c r="A30" s="111"/>
      <c r="B30" s="332"/>
    </row>
    <row r="31" spans="1:5" s="427" customFormat="1" ht="11.25">
      <c r="A31" s="111"/>
      <c r="B31" s="332"/>
    </row>
    <row r="32" spans="1:5" s="427" customFormat="1" ht="11.25">
      <c r="A32" s="111"/>
      <c r="B32" s="332"/>
    </row>
    <row r="33" spans="1:4" s="427" customFormat="1" ht="11.25">
      <c r="A33" s="111"/>
      <c r="B33" s="332"/>
    </row>
    <row r="34" spans="1:4" s="427" customFormat="1" ht="11.25">
      <c r="A34" s="111"/>
      <c r="B34" s="332"/>
    </row>
    <row r="35" spans="1:4" s="427" customFormat="1" ht="11.25">
      <c r="A35" s="111"/>
      <c r="B35" s="332"/>
    </row>
    <row r="36" spans="1:4" s="427" customFormat="1" ht="11.25">
      <c r="A36" s="111"/>
      <c r="B36" s="332"/>
    </row>
    <row r="37" spans="1:4" s="427" customFormat="1" ht="11.25">
      <c r="A37" s="111"/>
      <c r="B37" s="332"/>
      <c r="D37" s="493"/>
    </row>
    <row r="38" spans="1:4" s="427" customFormat="1" ht="11.25">
      <c r="A38" s="111"/>
      <c r="B38" s="332"/>
    </row>
    <row r="39" spans="1:4" s="427" customFormat="1" ht="11.25">
      <c r="A39" s="111"/>
      <c r="B39" s="332"/>
    </row>
    <row r="40" spans="1:4" s="427" customFormat="1" ht="11.25">
      <c r="A40" s="111"/>
      <c r="B40" s="332"/>
    </row>
    <row r="41" spans="1:4" s="427" customFormat="1" ht="11.25">
      <c r="A41" s="111"/>
      <c r="B41" s="332"/>
    </row>
    <row r="42" spans="1:4" s="427" customFormat="1" ht="11.25">
      <c r="A42" s="111"/>
      <c r="B42" s="332"/>
    </row>
    <row r="43" spans="1:4" s="427" customFormat="1" ht="11.25">
      <c r="A43" s="111"/>
      <c r="B43" s="332"/>
    </row>
    <row r="44" spans="1:4" s="427" customFormat="1" ht="11.25">
      <c r="B44" s="332"/>
    </row>
    <row r="45" spans="1:4" s="427" customFormat="1" ht="11.25">
      <c r="A45" s="332"/>
      <c r="B45" s="332"/>
    </row>
    <row r="46" spans="1:4" s="427" customFormat="1" ht="11.25">
      <c r="A46" s="332"/>
      <c r="B46" s="332"/>
    </row>
    <row r="47" spans="1:4" s="427" customFormat="1" ht="11.25">
      <c r="A47" s="332"/>
      <c r="B47" s="332"/>
    </row>
    <row r="48" spans="1:4" s="427" customFormat="1" ht="11.25">
      <c r="A48" s="332"/>
      <c r="B48" s="332"/>
    </row>
    <row r="49" spans="1:2" s="427" customFormat="1" ht="11.25">
      <c r="A49" s="332"/>
      <c r="B49" s="332"/>
    </row>
    <row r="50" spans="1:2" s="427" customFormat="1" ht="11.25">
      <c r="A50" s="332"/>
      <c r="B50" s="332"/>
    </row>
    <row r="51" spans="1:2" s="427" customFormat="1" ht="11.25">
      <c r="A51" s="332"/>
      <c r="B51" s="332"/>
    </row>
    <row r="52" spans="1:2" s="427" customFormat="1" ht="11.25">
      <c r="A52" s="332"/>
      <c r="B52" s="332"/>
    </row>
    <row r="53" spans="1:2" s="427" customFormat="1" ht="11.25">
      <c r="A53" s="332"/>
      <c r="B53" s="332"/>
    </row>
    <row r="54" spans="1:2" s="427" customFormat="1" ht="11.25">
      <c r="A54" s="332"/>
      <c r="B54" s="332"/>
    </row>
    <row r="55" spans="1:2" s="427" customFormat="1" ht="11.25">
      <c r="A55" s="332"/>
      <c r="B55" s="332"/>
    </row>
    <row r="56" spans="1:2" s="427" customFormat="1" ht="11.25">
      <c r="A56" s="332"/>
      <c r="B56" s="332"/>
    </row>
    <row r="57" spans="1:2" s="427" customFormat="1" ht="11.25">
      <c r="A57" s="332"/>
      <c r="B57" s="332"/>
    </row>
    <row r="58" spans="1:2" s="427" customFormat="1" ht="11.25">
      <c r="A58" s="332"/>
      <c r="B58" s="332"/>
    </row>
    <row r="59" spans="1:2" s="427" customFormat="1" ht="11.25">
      <c r="A59" s="332"/>
      <c r="B59" s="332"/>
    </row>
    <row r="60" spans="1:2" s="427" customFormat="1" ht="11.25">
      <c r="A60" s="332"/>
      <c r="B60" s="332"/>
    </row>
    <row r="61" spans="1:2" s="427" customFormat="1" ht="11.25">
      <c r="A61" s="332"/>
      <c r="B61" s="332"/>
    </row>
    <row r="62" spans="1:2" s="427" customFormat="1" ht="11.25">
      <c r="A62" s="332"/>
      <c r="B62" s="332"/>
    </row>
    <row r="63" spans="1:2" s="427" customFormat="1" ht="11.25">
      <c r="A63" s="332"/>
      <c r="B63" s="332"/>
    </row>
    <row r="64" spans="1:2" s="427" customFormat="1" ht="11.25">
      <c r="A64" s="332"/>
      <c r="B64" s="332"/>
    </row>
    <row r="65" spans="1:2" s="427" customFormat="1" ht="11.25">
      <c r="A65" s="332"/>
      <c r="B65" s="332"/>
    </row>
    <row r="66" spans="1:2" s="427" customFormat="1" ht="11.25">
      <c r="A66" s="332"/>
      <c r="B66" s="332"/>
    </row>
    <row r="67" spans="1:2" s="427" customFormat="1" ht="11.25">
      <c r="A67" s="332"/>
      <c r="B67" s="332"/>
    </row>
    <row r="68" spans="1:2" s="427" customFormat="1" ht="11.25">
      <c r="A68" s="332"/>
      <c r="B68" s="332"/>
    </row>
    <row r="69" spans="1:2" s="427" customFormat="1" ht="11.25">
      <c r="A69" s="332"/>
      <c r="B69" s="332"/>
    </row>
    <row r="70" spans="1:2" s="427" customFormat="1" ht="11.25">
      <c r="A70" s="332"/>
      <c r="B70" s="332"/>
    </row>
    <row r="71" spans="1:2" s="427" customFormat="1" ht="11.25">
      <c r="A71" s="332"/>
      <c r="B71" s="332"/>
    </row>
    <row r="72" spans="1:2" s="427" customFormat="1" ht="11.25">
      <c r="A72" s="332"/>
      <c r="B72" s="332"/>
    </row>
    <row r="73" spans="1:2" s="427" customFormat="1" ht="11.25">
      <c r="A73" s="332"/>
      <c r="B73" s="332"/>
    </row>
    <row r="74" spans="1:2" s="427" customFormat="1" ht="11.25">
      <c r="A74" s="332"/>
      <c r="B74" s="332"/>
    </row>
    <row r="75" spans="1:2" s="427" customFormat="1" ht="11.25">
      <c r="A75" s="332"/>
      <c r="B75" s="332"/>
    </row>
    <row r="76" spans="1:2" s="427" customFormat="1" ht="11.25">
      <c r="A76" s="332"/>
      <c r="B76" s="332"/>
    </row>
    <row r="77" spans="1:2" s="427" customFormat="1" ht="11.25">
      <c r="A77" s="332"/>
      <c r="B77" s="332"/>
    </row>
    <row r="78" spans="1:2" s="427" customFormat="1" ht="11.25">
      <c r="A78" s="332"/>
      <c r="B78" s="332"/>
    </row>
    <row r="79" spans="1:2" s="427" customFormat="1" ht="11.25">
      <c r="A79" s="332"/>
      <c r="B79" s="332"/>
    </row>
    <row r="80" spans="1:2" s="427" customFormat="1" ht="11.25">
      <c r="A80" s="332"/>
      <c r="B80" s="332"/>
    </row>
    <row r="81" spans="1:2" s="427" customFormat="1" ht="11.25">
      <c r="A81" s="332"/>
      <c r="B81" s="332"/>
    </row>
    <row r="82" spans="1:2" s="427" customFormat="1" ht="11.25">
      <c r="A82" s="332"/>
      <c r="B82" s="332"/>
    </row>
    <row r="83" spans="1:2" s="427" customFormat="1" ht="11.25">
      <c r="A83" s="332"/>
      <c r="B83" s="332"/>
    </row>
    <row r="84" spans="1:2" s="427" customFormat="1" ht="11.25">
      <c r="A84" s="332"/>
      <c r="B84" s="332"/>
    </row>
    <row r="85" spans="1:2" s="427" customFormat="1" ht="11.25">
      <c r="A85" s="332"/>
      <c r="B85" s="332"/>
    </row>
    <row r="86" spans="1:2" s="427" customFormat="1" ht="11.25">
      <c r="A86" s="332"/>
      <c r="B86" s="332"/>
    </row>
    <row r="87" spans="1:2" s="427" customFormat="1" ht="11.25">
      <c r="A87" s="332"/>
      <c r="B87" s="332"/>
    </row>
    <row r="88" spans="1:2" s="427" customFormat="1" ht="11.25">
      <c r="A88" s="332"/>
      <c r="B88" s="332"/>
    </row>
    <row r="89" spans="1:2" s="427" customFormat="1" ht="11.25">
      <c r="A89" s="332"/>
      <c r="B89" s="332"/>
    </row>
    <row r="90" spans="1:2" s="427" customFormat="1" ht="11.25">
      <c r="A90" s="332"/>
      <c r="B90" s="332"/>
    </row>
    <row r="91" spans="1:2" s="427" customFormat="1" ht="11.25">
      <c r="A91" s="332"/>
      <c r="B91" s="332"/>
    </row>
    <row r="92" spans="1:2" s="427" customFormat="1" ht="11.25">
      <c r="A92" s="332"/>
      <c r="B92" s="332"/>
    </row>
    <row r="93" spans="1:2" s="427" customFormat="1" ht="11.25">
      <c r="A93" s="332"/>
      <c r="B93" s="332"/>
    </row>
    <row r="94" spans="1:2" s="427" customFormat="1" ht="11.25">
      <c r="A94" s="332"/>
      <c r="B94" s="332"/>
    </row>
    <row r="95" spans="1:2" s="427" customFormat="1" ht="11.25">
      <c r="A95" s="332"/>
      <c r="B95" s="332"/>
    </row>
    <row r="96" spans="1:2" s="427" customFormat="1" ht="11.25">
      <c r="A96" s="332"/>
      <c r="B96" s="332"/>
    </row>
    <row r="97" spans="1:2" s="427" customFormat="1" ht="11.25">
      <c r="A97" s="332"/>
      <c r="B97" s="332"/>
    </row>
    <row r="98" spans="1:2" s="427" customFormat="1" ht="11.25">
      <c r="A98" s="332"/>
      <c r="B98" s="332"/>
    </row>
    <row r="99" spans="1:2" s="427" customFormat="1" ht="11.25">
      <c r="A99" s="332"/>
      <c r="B99" s="332"/>
    </row>
    <row r="100" spans="1:2" s="427" customFormat="1" ht="11.25">
      <c r="A100" s="332"/>
      <c r="B100" s="332"/>
    </row>
  </sheetData>
  <sheetProtection selectLockedCells="1"/>
  <mergeCells count="6">
    <mergeCell ref="A3:D3"/>
    <mergeCell ref="A4:D4"/>
    <mergeCell ref="A6:A9"/>
    <mergeCell ref="B6:B9"/>
    <mergeCell ref="C6:C9"/>
    <mergeCell ref="D6:D9"/>
  </mergeCells>
  <phoneticPr fontId="2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view="pageBreakPreview" topLeftCell="A13" zoomScaleNormal="100" zoomScaleSheetLayoutView="100" workbookViewId="0">
      <selection activeCell="J40" sqref="J40"/>
    </sheetView>
  </sheetViews>
  <sheetFormatPr defaultRowHeight="14.25"/>
  <cols>
    <col min="1" max="1" width="6.625" style="29" customWidth="1"/>
    <col min="2" max="2" width="10.25" style="254" customWidth="1"/>
    <col min="3" max="3" width="8.625" style="341" customWidth="1"/>
    <col min="4" max="4" width="9.625" style="341" customWidth="1"/>
    <col min="5" max="5" width="8.125" style="341" customWidth="1"/>
    <col min="6" max="6" width="8.625" style="341" customWidth="1"/>
    <col min="7" max="7" width="7.375" style="341" customWidth="1"/>
    <col min="8" max="10" width="7.625" style="341" customWidth="1"/>
    <col min="11" max="16384" width="9" style="254"/>
  </cols>
  <sheetData>
    <row r="1" spans="1:10" s="404" customFormat="1" ht="14.1" customHeight="1">
      <c r="A1" s="403"/>
      <c r="B1" s="408"/>
      <c r="C1" s="405"/>
      <c r="D1" s="405"/>
      <c r="E1" s="405"/>
      <c r="F1" s="405"/>
      <c r="G1" s="406"/>
      <c r="H1" s="405"/>
      <c r="I1" s="405"/>
      <c r="J1" s="406" t="s">
        <v>529</v>
      </c>
    </row>
    <row r="2" spans="1:10" ht="14.1" customHeight="1">
      <c r="A2" s="318"/>
      <c r="B2" s="334"/>
      <c r="G2" s="335"/>
    </row>
    <row r="3" spans="1:10" s="429" customFormat="1" ht="20.100000000000001" customHeight="1">
      <c r="A3" s="745" t="s">
        <v>448</v>
      </c>
      <c r="B3" s="745"/>
      <c r="C3" s="745"/>
      <c r="D3" s="745"/>
      <c r="E3" s="745"/>
      <c r="F3" s="745"/>
      <c r="G3" s="745"/>
      <c r="H3" s="745"/>
      <c r="I3" s="745"/>
      <c r="J3" s="745"/>
    </row>
    <row r="4" spans="1:10" s="425" customFormat="1" ht="24" customHeight="1">
      <c r="A4" s="746" t="s">
        <v>449</v>
      </c>
      <c r="B4" s="746"/>
      <c r="C4" s="746"/>
      <c r="D4" s="746"/>
      <c r="E4" s="746"/>
      <c r="F4" s="746"/>
      <c r="G4" s="746"/>
      <c r="H4" s="746"/>
      <c r="I4" s="746"/>
      <c r="J4" s="746"/>
    </row>
    <row r="5" spans="1:10" s="425" customFormat="1" ht="15" customHeight="1">
      <c r="A5" s="426"/>
      <c r="B5" s="426"/>
      <c r="C5" s="426"/>
      <c r="D5" s="426"/>
      <c r="E5" s="426"/>
      <c r="F5" s="426"/>
      <c r="G5" s="426"/>
      <c r="H5" s="426"/>
      <c r="I5" s="426"/>
      <c r="J5" s="426"/>
    </row>
    <row r="6" spans="1:10" s="334" customFormat="1" ht="18" customHeight="1" thickBot="1">
      <c r="A6" s="336" t="s">
        <v>209</v>
      </c>
      <c r="C6" s="317"/>
      <c r="D6" s="317"/>
      <c r="E6" s="317"/>
      <c r="F6" s="317"/>
      <c r="G6" s="19"/>
      <c r="H6" s="317"/>
      <c r="I6" s="317"/>
      <c r="J6" s="19" t="s">
        <v>210</v>
      </c>
    </row>
    <row r="7" spans="1:10" s="427" customFormat="1" ht="12.95" customHeight="1">
      <c r="A7" s="765" t="s">
        <v>298</v>
      </c>
      <c r="B7" s="766"/>
      <c r="C7" s="773" t="s">
        <v>101</v>
      </c>
      <c r="D7" s="759" t="s">
        <v>443</v>
      </c>
      <c r="E7" s="762" t="s">
        <v>444</v>
      </c>
      <c r="F7" s="771" t="s">
        <v>530</v>
      </c>
      <c r="G7" s="749" t="s">
        <v>447</v>
      </c>
      <c r="H7" s="750"/>
      <c r="I7" s="750"/>
      <c r="J7" s="750"/>
    </row>
    <row r="8" spans="1:10" s="427" customFormat="1" ht="12.95" customHeight="1">
      <c r="A8" s="767"/>
      <c r="B8" s="768"/>
      <c r="C8" s="774"/>
      <c r="D8" s="760"/>
      <c r="E8" s="763"/>
      <c r="F8" s="772"/>
      <c r="G8" s="751"/>
      <c r="H8" s="752"/>
      <c r="I8" s="752"/>
      <c r="J8" s="752"/>
    </row>
    <row r="9" spans="1:10" s="427" customFormat="1" ht="21" customHeight="1">
      <c r="A9" s="767"/>
      <c r="B9" s="768"/>
      <c r="C9" s="774"/>
      <c r="D9" s="760"/>
      <c r="E9" s="763"/>
      <c r="F9" s="772"/>
      <c r="G9" s="351"/>
      <c r="H9" s="757" t="s">
        <v>446</v>
      </c>
      <c r="I9" s="757" t="s">
        <v>531</v>
      </c>
      <c r="J9" s="747" t="s">
        <v>532</v>
      </c>
    </row>
    <row r="10" spans="1:10" s="427" customFormat="1" ht="21" customHeight="1">
      <c r="A10" s="769"/>
      <c r="B10" s="770"/>
      <c r="C10" s="775"/>
      <c r="D10" s="761"/>
      <c r="E10" s="764"/>
      <c r="F10" s="758"/>
      <c r="G10" s="352"/>
      <c r="H10" s="758"/>
      <c r="I10" s="758"/>
      <c r="J10" s="748"/>
    </row>
    <row r="11" spans="1:10" s="21" customFormat="1" ht="17.45" customHeight="1">
      <c r="A11" s="755" t="s">
        <v>304</v>
      </c>
      <c r="B11" s="756"/>
      <c r="C11" s="90">
        <v>385</v>
      </c>
      <c r="D11" s="90">
        <v>385</v>
      </c>
      <c r="E11" s="90" t="s">
        <v>445</v>
      </c>
      <c r="F11" s="90" t="s">
        <v>445</v>
      </c>
      <c r="G11" s="90">
        <v>43</v>
      </c>
      <c r="H11" s="90" t="s">
        <v>445</v>
      </c>
      <c r="I11" s="90" t="s">
        <v>445</v>
      </c>
      <c r="J11" s="90" t="s">
        <v>445</v>
      </c>
    </row>
    <row r="12" spans="1:10" s="21" customFormat="1" ht="17.45" customHeight="1">
      <c r="A12" s="755" t="s">
        <v>440</v>
      </c>
      <c r="B12" s="756"/>
      <c r="C12" s="90">
        <v>386</v>
      </c>
      <c r="D12" s="90">
        <v>386</v>
      </c>
      <c r="E12" s="90" t="s">
        <v>445</v>
      </c>
      <c r="F12" s="90" t="s">
        <v>445</v>
      </c>
      <c r="G12" s="90">
        <v>53</v>
      </c>
      <c r="H12" s="90" t="s">
        <v>445</v>
      </c>
      <c r="I12" s="90" t="s">
        <v>445</v>
      </c>
      <c r="J12" s="90" t="s">
        <v>445</v>
      </c>
    </row>
    <row r="13" spans="1:10" s="21" customFormat="1" ht="17.45" customHeight="1">
      <c r="A13" s="755" t="s">
        <v>544</v>
      </c>
      <c r="B13" s="756"/>
      <c r="C13" s="90">
        <v>986</v>
      </c>
      <c r="D13" s="90">
        <v>386</v>
      </c>
      <c r="E13" s="90">
        <v>283</v>
      </c>
      <c r="F13" s="90">
        <v>255</v>
      </c>
      <c r="G13" s="90">
        <v>62</v>
      </c>
      <c r="H13" s="90">
        <v>56</v>
      </c>
      <c r="I13" s="90">
        <v>6</v>
      </c>
      <c r="J13" s="90">
        <v>0</v>
      </c>
    </row>
    <row r="14" spans="1:10" s="21" customFormat="1" ht="17.45" customHeight="1">
      <c r="A14" s="755" t="s">
        <v>545</v>
      </c>
      <c r="B14" s="756"/>
      <c r="C14" s="90">
        <v>986</v>
      </c>
      <c r="D14" s="90">
        <v>382</v>
      </c>
      <c r="E14" s="90">
        <v>287</v>
      </c>
      <c r="F14" s="90">
        <v>258</v>
      </c>
      <c r="G14" s="90">
        <v>59</v>
      </c>
      <c r="H14" s="90">
        <v>52</v>
      </c>
      <c r="I14" s="90">
        <v>7</v>
      </c>
      <c r="J14" s="90">
        <v>0</v>
      </c>
    </row>
    <row r="15" spans="1:10" s="21" customFormat="1" ht="17.45" customHeight="1">
      <c r="A15" s="753" t="s">
        <v>586</v>
      </c>
      <c r="B15" s="754"/>
      <c r="C15" s="115">
        <f>SUM(C17:C39)</f>
        <v>973</v>
      </c>
      <c r="D15" s="115">
        <f>SUM(D17:D39)</f>
        <v>383</v>
      </c>
      <c r="E15" s="115">
        <f>SUM(E17:E39)</f>
        <v>273</v>
      </c>
      <c r="F15" s="115">
        <f>SUM(F17:F39)</f>
        <v>259</v>
      </c>
      <c r="G15" s="115">
        <f t="shared" ref="G15:H15" si="0">SUM(G17:G39)</f>
        <v>58</v>
      </c>
      <c r="H15" s="115">
        <f t="shared" si="0"/>
        <v>51</v>
      </c>
      <c r="I15" s="115">
        <f t="shared" ref="I15:J15" si="1">SUM(I17:I39)</f>
        <v>7</v>
      </c>
      <c r="J15" s="115">
        <f t="shared" si="1"/>
        <v>0</v>
      </c>
    </row>
    <row r="16" spans="1:10" s="427" customFormat="1" ht="18.2" customHeight="1">
      <c r="B16" s="107"/>
      <c r="C16" s="90"/>
      <c r="D16" s="90"/>
      <c r="E16" s="90"/>
      <c r="F16" s="90"/>
      <c r="G16" s="90"/>
      <c r="H16" s="90"/>
      <c r="I16" s="90"/>
      <c r="J16" s="90"/>
    </row>
    <row r="17" spans="1:10" s="339" customFormat="1" ht="15.95" customHeight="1">
      <c r="A17" s="116" t="s">
        <v>53</v>
      </c>
      <c r="B17" s="117" t="s">
        <v>54</v>
      </c>
      <c r="C17" s="313">
        <f>SUM(D17:G17)</f>
        <v>194</v>
      </c>
      <c r="D17" s="374">
        <v>60</v>
      </c>
      <c r="E17" s="374">
        <v>75</v>
      </c>
      <c r="F17" s="374">
        <v>46</v>
      </c>
      <c r="G17" s="313">
        <f>SUM(H17:J17)</f>
        <v>13</v>
      </c>
      <c r="H17" s="374">
        <v>11</v>
      </c>
      <c r="I17" s="374">
        <v>2</v>
      </c>
      <c r="J17" s="374">
        <v>0</v>
      </c>
    </row>
    <row r="18" spans="1:10" s="339" customFormat="1" ht="15.95" customHeight="1">
      <c r="A18" s="116" t="s">
        <v>55</v>
      </c>
      <c r="B18" s="117" t="s">
        <v>56</v>
      </c>
      <c r="C18" s="313">
        <f t="shared" ref="C18:C39" si="2">SUM(D18:G18)</f>
        <v>121</v>
      </c>
      <c r="D18" s="374">
        <v>32</v>
      </c>
      <c r="E18" s="374">
        <v>49</v>
      </c>
      <c r="F18" s="374">
        <v>34</v>
      </c>
      <c r="G18" s="313">
        <f t="shared" ref="G18:G39" si="3">SUM(H18:J18)</f>
        <v>6</v>
      </c>
      <c r="H18" s="374">
        <v>5</v>
      </c>
      <c r="I18" s="374">
        <v>1</v>
      </c>
      <c r="J18" s="374">
        <v>0</v>
      </c>
    </row>
    <row r="19" spans="1:10" s="339" customFormat="1" ht="15.95" customHeight="1">
      <c r="A19" s="116" t="s">
        <v>57</v>
      </c>
      <c r="B19" s="117" t="s">
        <v>58</v>
      </c>
      <c r="C19" s="313">
        <f t="shared" si="2"/>
        <v>53</v>
      </c>
      <c r="D19" s="374">
        <v>32</v>
      </c>
      <c r="E19" s="374">
        <v>12</v>
      </c>
      <c r="F19" s="374">
        <v>7</v>
      </c>
      <c r="G19" s="313">
        <f t="shared" si="3"/>
        <v>2</v>
      </c>
      <c r="H19" s="374">
        <v>2</v>
      </c>
      <c r="I19" s="374">
        <v>0</v>
      </c>
      <c r="J19" s="374">
        <v>0</v>
      </c>
    </row>
    <row r="20" spans="1:10" s="339" customFormat="1" ht="15.95" customHeight="1">
      <c r="A20" s="116" t="s">
        <v>59</v>
      </c>
      <c r="B20" s="117" t="s">
        <v>60</v>
      </c>
      <c r="C20" s="313">
        <f t="shared" si="2"/>
        <v>32</v>
      </c>
      <c r="D20" s="374">
        <v>21</v>
      </c>
      <c r="E20" s="374">
        <v>4</v>
      </c>
      <c r="F20" s="374">
        <v>6</v>
      </c>
      <c r="G20" s="313">
        <f t="shared" si="3"/>
        <v>1</v>
      </c>
      <c r="H20" s="374">
        <v>1</v>
      </c>
      <c r="I20" s="374">
        <v>0</v>
      </c>
      <c r="J20" s="374">
        <v>0</v>
      </c>
    </row>
    <row r="21" spans="1:10" s="339" customFormat="1" ht="15.95" customHeight="1">
      <c r="A21" s="116" t="s">
        <v>61</v>
      </c>
      <c r="B21" s="117" t="s">
        <v>62</v>
      </c>
      <c r="C21" s="313">
        <f t="shared" si="2"/>
        <v>168</v>
      </c>
      <c r="D21" s="374">
        <v>99</v>
      </c>
      <c r="E21" s="374">
        <v>45</v>
      </c>
      <c r="F21" s="374">
        <v>13</v>
      </c>
      <c r="G21" s="313">
        <f t="shared" si="3"/>
        <v>11</v>
      </c>
      <c r="H21" s="374">
        <v>10</v>
      </c>
      <c r="I21" s="374">
        <v>1</v>
      </c>
      <c r="J21" s="374">
        <v>0</v>
      </c>
    </row>
    <row r="22" spans="1:10" s="339" customFormat="1" ht="15.95" customHeight="1">
      <c r="A22" s="116" t="s">
        <v>63</v>
      </c>
      <c r="B22" s="117" t="s">
        <v>64</v>
      </c>
      <c r="C22" s="313">
        <f t="shared" si="2"/>
        <v>19</v>
      </c>
      <c r="D22" s="374">
        <v>12</v>
      </c>
      <c r="E22" s="374">
        <v>3</v>
      </c>
      <c r="F22" s="374">
        <v>2</v>
      </c>
      <c r="G22" s="313">
        <f t="shared" si="3"/>
        <v>2</v>
      </c>
      <c r="H22" s="374">
        <v>2</v>
      </c>
      <c r="I22" s="374">
        <v>0</v>
      </c>
      <c r="J22" s="374">
        <v>0</v>
      </c>
    </row>
    <row r="23" spans="1:10" s="339" customFormat="1" ht="15.95" customHeight="1">
      <c r="A23" s="116" t="s">
        <v>65</v>
      </c>
      <c r="B23" s="117" t="s">
        <v>66</v>
      </c>
      <c r="C23" s="313">
        <f t="shared" si="2"/>
        <v>56</v>
      </c>
      <c r="D23" s="374">
        <v>15</v>
      </c>
      <c r="E23" s="374">
        <v>22</v>
      </c>
      <c r="F23" s="374">
        <v>14</v>
      </c>
      <c r="G23" s="313">
        <f t="shared" si="3"/>
        <v>5</v>
      </c>
      <c r="H23" s="374">
        <v>5</v>
      </c>
      <c r="I23" s="374">
        <v>0</v>
      </c>
      <c r="J23" s="374">
        <v>0</v>
      </c>
    </row>
    <row r="24" spans="1:10" s="339" customFormat="1" ht="15.95" customHeight="1">
      <c r="A24" s="116" t="s">
        <v>67</v>
      </c>
      <c r="B24" s="117" t="s">
        <v>68</v>
      </c>
      <c r="C24" s="313">
        <f t="shared" si="2"/>
        <v>18</v>
      </c>
      <c r="D24" s="374">
        <v>7</v>
      </c>
      <c r="E24" s="374">
        <v>2</v>
      </c>
      <c r="F24" s="374">
        <v>9</v>
      </c>
      <c r="G24" s="313">
        <f t="shared" si="3"/>
        <v>0</v>
      </c>
      <c r="H24" s="374">
        <v>0</v>
      </c>
      <c r="I24" s="374">
        <v>0</v>
      </c>
      <c r="J24" s="374">
        <v>0</v>
      </c>
    </row>
    <row r="25" spans="1:10" s="339" customFormat="1" ht="15.95" customHeight="1">
      <c r="A25" s="116" t="s">
        <v>69</v>
      </c>
      <c r="B25" s="117" t="s">
        <v>70</v>
      </c>
      <c r="C25" s="313">
        <f t="shared" si="2"/>
        <v>15</v>
      </c>
      <c r="D25" s="374">
        <v>9</v>
      </c>
      <c r="E25" s="374">
        <v>4</v>
      </c>
      <c r="F25" s="374">
        <v>2</v>
      </c>
      <c r="G25" s="313">
        <f t="shared" si="3"/>
        <v>0</v>
      </c>
      <c r="H25" s="374">
        <v>0</v>
      </c>
      <c r="I25" s="374">
        <v>0</v>
      </c>
      <c r="J25" s="374">
        <v>0</v>
      </c>
    </row>
    <row r="26" spans="1:10" s="339" customFormat="1" ht="15.95" customHeight="1">
      <c r="A26" s="116" t="s">
        <v>71</v>
      </c>
      <c r="B26" s="117" t="s">
        <v>72</v>
      </c>
      <c r="C26" s="313">
        <f t="shared" si="2"/>
        <v>87</v>
      </c>
      <c r="D26" s="374">
        <v>33</v>
      </c>
      <c r="E26" s="374">
        <v>23</v>
      </c>
      <c r="F26" s="374">
        <v>24</v>
      </c>
      <c r="G26" s="313">
        <f t="shared" si="3"/>
        <v>7</v>
      </c>
      <c r="H26" s="374">
        <v>5</v>
      </c>
      <c r="I26" s="374">
        <v>2</v>
      </c>
      <c r="J26" s="374">
        <v>0</v>
      </c>
    </row>
    <row r="27" spans="1:10" s="339" customFormat="1" ht="15.95" customHeight="1">
      <c r="A27" s="116" t="s">
        <v>73</v>
      </c>
      <c r="B27" s="117" t="s">
        <v>74</v>
      </c>
      <c r="C27" s="313">
        <f t="shared" si="2"/>
        <v>14</v>
      </c>
      <c r="D27" s="374">
        <v>7</v>
      </c>
      <c r="E27" s="374">
        <v>2</v>
      </c>
      <c r="F27" s="374">
        <v>4</v>
      </c>
      <c r="G27" s="313">
        <f t="shared" si="3"/>
        <v>1</v>
      </c>
      <c r="H27" s="374">
        <v>1</v>
      </c>
      <c r="I27" s="374">
        <v>0</v>
      </c>
      <c r="J27" s="374">
        <v>0</v>
      </c>
    </row>
    <row r="28" spans="1:10" s="339" customFormat="1" ht="15.95" customHeight="1">
      <c r="A28" s="116" t="s">
        <v>75</v>
      </c>
      <c r="B28" s="117" t="s">
        <v>76</v>
      </c>
      <c r="C28" s="313">
        <f t="shared" si="2"/>
        <v>10</v>
      </c>
      <c r="D28" s="374">
        <v>2</v>
      </c>
      <c r="E28" s="374">
        <v>2</v>
      </c>
      <c r="F28" s="374">
        <v>6</v>
      </c>
      <c r="G28" s="313">
        <f t="shared" si="3"/>
        <v>0</v>
      </c>
      <c r="H28" s="374">
        <v>0</v>
      </c>
      <c r="I28" s="374">
        <v>0</v>
      </c>
      <c r="J28" s="374">
        <v>0</v>
      </c>
    </row>
    <row r="29" spans="1:10" s="339" customFormat="1" ht="15.95" customHeight="1">
      <c r="A29" s="116" t="s">
        <v>77</v>
      </c>
      <c r="B29" s="117" t="s">
        <v>78</v>
      </c>
      <c r="C29" s="313">
        <f t="shared" si="2"/>
        <v>0</v>
      </c>
      <c r="D29" s="374">
        <v>0</v>
      </c>
      <c r="E29" s="374">
        <v>0</v>
      </c>
      <c r="F29" s="374">
        <v>0</v>
      </c>
      <c r="G29" s="313">
        <f t="shared" si="3"/>
        <v>0</v>
      </c>
      <c r="H29" s="374">
        <v>0</v>
      </c>
      <c r="I29" s="374">
        <v>0</v>
      </c>
      <c r="J29" s="374">
        <v>0</v>
      </c>
    </row>
    <row r="30" spans="1:10" s="339" customFormat="1" ht="15.95" customHeight="1">
      <c r="A30" s="116" t="s">
        <v>79</v>
      </c>
      <c r="B30" s="117" t="s">
        <v>80</v>
      </c>
      <c r="C30" s="313">
        <f t="shared" si="2"/>
        <v>2</v>
      </c>
      <c r="D30" s="374">
        <v>0</v>
      </c>
      <c r="E30" s="374">
        <v>0</v>
      </c>
      <c r="F30" s="374">
        <v>2</v>
      </c>
      <c r="G30" s="313">
        <f t="shared" si="3"/>
        <v>0</v>
      </c>
      <c r="H30" s="374">
        <v>0</v>
      </c>
      <c r="I30" s="374">
        <v>0</v>
      </c>
      <c r="J30" s="374">
        <v>0</v>
      </c>
    </row>
    <row r="31" spans="1:10" s="339" customFormat="1" ht="15.95" customHeight="1">
      <c r="A31" s="116" t="s">
        <v>81</v>
      </c>
      <c r="B31" s="117" t="s">
        <v>82</v>
      </c>
      <c r="C31" s="313">
        <f t="shared" si="2"/>
        <v>20</v>
      </c>
      <c r="D31" s="374">
        <v>3</v>
      </c>
      <c r="E31" s="374">
        <v>0</v>
      </c>
      <c r="F31" s="374">
        <v>16</v>
      </c>
      <c r="G31" s="313">
        <f t="shared" si="3"/>
        <v>1</v>
      </c>
      <c r="H31" s="374">
        <v>1</v>
      </c>
      <c r="I31" s="374">
        <v>0</v>
      </c>
      <c r="J31" s="374">
        <v>0</v>
      </c>
    </row>
    <row r="32" spans="1:10" s="339" customFormat="1" ht="15.95" customHeight="1">
      <c r="A32" s="116" t="s">
        <v>83</v>
      </c>
      <c r="B32" s="117" t="s">
        <v>84</v>
      </c>
      <c r="C32" s="313">
        <f t="shared" si="2"/>
        <v>15</v>
      </c>
      <c r="D32" s="374">
        <v>8</v>
      </c>
      <c r="E32" s="374">
        <v>3</v>
      </c>
      <c r="F32" s="374">
        <v>4</v>
      </c>
      <c r="G32" s="313">
        <f t="shared" si="3"/>
        <v>0</v>
      </c>
      <c r="H32" s="374">
        <v>0</v>
      </c>
      <c r="I32" s="374">
        <v>0</v>
      </c>
      <c r="J32" s="374">
        <v>0</v>
      </c>
    </row>
    <row r="33" spans="1:10" s="339" customFormat="1" ht="15.95" customHeight="1">
      <c r="A33" s="116" t="s">
        <v>85</v>
      </c>
      <c r="B33" s="117" t="s">
        <v>86</v>
      </c>
      <c r="C33" s="313">
        <f t="shared" si="2"/>
        <v>22</v>
      </c>
      <c r="D33" s="374">
        <v>3</v>
      </c>
      <c r="E33" s="374">
        <v>8</v>
      </c>
      <c r="F33" s="374">
        <v>11</v>
      </c>
      <c r="G33" s="313">
        <f t="shared" si="3"/>
        <v>0</v>
      </c>
      <c r="H33" s="374">
        <v>0</v>
      </c>
      <c r="I33" s="374">
        <v>0</v>
      </c>
      <c r="J33" s="374">
        <v>0</v>
      </c>
    </row>
    <row r="34" spans="1:10" s="339" customFormat="1" ht="15.95" customHeight="1">
      <c r="A34" s="116" t="s">
        <v>87</v>
      </c>
      <c r="B34" s="117" t="s">
        <v>88</v>
      </c>
      <c r="C34" s="313">
        <f t="shared" si="2"/>
        <v>29</v>
      </c>
      <c r="D34" s="374">
        <v>7</v>
      </c>
      <c r="E34" s="374">
        <v>7</v>
      </c>
      <c r="F34" s="374">
        <v>12</v>
      </c>
      <c r="G34" s="313">
        <f t="shared" si="3"/>
        <v>3</v>
      </c>
      <c r="H34" s="374">
        <v>3</v>
      </c>
      <c r="I34" s="374">
        <v>0</v>
      </c>
      <c r="J34" s="374">
        <v>0</v>
      </c>
    </row>
    <row r="35" spans="1:10" s="339" customFormat="1" ht="15.95" customHeight="1">
      <c r="A35" s="116" t="s">
        <v>89</v>
      </c>
      <c r="B35" s="117" t="s">
        <v>90</v>
      </c>
      <c r="C35" s="313">
        <f t="shared" si="2"/>
        <v>44</v>
      </c>
      <c r="D35" s="374">
        <v>12</v>
      </c>
      <c r="E35" s="374">
        <v>7</v>
      </c>
      <c r="F35" s="374">
        <v>23</v>
      </c>
      <c r="G35" s="313">
        <f t="shared" si="3"/>
        <v>2</v>
      </c>
      <c r="H35" s="374">
        <v>1</v>
      </c>
      <c r="I35" s="374">
        <v>1</v>
      </c>
      <c r="J35" s="374">
        <v>0</v>
      </c>
    </row>
    <row r="36" spans="1:10" s="339" customFormat="1" ht="15.95" customHeight="1">
      <c r="A36" s="116" t="s">
        <v>91</v>
      </c>
      <c r="B36" s="117" t="s">
        <v>92</v>
      </c>
      <c r="C36" s="313">
        <f t="shared" si="2"/>
        <v>12</v>
      </c>
      <c r="D36" s="374">
        <v>6</v>
      </c>
      <c r="E36" s="374">
        <v>3</v>
      </c>
      <c r="F36" s="374">
        <v>2</v>
      </c>
      <c r="G36" s="313">
        <f t="shared" si="3"/>
        <v>1</v>
      </c>
      <c r="H36" s="374">
        <v>1</v>
      </c>
      <c r="I36" s="374">
        <v>0</v>
      </c>
      <c r="J36" s="374">
        <v>0</v>
      </c>
    </row>
    <row r="37" spans="1:10" s="339" customFormat="1" ht="15.95" customHeight="1">
      <c r="A37" s="116" t="s">
        <v>93</v>
      </c>
      <c r="B37" s="117" t="s">
        <v>94</v>
      </c>
      <c r="C37" s="313">
        <f t="shared" si="2"/>
        <v>4</v>
      </c>
      <c r="D37" s="374">
        <v>2</v>
      </c>
      <c r="E37" s="374">
        <v>0</v>
      </c>
      <c r="F37" s="374">
        <v>2</v>
      </c>
      <c r="G37" s="313">
        <f t="shared" si="3"/>
        <v>0</v>
      </c>
      <c r="H37" s="374">
        <v>0</v>
      </c>
      <c r="I37" s="374">
        <v>0</v>
      </c>
      <c r="J37" s="374">
        <v>0</v>
      </c>
    </row>
    <row r="38" spans="1:10" s="339" customFormat="1" ht="15.95" customHeight="1">
      <c r="A38" s="116" t="s">
        <v>95</v>
      </c>
      <c r="B38" s="117" t="s">
        <v>96</v>
      </c>
      <c r="C38" s="313">
        <f t="shared" si="2"/>
        <v>35</v>
      </c>
      <c r="D38" s="374">
        <v>11</v>
      </c>
      <c r="E38" s="374">
        <v>2</v>
      </c>
      <c r="F38" s="374">
        <v>19</v>
      </c>
      <c r="G38" s="313">
        <f t="shared" si="3"/>
        <v>3</v>
      </c>
      <c r="H38" s="374">
        <v>3</v>
      </c>
      <c r="I38" s="374">
        <v>0</v>
      </c>
      <c r="J38" s="374">
        <v>0</v>
      </c>
    </row>
    <row r="39" spans="1:10" s="339" customFormat="1" ht="15.95" customHeight="1" thickBot="1">
      <c r="A39" s="118" t="s">
        <v>97</v>
      </c>
      <c r="B39" s="119" t="s">
        <v>98</v>
      </c>
      <c r="C39" s="314">
        <f t="shared" si="2"/>
        <v>3</v>
      </c>
      <c r="D39" s="375">
        <v>2</v>
      </c>
      <c r="E39" s="375">
        <v>0</v>
      </c>
      <c r="F39" s="375">
        <v>1</v>
      </c>
      <c r="G39" s="315">
        <f t="shared" si="3"/>
        <v>0</v>
      </c>
      <c r="H39" s="375">
        <v>0</v>
      </c>
      <c r="I39" s="375">
        <v>0</v>
      </c>
      <c r="J39" s="375">
        <v>0</v>
      </c>
    </row>
    <row r="40" spans="1:10" s="101" customFormat="1" ht="12.95" customHeight="1">
      <c r="A40" s="494" t="s">
        <v>678</v>
      </c>
      <c r="C40" s="287"/>
      <c r="D40" s="287"/>
      <c r="E40" s="287"/>
      <c r="F40" s="287"/>
      <c r="G40" s="258"/>
      <c r="H40" s="287"/>
      <c r="I40" s="287"/>
      <c r="J40" s="495" t="s">
        <v>675</v>
      </c>
    </row>
    <row r="41" spans="1:10" s="101" customFormat="1" ht="12.95" customHeight="1">
      <c r="A41" s="294" t="s">
        <v>451</v>
      </c>
      <c r="C41" s="287"/>
      <c r="D41" s="287"/>
      <c r="E41" s="287"/>
      <c r="F41" s="287"/>
      <c r="G41" s="258"/>
      <c r="H41" s="287"/>
      <c r="I41" s="287"/>
      <c r="J41" s="287"/>
    </row>
    <row r="42" spans="1:10" s="101" customFormat="1" ht="12.95" customHeight="1">
      <c r="A42" s="294" t="s">
        <v>452</v>
      </c>
      <c r="C42" s="287"/>
      <c r="D42" s="287"/>
      <c r="E42" s="287"/>
      <c r="F42" s="287"/>
      <c r="G42" s="258"/>
      <c r="H42" s="287"/>
      <c r="I42" s="287"/>
      <c r="J42" s="287"/>
    </row>
    <row r="43" spans="1:10" s="121" customFormat="1" ht="10.5">
      <c r="A43" s="120"/>
      <c r="C43" s="122"/>
      <c r="D43" s="122"/>
      <c r="E43" s="122"/>
      <c r="F43" s="122"/>
      <c r="G43" s="122"/>
      <c r="H43" s="122"/>
      <c r="I43" s="122"/>
      <c r="J43" s="122"/>
    </row>
    <row r="44" spans="1:10" s="427" customFormat="1" ht="11.25">
      <c r="A44" s="332"/>
      <c r="C44" s="333"/>
      <c r="D44" s="333"/>
      <c r="E44" s="333"/>
      <c r="F44" s="333"/>
      <c r="G44" s="333"/>
      <c r="H44" s="333"/>
      <c r="I44" s="333"/>
      <c r="J44" s="333"/>
    </row>
    <row r="45" spans="1:10" s="427" customFormat="1" ht="11.25">
      <c r="A45" s="332"/>
      <c r="C45" s="333"/>
      <c r="D45" s="333"/>
      <c r="E45" s="333"/>
      <c r="F45" s="333"/>
      <c r="G45" s="333"/>
      <c r="H45" s="333"/>
      <c r="I45" s="333"/>
      <c r="J45" s="333"/>
    </row>
    <row r="46" spans="1:10" s="427" customFormat="1" ht="11.25">
      <c r="A46" s="332"/>
      <c r="C46" s="333"/>
      <c r="D46" s="333"/>
      <c r="E46" s="333"/>
      <c r="F46" s="333"/>
      <c r="G46" s="333"/>
      <c r="H46" s="333"/>
      <c r="I46" s="333"/>
      <c r="J46" s="333"/>
    </row>
    <row r="47" spans="1:10" s="427" customFormat="1" ht="11.25">
      <c r="A47" s="332"/>
      <c r="C47" s="333"/>
      <c r="D47" s="333"/>
      <c r="E47" s="333"/>
      <c r="F47" s="333"/>
      <c r="G47" s="333"/>
      <c r="H47" s="333"/>
      <c r="I47" s="333"/>
      <c r="J47" s="333"/>
    </row>
    <row r="48" spans="1:10" s="427" customFormat="1" ht="11.25">
      <c r="A48" s="332"/>
      <c r="C48" s="333"/>
      <c r="D48" s="333"/>
      <c r="E48" s="333"/>
      <c r="F48" s="333"/>
      <c r="G48" s="333"/>
      <c r="H48" s="333"/>
      <c r="I48" s="333"/>
      <c r="J48" s="333"/>
    </row>
    <row r="49" spans="1:10" s="427" customFormat="1" ht="11.25">
      <c r="A49" s="332"/>
      <c r="C49" s="333"/>
      <c r="D49" s="333"/>
      <c r="E49" s="333"/>
      <c r="F49" s="333"/>
      <c r="G49" s="333"/>
      <c r="H49" s="333"/>
      <c r="I49" s="333"/>
      <c r="J49" s="333"/>
    </row>
    <row r="50" spans="1:10" s="427" customFormat="1" ht="11.25">
      <c r="A50" s="332"/>
      <c r="C50" s="333"/>
      <c r="D50" s="333"/>
      <c r="E50" s="333"/>
      <c r="F50" s="333"/>
      <c r="G50" s="333"/>
      <c r="H50" s="333"/>
      <c r="I50" s="333"/>
      <c r="J50" s="333"/>
    </row>
    <row r="51" spans="1:10" s="427" customFormat="1" ht="11.25">
      <c r="A51" s="332"/>
      <c r="C51" s="333"/>
      <c r="D51" s="333"/>
      <c r="E51" s="333"/>
      <c r="F51" s="333"/>
      <c r="G51" s="333"/>
      <c r="H51" s="333"/>
      <c r="I51" s="333"/>
      <c r="J51" s="333"/>
    </row>
    <row r="52" spans="1:10" s="427" customFormat="1" ht="11.25">
      <c r="A52" s="332"/>
      <c r="C52" s="333"/>
      <c r="D52" s="333"/>
      <c r="E52" s="333"/>
      <c r="F52" s="333"/>
      <c r="G52" s="333"/>
      <c r="H52" s="333"/>
      <c r="I52" s="333"/>
      <c r="J52" s="333"/>
    </row>
    <row r="53" spans="1:10" s="427" customFormat="1" ht="11.25">
      <c r="A53" s="332"/>
      <c r="C53" s="333"/>
      <c r="D53" s="333"/>
      <c r="E53" s="333"/>
      <c r="F53" s="333"/>
      <c r="G53" s="333"/>
      <c r="H53" s="333"/>
      <c r="I53" s="333"/>
      <c r="J53" s="333"/>
    </row>
    <row r="54" spans="1:10" s="427" customFormat="1" ht="11.25">
      <c r="A54" s="332"/>
      <c r="C54" s="333"/>
      <c r="D54" s="333"/>
      <c r="E54" s="333"/>
      <c r="F54" s="333"/>
      <c r="G54" s="333"/>
      <c r="H54" s="333"/>
      <c r="I54" s="333"/>
      <c r="J54" s="333"/>
    </row>
    <row r="55" spans="1:10" s="427" customFormat="1" ht="11.25">
      <c r="A55" s="332"/>
      <c r="C55" s="333"/>
      <c r="D55" s="333"/>
      <c r="E55" s="333"/>
      <c r="F55" s="333"/>
      <c r="G55" s="333"/>
      <c r="H55" s="333"/>
      <c r="I55" s="333"/>
      <c r="J55" s="333"/>
    </row>
    <row r="56" spans="1:10" s="427" customFormat="1" ht="11.25">
      <c r="A56" s="332"/>
      <c r="C56" s="333"/>
      <c r="D56" s="333"/>
      <c r="E56" s="333"/>
      <c r="F56" s="333"/>
      <c r="G56" s="333"/>
      <c r="H56" s="333"/>
      <c r="I56" s="333"/>
      <c r="J56" s="333"/>
    </row>
    <row r="57" spans="1:10" s="427" customFormat="1" ht="11.25">
      <c r="A57" s="332"/>
      <c r="C57" s="333"/>
      <c r="D57" s="333"/>
      <c r="E57" s="333"/>
      <c r="F57" s="333"/>
      <c r="G57" s="333"/>
      <c r="H57" s="333"/>
      <c r="I57" s="333"/>
      <c r="J57" s="333"/>
    </row>
    <row r="58" spans="1:10" s="427" customFormat="1" ht="11.25">
      <c r="A58" s="332"/>
      <c r="C58" s="333"/>
      <c r="D58" s="333"/>
      <c r="E58" s="333"/>
      <c r="F58" s="333"/>
      <c r="G58" s="333"/>
      <c r="H58" s="333"/>
      <c r="I58" s="333"/>
      <c r="J58" s="333"/>
    </row>
    <row r="59" spans="1:10" s="427" customFormat="1" ht="11.25">
      <c r="A59" s="332"/>
      <c r="C59" s="333"/>
      <c r="D59" s="333"/>
      <c r="E59" s="333"/>
      <c r="F59" s="333"/>
      <c r="G59" s="333"/>
      <c r="H59" s="333"/>
      <c r="I59" s="333"/>
      <c r="J59" s="333"/>
    </row>
    <row r="60" spans="1:10" s="427" customFormat="1" ht="11.25">
      <c r="A60" s="332"/>
      <c r="C60" s="333"/>
      <c r="D60" s="333"/>
      <c r="E60" s="333"/>
      <c r="F60" s="333"/>
      <c r="G60" s="333"/>
      <c r="H60" s="333"/>
      <c r="I60" s="333"/>
      <c r="J60" s="333"/>
    </row>
    <row r="61" spans="1:10" s="427" customFormat="1" ht="11.25">
      <c r="A61" s="332"/>
      <c r="C61" s="333"/>
      <c r="D61" s="333"/>
      <c r="E61" s="333"/>
      <c r="F61" s="333"/>
      <c r="G61" s="333"/>
      <c r="H61" s="333"/>
      <c r="I61" s="333"/>
      <c r="J61" s="333"/>
    </row>
    <row r="62" spans="1:10" s="427" customFormat="1" ht="11.25">
      <c r="A62" s="332"/>
      <c r="C62" s="333"/>
      <c r="D62" s="333"/>
      <c r="E62" s="333"/>
      <c r="F62" s="333"/>
      <c r="G62" s="333"/>
      <c r="H62" s="333"/>
      <c r="I62" s="333"/>
      <c r="J62" s="333"/>
    </row>
    <row r="63" spans="1:10" s="427" customFormat="1" ht="11.25">
      <c r="A63" s="332"/>
      <c r="C63" s="333"/>
      <c r="D63" s="333"/>
      <c r="E63" s="333"/>
      <c r="F63" s="333"/>
      <c r="G63" s="333"/>
      <c r="H63" s="333"/>
      <c r="I63" s="333"/>
      <c r="J63" s="333"/>
    </row>
    <row r="64" spans="1:10" s="427" customFormat="1" ht="11.25">
      <c r="A64" s="332"/>
      <c r="C64" s="333"/>
      <c r="D64" s="333"/>
      <c r="E64" s="333"/>
      <c r="F64" s="333"/>
      <c r="G64" s="333"/>
      <c r="H64" s="333"/>
      <c r="I64" s="333"/>
      <c r="J64" s="333"/>
    </row>
    <row r="65" spans="1:10" s="427" customFormat="1" ht="11.25">
      <c r="A65" s="332"/>
      <c r="C65" s="333"/>
      <c r="D65" s="333"/>
      <c r="E65" s="333"/>
      <c r="F65" s="333"/>
      <c r="G65" s="333"/>
      <c r="H65" s="333"/>
      <c r="I65" s="333"/>
      <c r="J65" s="333"/>
    </row>
    <row r="66" spans="1:10" s="427" customFormat="1" ht="11.25">
      <c r="A66" s="332"/>
      <c r="C66" s="333"/>
      <c r="D66" s="333"/>
      <c r="E66" s="333"/>
      <c r="F66" s="333"/>
      <c r="G66" s="333"/>
      <c r="H66" s="333"/>
      <c r="I66" s="333"/>
      <c r="J66" s="333"/>
    </row>
    <row r="67" spans="1:10" s="427" customFormat="1" ht="11.25">
      <c r="A67" s="332"/>
      <c r="C67" s="333"/>
      <c r="D67" s="333"/>
      <c r="E67" s="333"/>
      <c r="F67" s="333"/>
      <c r="G67" s="333"/>
      <c r="H67" s="333"/>
      <c r="I67" s="333"/>
      <c r="J67" s="333"/>
    </row>
    <row r="68" spans="1:10" s="427" customFormat="1" ht="11.25">
      <c r="A68" s="332"/>
      <c r="C68" s="333"/>
      <c r="D68" s="333"/>
      <c r="E68" s="333"/>
      <c r="F68" s="333"/>
      <c r="G68" s="333"/>
      <c r="H68" s="333"/>
      <c r="I68" s="333"/>
      <c r="J68" s="333"/>
    </row>
    <row r="69" spans="1:10" s="427" customFormat="1" ht="11.25">
      <c r="A69" s="332"/>
      <c r="C69" s="333"/>
      <c r="D69" s="333"/>
      <c r="E69" s="333"/>
      <c r="F69" s="333"/>
      <c r="G69" s="333"/>
      <c r="H69" s="333"/>
      <c r="I69" s="333"/>
      <c r="J69" s="333"/>
    </row>
    <row r="70" spans="1:10" s="427" customFormat="1" ht="11.25">
      <c r="A70" s="332"/>
      <c r="C70" s="333"/>
      <c r="D70" s="333"/>
      <c r="E70" s="333"/>
      <c r="F70" s="333"/>
      <c r="G70" s="333"/>
      <c r="H70" s="333"/>
      <c r="I70" s="333"/>
      <c r="J70" s="333"/>
    </row>
    <row r="71" spans="1:10" s="427" customFormat="1" ht="11.25">
      <c r="A71" s="332"/>
      <c r="C71" s="333"/>
      <c r="D71" s="333"/>
      <c r="E71" s="333"/>
      <c r="F71" s="333"/>
      <c r="G71" s="333"/>
      <c r="H71" s="333"/>
      <c r="I71" s="333"/>
      <c r="J71" s="333"/>
    </row>
    <row r="72" spans="1:10" s="427" customFormat="1" ht="11.25">
      <c r="A72" s="332"/>
      <c r="C72" s="333"/>
      <c r="D72" s="333"/>
      <c r="E72" s="333"/>
      <c r="F72" s="333"/>
      <c r="G72" s="333"/>
      <c r="H72" s="333"/>
      <c r="I72" s="333"/>
      <c r="J72" s="333"/>
    </row>
    <row r="73" spans="1:10" s="427" customFormat="1" ht="11.25">
      <c r="A73" s="332"/>
      <c r="C73" s="333"/>
      <c r="D73" s="333"/>
      <c r="E73" s="333"/>
      <c r="F73" s="333"/>
      <c r="G73" s="333"/>
      <c r="H73" s="333"/>
      <c r="I73" s="333"/>
      <c r="J73" s="333"/>
    </row>
    <row r="74" spans="1:10" s="427" customFormat="1" ht="11.25">
      <c r="A74" s="332"/>
      <c r="C74" s="333"/>
      <c r="D74" s="333"/>
      <c r="E74" s="333"/>
      <c r="F74" s="333"/>
      <c r="G74" s="333"/>
      <c r="H74" s="333"/>
      <c r="I74" s="333"/>
      <c r="J74" s="333"/>
    </row>
    <row r="75" spans="1:10" s="427" customFormat="1" ht="11.25">
      <c r="A75" s="332"/>
      <c r="C75" s="333"/>
      <c r="D75" s="333"/>
      <c r="E75" s="333"/>
      <c r="F75" s="333"/>
      <c r="G75" s="333"/>
      <c r="H75" s="333"/>
      <c r="I75" s="333"/>
      <c r="J75" s="333"/>
    </row>
    <row r="76" spans="1:10" s="427" customFormat="1" ht="11.25">
      <c r="A76" s="332"/>
      <c r="C76" s="333"/>
      <c r="D76" s="333"/>
      <c r="E76" s="333"/>
      <c r="F76" s="333"/>
      <c r="G76" s="333"/>
      <c r="H76" s="333"/>
      <c r="I76" s="333"/>
      <c r="J76" s="333"/>
    </row>
    <row r="77" spans="1:10" s="427" customFormat="1" ht="11.25">
      <c r="A77" s="332"/>
      <c r="C77" s="333"/>
      <c r="D77" s="333"/>
      <c r="E77" s="333"/>
      <c r="F77" s="333"/>
      <c r="G77" s="333"/>
      <c r="H77" s="333"/>
      <c r="I77" s="333"/>
      <c r="J77" s="333"/>
    </row>
    <row r="78" spans="1:10" s="427" customFormat="1" ht="11.25">
      <c r="A78" s="332"/>
      <c r="C78" s="333"/>
      <c r="D78" s="333"/>
      <c r="E78" s="333"/>
      <c r="F78" s="333"/>
      <c r="G78" s="333"/>
      <c r="H78" s="333"/>
      <c r="I78" s="333"/>
      <c r="J78" s="333"/>
    </row>
    <row r="79" spans="1:10" s="427" customFormat="1" ht="11.25">
      <c r="A79" s="332"/>
      <c r="C79" s="333"/>
      <c r="D79" s="333"/>
      <c r="E79" s="333"/>
      <c r="F79" s="333"/>
      <c r="G79" s="333"/>
      <c r="H79" s="333"/>
      <c r="I79" s="333"/>
      <c r="J79" s="333"/>
    </row>
    <row r="80" spans="1:10" s="427" customFormat="1" ht="11.25">
      <c r="A80" s="332"/>
      <c r="C80" s="333"/>
      <c r="D80" s="333"/>
      <c r="E80" s="333"/>
      <c r="F80" s="333"/>
      <c r="G80" s="333"/>
      <c r="H80" s="333"/>
      <c r="I80" s="333"/>
      <c r="J80" s="333"/>
    </row>
    <row r="81" spans="1:10" s="427" customFormat="1" ht="11.25">
      <c r="A81" s="332"/>
      <c r="C81" s="333"/>
      <c r="D81" s="333"/>
      <c r="E81" s="333"/>
      <c r="F81" s="333"/>
      <c r="G81" s="333"/>
      <c r="H81" s="333"/>
      <c r="I81" s="333"/>
      <c r="J81" s="333"/>
    </row>
    <row r="82" spans="1:10" s="427" customFormat="1" ht="11.25">
      <c r="A82" s="332"/>
      <c r="C82" s="333"/>
      <c r="D82" s="333"/>
      <c r="E82" s="333"/>
      <c r="F82" s="333"/>
      <c r="G82" s="333"/>
      <c r="H82" s="333"/>
      <c r="I82" s="333"/>
      <c r="J82" s="333"/>
    </row>
    <row r="83" spans="1:10" s="427" customFormat="1" ht="11.25">
      <c r="A83" s="332"/>
      <c r="C83" s="333"/>
      <c r="D83" s="333"/>
      <c r="E83" s="333"/>
      <c r="F83" s="333"/>
      <c r="G83" s="333"/>
      <c r="H83" s="333"/>
      <c r="I83" s="333"/>
      <c r="J83" s="333"/>
    </row>
    <row r="84" spans="1:10" s="427" customFormat="1" ht="11.25">
      <c r="A84" s="332"/>
      <c r="C84" s="333"/>
      <c r="D84" s="333"/>
      <c r="E84" s="333"/>
      <c r="F84" s="333"/>
      <c r="G84" s="333"/>
      <c r="H84" s="333"/>
      <c r="I84" s="333"/>
      <c r="J84" s="333"/>
    </row>
    <row r="85" spans="1:10" s="427" customFormat="1" ht="11.25">
      <c r="A85" s="332"/>
      <c r="C85" s="333"/>
      <c r="D85" s="333"/>
      <c r="E85" s="333"/>
      <c r="F85" s="333"/>
      <c r="G85" s="333"/>
      <c r="H85" s="333"/>
      <c r="I85" s="333"/>
      <c r="J85" s="333"/>
    </row>
    <row r="86" spans="1:10" s="427" customFormat="1" ht="11.25">
      <c r="A86" s="332"/>
      <c r="C86" s="333"/>
      <c r="D86" s="333"/>
      <c r="E86" s="333"/>
      <c r="F86" s="333"/>
      <c r="G86" s="333"/>
      <c r="H86" s="333"/>
      <c r="I86" s="333"/>
      <c r="J86" s="333"/>
    </row>
    <row r="87" spans="1:10" s="427" customFormat="1" ht="11.25">
      <c r="A87" s="332"/>
      <c r="C87" s="333"/>
      <c r="D87" s="333"/>
      <c r="E87" s="333"/>
      <c r="F87" s="333"/>
      <c r="G87" s="333"/>
      <c r="H87" s="333"/>
      <c r="I87" s="333"/>
      <c r="J87" s="333"/>
    </row>
    <row r="88" spans="1:10" s="427" customFormat="1" ht="11.25">
      <c r="A88" s="332"/>
      <c r="C88" s="333"/>
      <c r="D88" s="333"/>
      <c r="E88" s="333"/>
      <c r="F88" s="333"/>
      <c r="G88" s="333"/>
      <c r="H88" s="333"/>
      <c r="I88" s="333"/>
      <c r="J88" s="333"/>
    </row>
    <row r="89" spans="1:10" s="427" customFormat="1" ht="11.25">
      <c r="A89" s="332"/>
      <c r="C89" s="333"/>
      <c r="D89" s="333"/>
      <c r="E89" s="333"/>
      <c r="F89" s="333"/>
      <c r="G89" s="333"/>
      <c r="H89" s="333"/>
      <c r="I89" s="333"/>
      <c r="J89" s="333"/>
    </row>
    <row r="90" spans="1:10" s="427" customFormat="1" ht="11.25">
      <c r="A90" s="332"/>
      <c r="C90" s="333"/>
      <c r="D90" s="333"/>
      <c r="E90" s="333"/>
      <c r="F90" s="333"/>
      <c r="G90" s="333"/>
      <c r="H90" s="333"/>
      <c r="I90" s="333"/>
      <c r="J90" s="333"/>
    </row>
    <row r="91" spans="1:10" s="427" customFormat="1" ht="11.25">
      <c r="A91" s="332"/>
      <c r="C91" s="333"/>
      <c r="D91" s="333"/>
      <c r="E91" s="333"/>
      <c r="F91" s="333"/>
      <c r="G91" s="333"/>
      <c r="H91" s="333"/>
      <c r="I91" s="333"/>
      <c r="J91" s="333"/>
    </row>
    <row r="92" spans="1:10" s="427" customFormat="1" ht="11.25">
      <c r="A92" s="332"/>
      <c r="C92" s="333"/>
      <c r="D92" s="333"/>
      <c r="E92" s="333"/>
      <c r="F92" s="333"/>
      <c r="G92" s="333"/>
      <c r="H92" s="333"/>
      <c r="I92" s="333"/>
      <c r="J92" s="333"/>
    </row>
    <row r="93" spans="1:10" s="427" customFormat="1" ht="11.25">
      <c r="A93" s="332"/>
      <c r="C93" s="333"/>
      <c r="D93" s="333"/>
      <c r="E93" s="333"/>
      <c r="F93" s="333"/>
      <c r="G93" s="333"/>
      <c r="H93" s="333"/>
      <c r="I93" s="333"/>
      <c r="J93" s="333"/>
    </row>
    <row r="94" spans="1:10" s="427" customFormat="1" ht="11.25">
      <c r="A94" s="332"/>
      <c r="C94" s="333"/>
      <c r="D94" s="333"/>
      <c r="E94" s="333"/>
      <c r="F94" s="333"/>
      <c r="G94" s="333"/>
      <c r="H94" s="333"/>
      <c r="I94" s="333"/>
      <c r="J94" s="333"/>
    </row>
    <row r="95" spans="1:10" s="427" customFormat="1" ht="11.25">
      <c r="A95" s="332"/>
      <c r="C95" s="333"/>
      <c r="D95" s="333"/>
      <c r="E95" s="333"/>
      <c r="F95" s="333"/>
      <c r="G95" s="333"/>
      <c r="H95" s="333"/>
      <c r="I95" s="333"/>
      <c r="J95" s="333"/>
    </row>
    <row r="96" spans="1:10" s="427" customFormat="1" ht="11.25">
      <c r="A96" s="332"/>
      <c r="C96" s="333"/>
      <c r="D96" s="333"/>
      <c r="E96" s="333"/>
      <c r="F96" s="333"/>
      <c r="G96" s="333"/>
      <c r="H96" s="333"/>
      <c r="I96" s="333"/>
      <c r="J96" s="333"/>
    </row>
    <row r="97" spans="1:10" s="427" customFormat="1" ht="11.25">
      <c r="A97" s="332"/>
      <c r="C97" s="333"/>
      <c r="D97" s="333"/>
      <c r="E97" s="333"/>
      <c r="F97" s="333"/>
      <c r="G97" s="333"/>
      <c r="H97" s="333"/>
      <c r="I97" s="333"/>
      <c r="J97" s="333"/>
    </row>
    <row r="98" spans="1:10" s="427" customFormat="1" ht="11.25">
      <c r="A98" s="332"/>
      <c r="C98" s="333"/>
      <c r="D98" s="333"/>
      <c r="E98" s="333"/>
      <c r="F98" s="333"/>
      <c r="G98" s="333"/>
      <c r="H98" s="333"/>
      <c r="I98" s="333"/>
      <c r="J98" s="333"/>
    </row>
    <row r="99" spans="1:10" s="427" customFormat="1" ht="11.25">
      <c r="A99" s="332"/>
      <c r="C99" s="333"/>
      <c r="D99" s="333"/>
      <c r="E99" s="333"/>
      <c r="F99" s="333"/>
      <c r="G99" s="333"/>
      <c r="H99" s="333"/>
      <c r="I99" s="333"/>
      <c r="J99" s="333"/>
    </row>
    <row r="100" spans="1:10" s="427" customFormat="1" ht="11.25">
      <c r="A100" s="332"/>
      <c r="C100" s="333"/>
      <c r="D100" s="333"/>
      <c r="E100" s="333"/>
      <c r="F100" s="333"/>
      <c r="G100" s="333"/>
      <c r="H100" s="333"/>
      <c r="I100" s="333"/>
      <c r="J100" s="333"/>
    </row>
    <row r="101" spans="1:10" s="427" customFormat="1" ht="11.25">
      <c r="A101" s="332"/>
      <c r="C101" s="333"/>
      <c r="D101" s="333"/>
      <c r="E101" s="333"/>
      <c r="F101" s="333"/>
      <c r="G101" s="333"/>
      <c r="H101" s="333"/>
      <c r="I101" s="333"/>
      <c r="J101" s="333"/>
    </row>
    <row r="102" spans="1:10" s="427" customFormat="1" ht="11.25">
      <c r="A102" s="332"/>
      <c r="C102" s="333"/>
      <c r="D102" s="333"/>
      <c r="E102" s="333"/>
      <c r="F102" s="333"/>
      <c r="G102" s="333"/>
      <c r="H102" s="333"/>
      <c r="I102" s="333"/>
      <c r="J102" s="333"/>
    </row>
    <row r="103" spans="1:10" s="427" customFormat="1" ht="11.25">
      <c r="A103" s="332"/>
      <c r="C103" s="333"/>
      <c r="D103" s="333"/>
      <c r="E103" s="333"/>
      <c r="F103" s="333"/>
      <c r="G103" s="333"/>
      <c r="H103" s="333"/>
      <c r="I103" s="333"/>
      <c r="J103" s="333"/>
    </row>
    <row r="104" spans="1:10" s="427" customFormat="1" ht="11.25">
      <c r="A104" s="332"/>
      <c r="C104" s="333"/>
      <c r="D104" s="333"/>
      <c r="E104" s="333"/>
      <c r="F104" s="333"/>
      <c r="G104" s="333"/>
      <c r="H104" s="333"/>
      <c r="I104" s="333"/>
      <c r="J104" s="333"/>
    </row>
    <row r="105" spans="1:10" s="427" customFormat="1" ht="11.25">
      <c r="A105" s="332"/>
      <c r="C105" s="333"/>
      <c r="D105" s="333"/>
      <c r="E105" s="333"/>
      <c r="F105" s="333"/>
      <c r="G105" s="333"/>
      <c r="H105" s="333"/>
      <c r="I105" s="333"/>
      <c r="J105" s="333"/>
    </row>
  </sheetData>
  <sheetProtection selectLockedCells="1"/>
  <mergeCells count="16">
    <mergeCell ref="A3:J3"/>
    <mergeCell ref="A4:J4"/>
    <mergeCell ref="J9:J10"/>
    <mergeCell ref="G7:J8"/>
    <mergeCell ref="A15:B15"/>
    <mergeCell ref="A11:B11"/>
    <mergeCell ref="A12:B12"/>
    <mergeCell ref="I9:I10"/>
    <mergeCell ref="D7:D10"/>
    <mergeCell ref="H9:H10"/>
    <mergeCell ref="E7:E10"/>
    <mergeCell ref="A7:B10"/>
    <mergeCell ref="F7:F10"/>
    <mergeCell ref="C7:C10"/>
    <mergeCell ref="A13:B13"/>
    <mergeCell ref="A14:B14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03"/>
  <sheetViews>
    <sheetView view="pageBreakPreview" zoomScaleNormal="100" zoomScaleSheetLayoutView="100" workbookViewId="0">
      <selection activeCell="E22" sqref="E22"/>
    </sheetView>
  </sheetViews>
  <sheetFormatPr defaultRowHeight="14.25"/>
  <cols>
    <col min="1" max="1" width="12.875" style="29" customWidth="1"/>
    <col min="2" max="2" width="15.625" style="254" hidden="1" customWidth="1"/>
    <col min="3" max="3" width="17" style="341" customWidth="1"/>
    <col min="4" max="4" width="17.5" style="341" customWidth="1"/>
    <col min="5" max="5" width="17.625" style="350" customWidth="1"/>
    <col min="6" max="6" width="17.375" style="341" customWidth="1"/>
    <col min="7" max="9" width="22.125" style="341" customWidth="1"/>
    <col min="10" max="10" width="16.125" style="254" customWidth="1"/>
    <col min="11" max="11" width="13.875" style="254" bestFit="1" customWidth="1"/>
    <col min="12" max="16384" width="9" style="254"/>
  </cols>
  <sheetData>
    <row r="1" spans="1:11" s="433" customFormat="1" ht="14.1" customHeight="1">
      <c r="A1" s="318" t="s">
        <v>534</v>
      </c>
      <c r="C1" s="333"/>
      <c r="D1" s="333"/>
      <c r="E1" s="123"/>
      <c r="F1" s="333"/>
      <c r="G1" s="333"/>
      <c r="H1" s="333"/>
      <c r="I1" s="335"/>
      <c r="J1" s="113" t="s">
        <v>559</v>
      </c>
    </row>
    <row r="2" spans="1:11" s="433" customFormat="1" ht="14.1" customHeight="1">
      <c r="A2" s="332"/>
      <c r="C2" s="333"/>
      <c r="D2" s="333"/>
      <c r="E2" s="123"/>
      <c r="F2" s="333"/>
      <c r="G2" s="333"/>
      <c r="H2" s="333"/>
      <c r="I2" s="335"/>
    </row>
    <row r="3" spans="1:11" s="438" customFormat="1" ht="20.100000000000001" customHeight="1">
      <c r="A3" s="745" t="s">
        <v>142</v>
      </c>
      <c r="B3" s="745"/>
      <c r="C3" s="745"/>
      <c r="D3" s="745"/>
      <c r="E3" s="745"/>
      <c r="F3" s="745"/>
      <c r="G3" s="745" t="s">
        <v>301</v>
      </c>
      <c r="H3" s="745"/>
      <c r="I3" s="745"/>
      <c r="J3" s="745"/>
    </row>
    <row r="4" spans="1:11" s="431" customFormat="1" ht="24" customHeight="1">
      <c r="A4" s="228"/>
      <c r="B4" s="228"/>
      <c r="C4" s="228"/>
      <c r="D4" s="228"/>
      <c r="E4" s="228"/>
      <c r="F4" s="228"/>
      <c r="G4" s="228"/>
      <c r="H4" s="228"/>
      <c r="I4" s="228"/>
      <c r="J4" s="432"/>
    </row>
    <row r="5" spans="1:11" s="334" customFormat="1" ht="18" customHeight="1" thickBot="1">
      <c r="A5" s="336" t="s">
        <v>219</v>
      </c>
      <c r="C5" s="317"/>
      <c r="D5" s="317"/>
      <c r="E5" s="179"/>
      <c r="F5" s="317"/>
      <c r="G5" s="317"/>
      <c r="H5" s="317"/>
      <c r="I5" s="19"/>
      <c r="J5" s="113" t="s">
        <v>300</v>
      </c>
    </row>
    <row r="6" spans="1:11" s="433" customFormat="1" ht="13.5" customHeight="1">
      <c r="A6" s="765" t="s">
        <v>299</v>
      </c>
      <c r="B6" s="766"/>
      <c r="C6" s="779" t="s">
        <v>221</v>
      </c>
      <c r="D6" s="643" t="s">
        <v>222</v>
      </c>
      <c r="E6" s="180"/>
      <c r="F6" s="643" t="s">
        <v>223</v>
      </c>
      <c r="G6" s="715" t="s">
        <v>224</v>
      </c>
      <c r="H6" s="638" t="s">
        <v>225</v>
      </c>
      <c r="I6" s="643" t="s">
        <v>226</v>
      </c>
      <c r="J6" s="783" t="s">
        <v>594</v>
      </c>
    </row>
    <row r="7" spans="1:11" s="433" customFormat="1" ht="13.5" customHeight="1">
      <c r="A7" s="767"/>
      <c r="B7" s="768"/>
      <c r="C7" s="780"/>
      <c r="D7" s="639"/>
      <c r="E7" s="776" t="s">
        <v>227</v>
      </c>
      <c r="F7" s="722"/>
      <c r="G7" s="716"/>
      <c r="H7" s="641"/>
      <c r="I7" s="722"/>
      <c r="J7" s="784"/>
    </row>
    <row r="8" spans="1:11" s="433" customFormat="1" ht="13.5" customHeight="1">
      <c r="A8" s="767"/>
      <c r="B8" s="768"/>
      <c r="C8" s="780"/>
      <c r="D8" s="639"/>
      <c r="E8" s="777"/>
      <c r="F8" s="722"/>
      <c r="G8" s="716"/>
      <c r="H8" s="641"/>
      <c r="I8" s="722"/>
      <c r="J8" s="784"/>
    </row>
    <row r="9" spans="1:11" s="433" customFormat="1" ht="13.5" customHeight="1">
      <c r="A9" s="767"/>
      <c r="B9" s="768"/>
      <c r="C9" s="780"/>
      <c r="D9" s="639"/>
      <c r="E9" s="777"/>
      <c r="F9" s="722"/>
      <c r="G9" s="716"/>
      <c r="H9" s="641"/>
      <c r="I9" s="722"/>
      <c r="J9" s="784"/>
    </row>
    <row r="10" spans="1:11" s="433" customFormat="1" ht="13.5" customHeight="1">
      <c r="A10" s="769"/>
      <c r="B10" s="770"/>
      <c r="C10" s="781"/>
      <c r="D10" s="640"/>
      <c r="E10" s="778"/>
      <c r="F10" s="782"/>
      <c r="G10" s="717"/>
      <c r="H10" s="642"/>
      <c r="I10" s="782"/>
      <c r="J10" s="785"/>
    </row>
    <row r="11" spans="1:11" s="21" customFormat="1" ht="17.45" customHeight="1">
      <c r="A11" s="755" t="s">
        <v>656</v>
      </c>
      <c r="B11" s="756"/>
      <c r="C11" s="256">
        <v>2738420</v>
      </c>
      <c r="D11" s="181">
        <v>2386603</v>
      </c>
      <c r="E11" s="182">
        <v>87.152555123027142</v>
      </c>
      <c r="F11" s="181">
        <v>1008850</v>
      </c>
      <c r="G11" s="181">
        <v>1056748.9590163936</v>
      </c>
      <c r="H11" s="181">
        <v>443</v>
      </c>
      <c r="I11" s="181">
        <v>428839</v>
      </c>
      <c r="J11" s="224">
        <v>2012</v>
      </c>
    </row>
    <row r="12" spans="1:11" s="21" customFormat="1" ht="17.45" customHeight="1">
      <c r="A12" s="483" t="s">
        <v>657</v>
      </c>
      <c r="B12" s="434"/>
      <c r="C12" s="256">
        <v>2742939</v>
      </c>
      <c r="D12" s="181">
        <v>2427689</v>
      </c>
      <c r="E12" s="182">
        <v>88.506853415260053</v>
      </c>
      <c r="F12" s="181">
        <v>1052900</v>
      </c>
      <c r="G12" s="181">
        <v>1098733</v>
      </c>
      <c r="H12" s="181">
        <v>452.5839182860737</v>
      </c>
      <c r="I12" s="181">
        <v>442235</v>
      </c>
      <c r="J12" s="224">
        <v>2013</v>
      </c>
    </row>
    <row r="13" spans="1:11" s="21" customFormat="1" ht="17.45" customHeight="1">
      <c r="A13" s="483" t="s">
        <v>658</v>
      </c>
      <c r="B13" s="434"/>
      <c r="C13" s="256">
        <v>2748599</v>
      </c>
      <c r="D13" s="181">
        <v>2456852</v>
      </c>
      <c r="E13" s="182">
        <v>89.385610632907898</v>
      </c>
      <c r="F13" s="181">
        <v>1029400</v>
      </c>
      <c r="G13" s="181">
        <v>1093877</v>
      </c>
      <c r="H13" s="181">
        <v>445.23520342291675</v>
      </c>
      <c r="I13" s="181">
        <v>461037</v>
      </c>
      <c r="J13" s="224">
        <v>2014</v>
      </c>
    </row>
    <row r="14" spans="1:11" s="21" customFormat="1" ht="17.45" customHeight="1">
      <c r="A14" s="483" t="s">
        <v>659</v>
      </c>
      <c r="B14" s="434"/>
      <c r="C14" s="256">
        <v>2748599</v>
      </c>
      <c r="D14" s="181">
        <v>2456852</v>
      </c>
      <c r="E14" s="182">
        <v>89.385610632907898</v>
      </c>
      <c r="F14" s="181">
        <v>1029400</v>
      </c>
      <c r="G14" s="181">
        <v>1093877</v>
      </c>
      <c r="H14" s="181">
        <v>445.23520342291675</v>
      </c>
      <c r="I14" s="181">
        <v>461037</v>
      </c>
      <c r="J14" s="224">
        <v>2015</v>
      </c>
    </row>
    <row r="15" spans="1:11" s="21" customFormat="1" ht="17.45" customHeight="1">
      <c r="A15" s="753" t="s">
        <v>660</v>
      </c>
      <c r="B15" s="754"/>
      <c r="C15" s="497">
        <f>SUM(C17:C39)</f>
        <v>2751749</v>
      </c>
      <c r="D15" s="498">
        <f>SUM(D17:D39)</f>
        <v>2491082</v>
      </c>
      <c r="E15" s="499">
        <f>D15/C15*100</f>
        <v>90.527224685100265</v>
      </c>
      <c r="F15" s="498">
        <f>SUM(F17:F39)</f>
        <v>967700</v>
      </c>
      <c r="G15" s="498">
        <f t="shared" ref="G15" si="0">SUM(G17:G39)</f>
        <v>1141522</v>
      </c>
      <c r="H15" s="498">
        <v>447</v>
      </c>
      <c r="I15" s="498">
        <f>SUM(I17:I39)</f>
        <v>496138</v>
      </c>
      <c r="J15" s="225">
        <v>2016</v>
      </c>
      <c r="K15" s="146"/>
    </row>
    <row r="16" spans="1:11" s="496" customFormat="1" ht="6.75" customHeight="1">
      <c r="B16" s="107"/>
      <c r="C16" s="89"/>
      <c r="D16" s="89"/>
      <c r="E16" s="89"/>
      <c r="F16" s="89"/>
      <c r="G16" s="89"/>
      <c r="H16" s="89"/>
      <c r="I16" s="89"/>
      <c r="J16" s="97"/>
      <c r="K16" s="146"/>
    </row>
    <row r="17" spans="1:11" s="339" customFormat="1" ht="17.45" customHeight="1">
      <c r="A17" s="116" t="s">
        <v>305</v>
      </c>
      <c r="B17" s="183" t="s">
        <v>54</v>
      </c>
      <c r="C17" s="500">
        <v>522030</v>
      </c>
      <c r="D17" s="396">
        <v>495969</v>
      </c>
      <c r="E17" s="501">
        <f>D17/C17*100</f>
        <v>95.007758174817539</v>
      </c>
      <c r="F17" s="396">
        <v>313300</v>
      </c>
      <c r="G17" s="502">
        <v>233508</v>
      </c>
      <c r="H17" s="503">
        <v>469</v>
      </c>
      <c r="I17" s="396">
        <v>61096</v>
      </c>
      <c r="J17" s="226" t="s">
        <v>595</v>
      </c>
      <c r="K17" s="146"/>
    </row>
    <row r="18" spans="1:11" s="339" customFormat="1" ht="17.45" customHeight="1">
      <c r="A18" s="116" t="s">
        <v>55</v>
      </c>
      <c r="B18" s="183" t="s">
        <v>56</v>
      </c>
      <c r="C18" s="500">
        <v>268928</v>
      </c>
      <c r="D18" s="396">
        <v>234730</v>
      </c>
      <c r="E18" s="501">
        <f t="shared" ref="E18:E39" si="1">D18/C18*100</f>
        <v>87.283585197524999</v>
      </c>
      <c r="F18" s="396">
        <v>101500</v>
      </c>
      <c r="G18" s="502">
        <v>134861</v>
      </c>
      <c r="H18" s="503">
        <v>573</v>
      </c>
      <c r="I18" s="396">
        <v>47955</v>
      </c>
      <c r="J18" s="226" t="s">
        <v>56</v>
      </c>
      <c r="K18" s="146"/>
    </row>
    <row r="19" spans="1:11" s="339" customFormat="1" ht="17.45" customHeight="1">
      <c r="A19" s="116" t="s">
        <v>57</v>
      </c>
      <c r="B19" s="183" t="s">
        <v>58</v>
      </c>
      <c r="C19" s="500">
        <v>144254</v>
      </c>
      <c r="D19" s="396">
        <v>125373</v>
      </c>
      <c r="E19" s="501">
        <f t="shared" si="1"/>
        <v>86.911281489594742</v>
      </c>
      <c r="F19" s="396">
        <v>49800</v>
      </c>
      <c r="G19" s="502">
        <v>60322</v>
      </c>
      <c r="H19" s="503">
        <v>479</v>
      </c>
      <c r="I19" s="396">
        <v>21242</v>
      </c>
      <c r="J19" s="226" t="s">
        <v>58</v>
      </c>
      <c r="K19" s="146"/>
    </row>
    <row r="20" spans="1:11" s="339" customFormat="1" ht="17.45" customHeight="1">
      <c r="A20" s="116" t="s">
        <v>59</v>
      </c>
      <c r="B20" s="183" t="s">
        <v>60</v>
      </c>
      <c r="C20" s="500">
        <v>170133</v>
      </c>
      <c r="D20" s="396">
        <v>155505</v>
      </c>
      <c r="E20" s="501">
        <f t="shared" si="1"/>
        <v>91.402020771984269</v>
      </c>
      <c r="F20" s="396">
        <v>94200</v>
      </c>
      <c r="G20" s="502">
        <v>60479</v>
      </c>
      <c r="H20" s="503">
        <v>315</v>
      </c>
      <c r="I20" s="396">
        <v>33697</v>
      </c>
      <c r="J20" s="226" t="s">
        <v>60</v>
      </c>
      <c r="K20" s="146"/>
    </row>
    <row r="21" spans="1:11" s="339" customFormat="1" ht="17.45" customHeight="1">
      <c r="A21" s="116" t="s">
        <v>61</v>
      </c>
      <c r="B21" s="183" t="s">
        <v>62</v>
      </c>
      <c r="C21" s="500">
        <v>425492</v>
      </c>
      <c r="D21" s="396">
        <v>423779</v>
      </c>
      <c r="E21" s="501">
        <f t="shared" si="1"/>
        <v>99.597407236798801</v>
      </c>
      <c r="F21" s="396">
        <v>50000</v>
      </c>
      <c r="G21" s="502">
        <v>164953</v>
      </c>
      <c r="H21" s="503">
        <v>361</v>
      </c>
      <c r="I21" s="396">
        <v>40678</v>
      </c>
      <c r="J21" s="226" t="s">
        <v>62</v>
      </c>
      <c r="K21" s="146"/>
    </row>
    <row r="22" spans="1:11" s="339" customFormat="1" ht="17.45" customHeight="1">
      <c r="A22" s="116" t="s">
        <v>63</v>
      </c>
      <c r="B22" s="183" t="s">
        <v>64</v>
      </c>
      <c r="C22" s="500">
        <v>110287</v>
      </c>
      <c r="D22" s="396">
        <v>96701</v>
      </c>
      <c r="E22" s="501">
        <f t="shared" si="1"/>
        <v>87.681231695485423</v>
      </c>
      <c r="F22" s="396">
        <v>46700</v>
      </c>
      <c r="G22" s="502">
        <v>43121</v>
      </c>
      <c r="H22" s="503">
        <v>444</v>
      </c>
      <c r="I22" s="396">
        <v>23668</v>
      </c>
      <c r="J22" s="226" t="s">
        <v>64</v>
      </c>
      <c r="K22" s="146"/>
    </row>
    <row r="23" spans="1:11" s="339" customFormat="1" ht="17.45" customHeight="1">
      <c r="A23" s="116" t="s">
        <v>65</v>
      </c>
      <c r="B23" s="183" t="s">
        <v>66</v>
      </c>
      <c r="C23" s="500">
        <v>103613</v>
      </c>
      <c r="D23" s="396">
        <v>97883</v>
      </c>
      <c r="E23" s="501">
        <f t="shared" si="1"/>
        <v>94.46980591238551</v>
      </c>
      <c r="F23" s="396">
        <v>12000</v>
      </c>
      <c r="G23" s="502">
        <v>57685</v>
      </c>
      <c r="H23" s="503">
        <v>587</v>
      </c>
      <c r="I23" s="396">
        <v>27684</v>
      </c>
      <c r="J23" s="226" t="s">
        <v>66</v>
      </c>
      <c r="K23" s="146"/>
    </row>
    <row r="24" spans="1:11" s="339" customFormat="1" ht="17.45" customHeight="1">
      <c r="A24" s="116" t="s">
        <v>67</v>
      </c>
      <c r="B24" s="183" t="s">
        <v>68</v>
      </c>
      <c r="C24" s="500">
        <v>102701</v>
      </c>
      <c r="D24" s="396">
        <v>74450</v>
      </c>
      <c r="E24" s="501">
        <f t="shared" si="1"/>
        <v>72.491991314592852</v>
      </c>
      <c r="F24" s="396">
        <v>36500</v>
      </c>
      <c r="G24" s="502">
        <v>32727</v>
      </c>
      <c r="H24" s="503">
        <v>438</v>
      </c>
      <c r="I24" s="396">
        <v>23638</v>
      </c>
      <c r="J24" s="226" t="s">
        <v>68</v>
      </c>
      <c r="K24" s="146"/>
    </row>
    <row r="25" spans="1:11" s="339" customFormat="1" ht="17.45" customHeight="1">
      <c r="A25" s="116" t="s">
        <v>69</v>
      </c>
      <c r="B25" s="183" t="s">
        <v>70</v>
      </c>
      <c r="C25" s="500">
        <v>75357</v>
      </c>
      <c r="D25" s="396">
        <v>69923</v>
      </c>
      <c r="E25" s="501">
        <f t="shared" si="1"/>
        <v>92.788991069177385</v>
      </c>
      <c r="F25" s="396">
        <v>50800</v>
      </c>
      <c r="G25" s="502">
        <v>38323</v>
      </c>
      <c r="H25" s="503">
        <v>546</v>
      </c>
      <c r="I25" s="396">
        <v>23006</v>
      </c>
      <c r="J25" s="226" t="s">
        <v>70</v>
      </c>
      <c r="K25" s="146"/>
    </row>
    <row r="26" spans="1:11" s="339" customFormat="1" ht="17.45" customHeight="1">
      <c r="A26" s="116" t="s">
        <v>71</v>
      </c>
      <c r="B26" s="183" t="s">
        <v>72</v>
      </c>
      <c r="C26" s="500">
        <v>266486</v>
      </c>
      <c r="D26" s="396">
        <v>263628</v>
      </c>
      <c r="E26" s="501">
        <f t="shared" si="1"/>
        <v>98.927523397101538</v>
      </c>
      <c r="F26" s="396">
        <v>80000</v>
      </c>
      <c r="G26" s="502">
        <v>113005</v>
      </c>
      <c r="H26" s="503">
        <v>427</v>
      </c>
      <c r="I26" s="396">
        <v>35900</v>
      </c>
      <c r="J26" s="226" t="s">
        <v>72</v>
      </c>
      <c r="K26" s="146"/>
    </row>
    <row r="27" spans="1:11" s="339" customFormat="1" ht="17.45" customHeight="1">
      <c r="A27" s="116" t="s">
        <v>73</v>
      </c>
      <c r="B27" s="183" t="s">
        <v>74</v>
      </c>
      <c r="C27" s="500">
        <v>24787</v>
      </c>
      <c r="D27" s="396">
        <v>18032</v>
      </c>
      <c r="E27" s="501">
        <f t="shared" si="1"/>
        <v>72.747811352725222</v>
      </c>
      <c r="F27" s="396">
        <v>8300</v>
      </c>
      <c r="G27" s="502">
        <v>12758</v>
      </c>
      <c r="H27" s="503">
        <v>705</v>
      </c>
      <c r="I27" s="396">
        <v>8454</v>
      </c>
      <c r="J27" s="226" t="s">
        <v>74</v>
      </c>
      <c r="K27" s="146"/>
    </row>
    <row r="28" spans="1:11" s="339" customFormat="1" ht="17.45" customHeight="1">
      <c r="A28" s="116" t="s">
        <v>75</v>
      </c>
      <c r="B28" s="183" t="s">
        <v>76</v>
      </c>
      <c r="C28" s="500">
        <v>54722</v>
      </c>
      <c r="D28" s="396">
        <v>44760</v>
      </c>
      <c r="E28" s="501">
        <f t="shared" si="1"/>
        <v>81.795256021344258</v>
      </c>
      <c r="F28" s="396">
        <v>20400</v>
      </c>
      <c r="G28" s="502">
        <v>25516</v>
      </c>
      <c r="H28" s="503">
        <v>568</v>
      </c>
      <c r="I28" s="396">
        <v>19623</v>
      </c>
      <c r="J28" s="226" t="s">
        <v>76</v>
      </c>
      <c r="K28" s="146"/>
    </row>
    <row r="29" spans="1:11" s="339" customFormat="1" ht="17.45" customHeight="1">
      <c r="A29" s="116" t="s">
        <v>77</v>
      </c>
      <c r="B29" s="183" t="s">
        <v>78</v>
      </c>
      <c r="C29" s="500">
        <v>26552</v>
      </c>
      <c r="D29" s="396">
        <v>18083</v>
      </c>
      <c r="E29" s="501">
        <f t="shared" si="1"/>
        <v>68.104097619764985</v>
      </c>
      <c r="F29" s="396">
        <v>9600</v>
      </c>
      <c r="G29" s="502">
        <v>8847</v>
      </c>
      <c r="H29" s="503">
        <v>487</v>
      </c>
      <c r="I29" s="396">
        <v>8515</v>
      </c>
      <c r="J29" s="226" t="s">
        <v>78</v>
      </c>
      <c r="K29" s="146"/>
    </row>
    <row r="30" spans="1:11" s="339" customFormat="1" ht="17.45" customHeight="1">
      <c r="A30" s="116" t="s">
        <v>79</v>
      </c>
      <c r="B30" s="183" t="s">
        <v>80</v>
      </c>
      <c r="C30" s="500">
        <v>17929</v>
      </c>
      <c r="D30" s="396">
        <v>16092</v>
      </c>
      <c r="E30" s="501">
        <f t="shared" si="1"/>
        <v>89.754029784148585</v>
      </c>
      <c r="F30" s="396">
        <v>7200</v>
      </c>
      <c r="G30" s="502">
        <v>6550</v>
      </c>
      <c r="H30" s="503">
        <v>405</v>
      </c>
      <c r="I30" s="396">
        <v>7981</v>
      </c>
      <c r="J30" s="226" t="s">
        <v>80</v>
      </c>
      <c r="K30" s="146"/>
    </row>
    <row r="31" spans="1:11" s="339" customFormat="1" ht="17.45" customHeight="1">
      <c r="A31" s="116" t="s">
        <v>81</v>
      </c>
      <c r="B31" s="183" t="s">
        <v>82</v>
      </c>
      <c r="C31" s="500">
        <v>39973</v>
      </c>
      <c r="D31" s="396">
        <v>36073</v>
      </c>
      <c r="E31" s="501">
        <f t="shared" si="1"/>
        <v>90.243414304655644</v>
      </c>
      <c r="F31" s="396">
        <v>23000</v>
      </c>
      <c r="G31" s="502">
        <v>20029</v>
      </c>
      <c r="H31" s="503">
        <v>553</v>
      </c>
      <c r="I31" s="396">
        <v>19391</v>
      </c>
      <c r="J31" s="226" t="s">
        <v>82</v>
      </c>
      <c r="K31" s="146"/>
    </row>
    <row r="32" spans="1:11" s="339" customFormat="1" ht="17.649999999999999" customHeight="1">
      <c r="A32" s="116" t="s">
        <v>83</v>
      </c>
      <c r="B32" s="183" t="s">
        <v>84</v>
      </c>
      <c r="C32" s="500">
        <v>44603</v>
      </c>
      <c r="D32" s="396">
        <v>32266</v>
      </c>
      <c r="E32" s="501">
        <f t="shared" si="1"/>
        <v>72.340425531914903</v>
      </c>
      <c r="F32" s="396">
        <v>0</v>
      </c>
      <c r="G32" s="502">
        <v>12288</v>
      </c>
      <c r="H32" s="503">
        <v>379</v>
      </c>
      <c r="I32" s="396">
        <v>13146</v>
      </c>
      <c r="J32" s="226" t="s">
        <v>84</v>
      </c>
      <c r="K32" s="146"/>
    </row>
    <row r="33" spans="1:11" s="339" customFormat="1" ht="17.649999999999999" customHeight="1">
      <c r="A33" s="116" t="s">
        <v>85</v>
      </c>
      <c r="B33" s="183" t="s">
        <v>86</v>
      </c>
      <c r="C33" s="500">
        <v>36069</v>
      </c>
      <c r="D33" s="396">
        <v>33184</v>
      </c>
      <c r="E33" s="501">
        <f t="shared" si="1"/>
        <v>92.001441681222104</v>
      </c>
      <c r="F33" s="396">
        <v>9000</v>
      </c>
      <c r="G33" s="502">
        <v>14327</v>
      </c>
      <c r="H33" s="503">
        <v>430</v>
      </c>
      <c r="I33" s="396">
        <v>11418</v>
      </c>
      <c r="J33" s="226" t="s">
        <v>86</v>
      </c>
      <c r="K33" s="146"/>
    </row>
    <row r="34" spans="1:11" s="339" customFormat="1" ht="17.649999999999999" customHeight="1">
      <c r="A34" s="116" t="s">
        <v>87</v>
      </c>
      <c r="B34" s="183" t="s">
        <v>88</v>
      </c>
      <c r="C34" s="500">
        <v>46886</v>
      </c>
      <c r="D34" s="396">
        <v>33655</v>
      </c>
      <c r="E34" s="501">
        <f t="shared" si="1"/>
        <v>71.78048884528431</v>
      </c>
      <c r="F34" s="396">
        <v>2400</v>
      </c>
      <c r="G34" s="502">
        <v>13972</v>
      </c>
      <c r="H34" s="503">
        <v>414</v>
      </c>
      <c r="I34" s="396">
        <v>10495</v>
      </c>
      <c r="J34" s="226" t="s">
        <v>88</v>
      </c>
      <c r="K34" s="146"/>
    </row>
    <row r="35" spans="1:11" s="339" customFormat="1" ht="17.649999999999999" customHeight="1">
      <c r="A35" s="116" t="s">
        <v>89</v>
      </c>
      <c r="B35" s="183" t="s">
        <v>90</v>
      </c>
      <c r="C35" s="500">
        <v>127330</v>
      </c>
      <c r="D35" s="396">
        <v>116549</v>
      </c>
      <c r="E35" s="501">
        <f t="shared" si="1"/>
        <v>91.533024424723166</v>
      </c>
      <c r="F35" s="396">
        <v>0</v>
      </c>
      <c r="G35" s="502">
        <v>42876</v>
      </c>
      <c r="H35" s="503">
        <v>366</v>
      </c>
      <c r="I35" s="396">
        <v>18262</v>
      </c>
      <c r="J35" s="226" t="s">
        <v>90</v>
      </c>
      <c r="K35" s="146"/>
    </row>
    <row r="36" spans="1:11" s="339" customFormat="1" ht="17.649999999999999" customHeight="1">
      <c r="A36" s="116" t="s">
        <v>91</v>
      </c>
      <c r="B36" s="183" t="s">
        <v>92</v>
      </c>
      <c r="C36" s="500">
        <v>46688</v>
      </c>
      <c r="D36" s="396">
        <v>37715</v>
      </c>
      <c r="E36" s="501">
        <f t="shared" si="1"/>
        <v>80.780928718300203</v>
      </c>
      <c r="F36" s="396">
        <v>16800</v>
      </c>
      <c r="G36" s="502">
        <v>14187</v>
      </c>
      <c r="H36" s="503">
        <v>375</v>
      </c>
      <c r="I36" s="396">
        <v>14638</v>
      </c>
      <c r="J36" s="226" t="s">
        <v>92</v>
      </c>
      <c r="K36" s="146"/>
    </row>
    <row r="37" spans="1:11" s="339" customFormat="1" ht="17.649999999999999" customHeight="1">
      <c r="A37" s="116" t="s">
        <v>93</v>
      </c>
      <c r="B37" s="183" t="s">
        <v>94</v>
      </c>
      <c r="C37" s="500">
        <v>33809</v>
      </c>
      <c r="D37" s="396">
        <v>21612</v>
      </c>
      <c r="E37" s="501">
        <f t="shared" si="1"/>
        <v>63.923807270253484</v>
      </c>
      <c r="F37" s="396">
        <v>10800</v>
      </c>
      <c r="G37" s="502">
        <v>8093</v>
      </c>
      <c r="H37" s="503">
        <v>373</v>
      </c>
      <c r="I37" s="396">
        <v>8260</v>
      </c>
      <c r="J37" s="226" t="s">
        <v>94</v>
      </c>
      <c r="K37" s="146"/>
    </row>
    <row r="38" spans="1:11" s="339" customFormat="1" ht="17.649999999999999" customHeight="1">
      <c r="A38" s="116" t="s">
        <v>95</v>
      </c>
      <c r="B38" s="183" t="s">
        <v>96</v>
      </c>
      <c r="C38" s="500">
        <v>52974</v>
      </c>
      <c r="D38" s="396">
        <v>36502</v>
      </c>
      <c r="E38" s="501">
        <f t="shared" si="1"/>
        <v>68.905500811718952</v>
      </c>
      <c r="F38" s="396">
        <v>20400</v>
      </c>
      <c r="G38" s="502">
        <v>18552</v>
      </c>
      <c r="H38" s="503">
        <v>506</v>
      </c>
      <c r="I38" s="396">
        <v>14616</v>
      </c>
      <c r="J38" s="226" t="s">
        <v>96</v>
      </c>
      <c r="K38" s="146"/>
    </row>
    <row r="39" spans="1:11" s="339" customFormat="1" ht="17.649999999999999" customHeight="1" thickBot="1">
      <c r="A39" s="118" t="s">
        <v>97</v>
      </c>
      <c r="B39" s="184" t="s">
        <v>98</v>
      </c>
      <c r="C39" s="504">
        <v>10146</v>
      </c>
      <c r="D39" s="505">
        <v>8618</v>
      </c>
      <c r="E39" s="506">
        <f t="shared" si="1"/>
        <v>84.939877784348511</v>
      </c>
      <c r="F39" s="505">
        <v>5000</v>
      </c>
      <c r="G39" s="507">
        <v>4543</v>
      </c>
      <c r="H39" s="508">
        <v>525</v>
      </c>
      <c r="I39" s="505">
        <v>2775</v>
      </c>
      <c r="J39" s="227" t="s">
        <v>98</v>
      </c>
      <c r="K39" s="146"/>
    </row>
    <row r="40" spans="1:11" s="101" customFormat="1" ht="11.1" customHeight="1">
      <c r="A40" s="274" t="s">
        <v>661</v>
      </c>
      <c r="C40" s="287"/>
      <c r="D40" s="287"/>
      <c r="E40" s="288"/>
      <c r="F40" s="287"/>
      <c r="G40" s="287"/>
      <c r="H40" s="287"/>
      <c r="I40" s="289"/>
      <c r="J40" s="320" t="s">
        <v>293</v>
      </c>
    </row>
    <row r="41" spans="1:11" s="121" customFormat="1" ht="11.1" customHeight="1">
      <c r="A41" s="120" t="s">
        <v>555</v>
      </c>
      <c r="C41" s="122"/>
      <c r="D41" s="290"/>
      <c r="E41" s="291"/>
      <c r="F41" s="122"/>
      <c r="G41" s="122"/>
      <c r="H41" s="122"/>
      <c r="I41" s="122"/>
    </row>
    <row r="42" spans="1:11" s="110" customFormat="1" ht="11.1" customHeight="1">
      <c r="A42" s="292" t="s">
        <v>662</v>
      </c>
      <c r="C42" s="273"/>
      <c r="D42" s="273"/>
      <c r="E42" s="293"/>
      <c r="F42" s="273"/>
      <c r="G42" s="273"/>
      <c r="H42" s="273"/>
      <c r="I42" s="273"/>
    </row>
    <row r="43" spans="1:11" s="433" customFormat="1" ht="11.25">
      <c r="A43" s="318" t="s">
        <v>554</v>
      </c>
      <c r="C43" s="333"/>
      <c r="D43" s="333"/>
      <c r="E43" s="123"/>
      <c r="F43" s="333"/>
      <c r="G43" s="333"/>
      <c r="H43" s="333"/>
      <c r="I43" s="333"/>
    </row>
    <row r="44" spans="1:11" s="433" customFormat="1" ht="11.25">
      <c r="A44" s="318" t="s">
        <v>663</v>
      </c>
      <c r="C44" s="333"/>
      <c r="D44" s="333"/>
      <c r="E44" s="123"/>
      <c r="F44" s="333"/>
      <c r="G44" s="333"/>
      <c r="H44" s="333"/>
      <c r="I44" s="333"/>
    </row>
    <row r="45" spans="1:11" s="433" customFormat="1" ht="11.25">
      <c r="A45" s="332"/>
      <c r="C45" s="333"/>
      <c r="D45" s="333"/>
      <c r="E45" s="123"/>
      <c r="F45" s="333"/>
      <c r="G45" s="333"/>
      <c r="H45" s="333"/>
      <c r="I45" s="333"/>
    </row>
    <row r="46" spans="1:11" s="433" customFormat="1" ht="11.25">
      <c r="A46" s="332"/>
      <c r="C46" s="333"/>
      <c r="D46" s="333"/>
      <c r="E46" s="123"/>
      <c r="F46" s="333"/>
      <c r="G46" s="333"/>
      <c r="H46" s="333"/>
      <c r="I46" s="333"/>
    </row>
    <row r="47" spans="1:11" s="433" customFormat="1" ht="11.25">
      <c r="A47" s="332"/>
      <c r="C47" s="333"/>
      <c r="D47" s="333"/>
      <c r="E47" s="123"/>
      <c r="F47" s="333"/>
      <c r="G47" s="333"/>
      <c r="H47" s="333"/>
      <c r="I47" s="333"/>
    </row>
    <row r="48" spans="1:11" s="433" customFormat="1" ht="11.25">
      <c r="A48" s="332"/>
      <c r="C48" s="333"/>
      <c r="D48" s="333"/>
      <c r="E48" s="123"/>
      <c r="F48" s="333"/>
      <c r="G48" s="333"/>
      <c r="H48" s="333"/>
      <c r="I48" s="333"/>
    </row>
    <row r="49" spans="1:9" s="433" customFormat="1" ht="11.25">
      <c r="A49" s="332"/>
      <c r="C49" s="333"/>
      <c r="D49" s="333"/>
      <c r="E49" s="123"/>
      <c r="F49" s="333"/>
      <c r="G49" s="333"/>
      <c r="H49" s="333"/>
      <c r="I49" s="333"/>
    </row>
    <row r="50" spans="1:9" s="433" customFormat="1" ht="11.25">
      <c r="A50" s="332"/>
      <c r="C50" s="333"/>
      <c r="D50" s="333"/>
      <c r="E50" s="123"/>
      <c r="F50" s="333"/>
      <c r="G50" s="333"/>
      <c r="H50" s="333"/>
      <c r="I50" s="333"/>
    </row>
    <row r="51" spans="1:9" s="433" customFormat="1" ht="11.25">
      <c r="A51" s="332"/>
      <c r="C51" s="333"/>
      <c r="D51" s="333"/>
      <c r="E51" s="123"/>
      <c r="F51" s="333"/>
      <c r="G51" s="333"/>
      <c r="H51" s="333"/>
      <c r="I51" s="333"/>
    </row>
    <row r="52" spans="1:9" s="433" customFormat="1" ht="11.25">
      <c r="A52" s="332"/>
      <c r="C52" s="333"/>
      <c r="D52" s="333"/>
      <c r="E52" s="123"/>
      <c r="F52" s="333"/>
      <c r="G52" s="333"/>
      <c r="H52" s="333"/>
      <c r="I52" s="333"/>
    </row>
    <row r="53" spans="1:9" s="433" customFormat="1" ht="11.25">
      <c r="A53" s="332"/>
      <c r="C53" s="333"/>
      <c r="D53" s="333"/>
      <c r="E53" s="123"/>
      <c r="F53" s="333"/>
      <c r="G53" s="333"/>
      <c r="H53" s="333"/>
      <c r="I53" s="333"/>
    </row>
    <row r="54" spans="1:9" s="433" customFormat="1" ht="11.25">
      <c r="A54" s="332"/>
      <c r="C54" s="333"/>
      <c r="D54" s="333"/>
      <c r="E54" s="123"/>
      <c r="F54" s="333"/>
      <c r="G54" s="333"/>
      <c r="H54" s="333"/>
      <c r="I54" s="333"/>
    </row>
    <row r="55" spans="1:9" s="433" customFormat="1" ht="11.25">
      <c r="A55" s="332"/>
      <c r="C55" s="333"/>
      <c r="D55" s="333"/>
      <c r="E55" s="123"/>
      <c r="F55" s="333"/>
      <c r="G55" s="333"/>
      <c r="H55" s="333"/>
      <c r="I55" s="333"/>
    </row>
    <row r="56" spans="1:9" s="433" customFormat="1" ht="11.25">
      <c r="A56" s="332"/>
      <c r="C56" s="333"/>
      <c r="D56" s="333"/>
      <c r="E56" s="123"/>
      <c r="F56" s="333"/>
      <c r="G56" s="333"/>
      <c r="H56" s="333"/>
      <c r="I56" s="333"/>
    </row>
    <row r="57" spans="1:9" s="433" customFormat="1" ht="11.25">
      <c r="A57" s="332"/>
      <c r="C57" s="333"/>
      <c r="D57" s="333"/>
      <c r="E57" s="123"/>
      <c r="F57" s="333"/>
      <c r="G57" s="333"/>
      <c r="H57" s="333"/>
      <c r="I57" s="333"/>
    </row>
    <row r="58" spans="1:9" s="433" customFormat="1" ht="11.25">
      <c r="A58" s="332"/>
      <c r="C58" s="333"/>
      <c r="D58" s="333"/>
      <c r="E58" s="123"/>
      <c r="F58" s="333"/>
      <c r="G58" s="333"/>
      <c r="H58" s="333"/>
      <c r="I58" s="333"/>
    </row>
    <row r="59" spans="1:9" s="433" customFormat="1" ht="11.25">
      <c r="A59" s="332"/>
      <c r="C59" s="333"/>
      <c r="D59" s="333"/>
      <c r="E59" s="123"/>
      <c r="F59" s="333"/>
      <c r="G59" s="333"/>
      <c r="H59" s="333"/>
      <c r="I59" s="333"/>
    </row>
    <row r="60" spans="1:9" s="433" customFormat="1" ht="11.25">
      <c r="A60" s="332"/>
      <c r="C60" s="333"/>
      <c r="D60" s="333"/>
      <c r="E60" s="123"/>
      <c r="F60" s="333"/>
      <c r="G60" s="333"/>
      <c r="H60" s="333"/>
      <c r="I60" s="333"/>
    </row>
    <row r="61" spans="1:9" s="433" customFormat="1" ht="11.25">
      <c r="A61" s="332"/>
      <c r="C61" s="333"/>
      <c r="D61" s="333"/>
      <c r="E61" s="123"/>
      <c r="F61" s="333"/>
      <c r="G61" s="333"/>
      <c r="H61" s="333"/>
      <c r="I61" s="333"/>
    </row>
    <row r="62" spans="1:9" s="433" customFormat="1" ht="11.25">
      <c r="A62" s="332"/>
      <c r="C62" s="333"/>
      <c r="D62" s="333"/>
      <c r="E62" s="123"/>
      <c r="F62" s="333"/>
      <c r="G62" s="333"/>
      <c r="H62" s="333"/>
      <c r="I62" s="333"/>
    </row>
    <row r="63" spans="1:9" s="433" customFormat="1" ht="11.25">
      <c r="A63" s="332"/>
      <c r="C63" s="333"/>
      <c r="D63" s="333"/>
      <c r="E63" s="123"/>
      <c r="F63" s="333"/>
      <c r="G63" s="333"/>
      <c r="H63" s="333"/>
      <c r="I63" s="333"/>
    </row>
    <row r="64" spans="1:9" s="433" customFormat="1" ht="11.25">
      <c r="A64" s="332"/>
      <c r="C64" s="333"/>
      <c r="D64" s="333"/>
      <c r="E64" s="123"/>
      <c r="F64" s="333"/>
      <c r="G64" s="333"/>
      <c r="H64" s="333"/>
      <c r="I64" s="333"/>
    </row>
    <row r="65" spans="1:9" s="433" customFormat="1" ht="11.25">
      <c r="A65" s="332"/>
      <c r="C65" s="333"/>
      <c r="D65" s="333"/>
      <c r="E65" s="123"/>
      <c r="F65" s="333"/>
      <c r="G65" s="333"/>
      <c r="H65" s="333"/>
      <c r="I65" s="333"/>
    </row>
    <row r="66" spans="1:9" s="433" customFormat="1" ht="11.25">
      <c r="A66" s="332"/>
      <c r="C66" s="333"/>
      <c r="D66" s="333"/>
      <c r="E66" s="123"/>
      <c r="F66" s="333"/>
      <c r="G66" s="333"/>
      <c r="H66" s="333"/>
      <c r="I66" s="333"/>
    </row>
    <row r="67" spans="1:9" s="433" customFormat="1" ht="11.25">
      <c r="A67" s="332"/>
      <c r="C67" s="333"/>
      <c r="D67" s="333"/>
      <c r="E67" s="123"/>
      <c r="F67" s="333"/>
      <c r="G67" s="333"/>
      <c r="H67" s="333"/>
      <c r="I67" s="333"/>
    </row>
    <row r="68" spans="1:9" s="433" customFormat="1" ht="11.25">
      <c r="A68" s="332"/>
      <c r="C68" s="333"/>
      <c r="D68" s="333"/>
      <c r="E68" s="123"/>
      <c r="F68" s="333"/>
      <c r="G68" s="333"/>
      <c r="H68" s="333"/>
      <c r="I68" s="333"/>
    </row>
    <row r="69" spans="1:9" s="433" customFormat="1" ht="11.25">
      <c r="A69" s="332"/>
      <c r="C69" s="333"/>
      <c r="D69" s="333"/>
      <c r="E69" s="123"/>
      <c r="F69" s="333"/>
      <c r="G69" s="333"/>
      <c r="H69" s="333"/>
      <c r="I69" s="333"/>
    </row>
    <row r="70" spans="1:9" s="433" customFormat="1" ht="11.25">
      <c r="A70" s="332"/>
      <c r="C70" s="333"/>
      <c r="D70" s="333"/>
      <c r="E70" s="123"/>
      <c r="F70" s="333"/>
      <c r="G70" s="333"/>
      <c r="H70" s="333"/>
      <c r="I70" s="333"/>
    </row>
    <row r="71" spans="1:9" s="433" customFormat="1" ht="11.25">
      <c r="A71" s="332"/>
      <c r="C71" s="333"/>
      <c r="D71" s="333"/>
      <c r="E71" s="123"/>
      <c r="F71" s="333"/>
      <c r="G71" s="333"/>
      <c r="H71" s="333"/>
      <c r="I71" s="333"/>
    </row>
    <row r="72" spans="1:9" s="433" customFormat="1" ht="11.25">
      <c r="A72" s="332"/>
      <c r="C72" s="333"/>
      <c r="D72" s="333"/>
      <c r="E72" s="123"/>
      <c r="F72" s="333"/>
      <c r="G72" s="333"/>
      <c r="H72" s="333"/>
      <c r="I72" s="333"/>
    </row>
    <row r="73" spans="1:9" s="433" customFormat="1" ht="11.25">
      <c r="A73" s="332"/>
      <c r="C73" s="333"/>
      <c r="D73" s="333"/>
      <c r="E73" s="123"/>
      <c r="F73" s="333"/>
      <c r="G73" s="333"/>
      <c r="H73" s="333"/>
      <c r="I73" s="333"/>
    </row>
    <row r="74" spans="1:9" s="433" customFormat="1" ht="11.25">
      <c r="A74" s="332"/>
      <c r="C74" s="333"/>
      <c r="D74" s="333"/>
      <c r="E74" s="123"/>
      <c r="F74" s="333"/>
      <c r="G74" s="333"/>
      <c r="H74" s="333"/>
      <c r="I74" s="333"/>
    </row>
    <row r="75" spans="1:9" s="433" customFormat="1" ht="11.25">
      <c r="A75" s="332"/>
      <c r="C75" s="333"/>
      <c r="D75" s="333"/>
      <c r="E75" s="123"/>
      <c r="F75" s="333"/>
      <c r="G75" s="333"/>
      <c r="H75" s="333"/>
      <c r="I75" s="333"/>
    </row>
    <row r="76" spans="1:9" s="433" customFormat="1" ht="11.25">
      <c r="A76" s="332"/>
      <c r="C76" s="333"/>
      <c r="D76" s="333"/>
      <c r="E76" s="123"/>
      <c r="F76" s="333"/>
      <c r="G76" s="333"/>
      <c r="H76" s="333"/>
      <c r="I76" s="333"/>
    </row>
    <row r="77" spans="1:9" s="433" customFormat="1" ht="11.25">
      <c r="A77" s="332"/>
      <c r="C77" s="333"/>
      <c r="D77" s="333"/>
      <c r="E77" s="123"/>
      <c r="F77" s="333"/>
      <c r="G77" s="333"/>
      <c r="H77" s="333"/>
      <c r="I77" s="333"/>
    </row>
    <row r="78" spans="1:9" s="433" customFormat="1" ht="11.25">
      <c r="A78" s="332"/>
      <c r="C78" s="333"/>
      <c r="D78" s="333"/>
      <c r="E78" s="123"/>
      <c r="F78" s="333"/>
      <c r="G78" s="333"/>
      <c r="H78" s="333"/>
      <c r="I78" s="333"/>
    </row>
    <row r="79" spans="1:9" s="433" customFormat="1" ht="11.25">
      <c r="A79" s="332"/>
      <c r="C79" s="333"/>
      <c r="D79" s="333"/>
      <c r="E79" s="123"/>
      <c r="F79" s="333"/>
      <c r="G79" s="333"/>
      <c r="H79" s="333"/>
      <c r="I79" s="333"/>
    </row>
    <row r="80" spans="1:9" s="433" customFormat="1" ht="11.25">
      <c r="A80" s="332"/>
      <c r="C80" s="333"/>
      <c r="D80" s="333"/>
      <c r="E80" s="123"/>
      <c r="F80" s="333"/>
      <c r="G80" s="333"/>
      <c r="H80" s="333"/>
      <c r="I80" s="333"/>
    </row>
    <row r="81" spans="1:9" s="433" customFormat="1" ht="11.25">
      <c r="A81" s="332"/>
      <c r="C81" s="333"/>
      <c r="D81" s="333"/>
      <c r="E81" s="123"/>
      <c r="F81" s="333"/>
      <c r="G81" s="333"/>
      <c r="H81" s="333"/>
      <c r="I81" s="333"/>
    </row>
    <row r="82" spans="1:9" s="433" customFormat="1" ht="11.25">
      <c r="A82" s="332"/>
      <c r="C82" s="333"/>
      <c r="D82" s="333"/>
      <c r="E82" s="123"/>
      <c r="F82" s="333"/>
      <c r="G82" s="333"/>
      <c r="H82" s="333"/>
      <c r="I82" s="333"/>
    </row>
    <row r="83" spans="1:9" s="433" customFormat="1" ht="11.25">
      <c r="A83" s="332"/>
      <c r="C83" s="333"/>
      <c r="D83" s="333"/>
      <c r="E83" s="123"/>
      <c r="F83" s="333"/>
      <c r="G83" s="333"/>
      <c r="H83" s="333"/>
      <c r="I83" s="333"/>
    </row>
    <row r="84" spans="1:9" s="433" customFormat="1" ht="11.25">
      <c r="A84" s="332"/>
      <c r="C84" s="333"/>
      <c r="D84" s="333"/>
      <c r="E84" s="123"/>
      <c r="F84" s="333"/>
      <c r="G84" s="333"/>
      <c r="H84" s="333"/>
      <c r="I84" s="333"/>
    </row>
    <row r="85" spans="1:9" s="433" customFormat="1" ht="11.25">
      <c r="A85" s="332"/>
      <c r="C85" s="333"/>
      <c r="D85" s="333"/>
      <c r="E85" s="123"/>
      <c r="F85" s="333"/>
      <c r="G85" s="333"/>
      <c r="H85" s="333"/>
      <c r="I85" s="333"/>
    </row>
    <row r="86" spans="1:9" s="433" customFormat="1" ht="11.25">
      <c r="A86" s="332"/>
      <c r="C86" s="333"/>
      <c r="D86" s="333"/>
      <c r="E86" s="123"/>
      <c r="F86" s="333"/>
      <c r="G86" s="333"/>
      <c r="H86" s="333"/>
      <c r="I86" s="333"/>
    </row>
    <row r="87" spans="1:9" s="433" customFormat="1" ht="11.25">
      <c r="A87" s="332"/>
      <c r="C87" s="333"/>
      <c r="D87" s="333"/>
      <c r="E87" s="123"/>
      <c r="F87" s="333"/>
      <c r="G87" s="333"/>
      <c r="H87" s="333"/>
      <c r="I87" s="333"/>
    </row>
    <row r="88" spans="1:9" s="433" customFormat="1" ht="11.25">
      <c r="A88" s="332"/>
      <c r="C88" s="333"/>
      <c r="D88" s="333"/>
      <c r="E88" s="123"/>
      <c r="F88" s="333"/>
      <c r="G88" s="333"/>
      <c r="H88" s="333"/>
      <c r="I88" s="333"/>
    </row>
    <row r="89" spans="1:9" s="433" customFormat="1" ht="11.25">
      <c r="A89" s="332"/>
      <c r="C89" s="333"/>
      <c r="D89" s="333"/>
      <c r="E89" s="123"/>
      <c r="F89" s="333"/>
      <c r="G89" s="333"/>
      <c r="H89" s="333"/>
      <c r="I89" s="333"/>
    </row>
    <row r="90" spans="1:9" s="433" customFormat="1" ht="11.25">
      <c r="A90" s="332"/>
      <c r="C90" s="333"/>
      <c r="D90" s="333"/>
      <c r="E90" s="123"/>
      <c r="F90" s="333"/>
      <c r="G90" s="333"/>
      <c r="H90" s="333"/>
      <c r="I90" s="333"/>
    </row>
    <row r="91" spans="1:9" s="433" customFormat="1" ht="11.25">
      <c r="A91" s="332"/>
      <c r="C91" s="333"/>
      <c r="D91" s="333"/>
      <c r="E91" s="123"/>
      <c r="F91" s="333"/>
      <c r="G91" s="333"/>
      <c r="H91" s="333"/>
      <c r="I91" s="333"/>
    </row>
    <row r="92" spans="1:9" s="433" customFormat="1" ht="11.25">
      <c r="A92" s="332"/>
      <c r="C92" s="333"/>
      <c r="D92" s="333"/>
      <c r="E92" s="123"/>
      <c r="F92" s="333"/>
      <c r="G92" s="333"/>
      <c r="H92" s="333"/>
      <c r="I92" s="333"/>
    </row>
    <row r="93" spans="1:9" s="433" customFormat="1" ht="11.25">
      <c r="A93" s="332"/>
      <c r="C93" s="333"/>
      <c r="D93" s="333"/>
      <c r="E93" s="123"/>
      <c r="F93" s="333"/>
      <c r="G93" s="333"/>
      <c r="H93" s="333"/>
      <c r="I93" s="333"/>
    </row>
    <row r="94" spans="1:9" s="433" customFormat="1" ht="11.25">
      <c r="A94" s="332"/>
      <c r="C94" s="333"/>
      <c r="D94" s="333"/>
      <c r="E94" s="123"/>
      <c r="F94" s="333"/>
      <c r="G94" s="333"/>
      <c r="H94" s="333"/>
      <c r="I94" s="333"/>
    </row>
    <row r="95" spans="1:9" s="433" customFormat="1" ht="11.25">
      <c r="A95" s="332"/>
      <c r="C95" s="333"/>
      <c r="D95" s="333"/>
      <c r="E95" s="123"/>
      <c r="F95" s="333"/>
      <c r="G95" s="333"/>
      <c r="H95" s="333"/>
      <c r="I95" s="333"/>
    </row>
    <row r="96" spans="1:9" s="433" customFormat="1" ht="11.25">
      <c r="A96" s="332"/>
      <c r="C96" s="333"/>
      <c r="D96" s="333"/>
      <c r="E96" s="123"/>
      <c r="F96" s="333"/>
      <c r="G96" s="333"/>
      <c r="H96" s="333"/>
      <c r="I96" s="333"/>
    </row>
    <row r="97" spans="1:9" s="433" customFormat="1" ht="11.25">
      <c r="A97" s="332"/>
      <c r="C97" s="333"/>
      <c r="D97" s="333"/>
      <c r="E97" s="123"/>
      <c r="F97" s="333"/>
      <c r="G97" s="333"/>
      <c r="H97" s="333"/>
      <c r="I97" s="333"/>
    </row>
    <row r="98" spans="1:9" s="433" customFormat="1" ht="11.25">
      <c r="A98" s="332"/>
      <c r="C98" s="333"/>
      <c r="D98" s="333"/>
      <c r="E98" s="123"/>
      <c r="F98" s="333"/>
      <c r="G98" s="333"/>
      <c r="H98" s="333"/>
      <c r="I98" s="333"/>
    </row>
    <row r="99" spans="1:9" s="433" customFormat="1" ht="11.25">
      <c r="A99" s="332"/>
      <c r="C99" s="333"/>
      <c r="D99" s="333"/>
      <c r="E99" s="123"/>
      <c r="F99" s="333"/>
      <c r="G99" s="333"/>
      <c r="H99" s="333"/>
      <c r="I99" s="333"/>
    </row>
    <row r="100" spans="1:9" s="433" customFormat="1" ht="11.25">
      <c r="A100" s="332"/>
      <c r="C100" s="333"/>
      <c r="D100" s="333"/>
      <c r="E100" s="123"/>
      <c r="F100" s="333"/>
      <c r="G100" s="333"/>
      <c r="H100" s="333"/>
      <c r="I100" s="333"/>
    </row>
    <row r="101" spans="1:9" s="433" customFormat="1" ht="11.25">
      <c r="A101" s="332"/>
      <c r="C101" s="333"/>
      <c r="D101" s="333"/>
      <c r="E101" s="123"/>
      <c r="F101" s="333"/>
      <c r="G101" s="333"/>
      <c r="H101" s="333"/>
      <c r="I101" s="333"/>
    </row>
    <row r="102" spans="1:9" s="433" customFormat="1" ht="11.25">
      <c r="A102" s="332"/>
      <c r="C102" s="333"/>
      <c r="D102" s="333"/>
      <c r="E102" s="123"/>
      <c r="F102" s="333"/>
      <c r="G102" s="333"/>
      <c r="H102" s="333"/>
      <c r="I102" s="333"/>
    </row>
    <row r="103" spans="1:9" s="433" customFormat="1" ht="11.25">
      <c r="A103" s="332"/>
      <c r="C103" s="333"/>
      <c r="D103" s="333"/>
      <c r="E103" s="123"/>
      <c r="F103" s="333"/>
      <c r="G103" s="333"/>
      <c r="H103" s="333"/>
      <c r="I103" s="333"/>
    </row>
  </sheetData>
  <sheetProtection selectLockedCells="1"/>
  <mergeCells count="13">
    <mergeCell ref="E7:E10"/>
    <mergeCell ref="A11:B11"/>
    <mergeCell ref="A15:B15"/>
    <mergeCell ref="A3:F3"/>
    <mergeCell ref="G3:J3"/>
    <mergeCell ref="A6:B10"/>
    <mergeCell ref="C6:C10"/>
    <mergeCell ref="D6:D10"/>
    <mergeCell ref="F6:F10"/>
    <mergeCell ref="G6:G10"/>
    <mergeCell ref="H6:H10"/>
    <mergeCell ref="I6:I10"/>
    <mergeCell ref="J6:J10"/>
  </mergeCells>
  <phoneticPr fontId="2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3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103"/>
  <sheetViews>
    <sheetView view="pageBreakPreview" zoomScaleNormal="100" zoomScaleSheetLayoutView="100" workbookViewId="0">
      <selection activeCell="A14" sqref="A14:XFD39"/>
    </sheetView>
  </sheetViews>
  <sheetFormatPr defaultRowHeight="14.25"/>
  <cols>
    <col min="1" max="1" width="11.625" style="249" customWidth="1"/>
    <col min="2" max="2" width="12.875" style="348" customWidth="1"/>
    <col min="3" max="3" width="11.625" style="348" customWidth="1"/>
    <col min="4" max="5" width="11.375" style="348" customWidth="1"/>
    <col min="6" max="6" width="11.5" style="348" customWidth="1"/>
    <col min="7" max="7" width="12.125" style="348" customWidth="1"/>
    <col min="8" max="8" width="9.125" style="348" customWidth="1"/>
    <col min="9" max="9" width="9.375" style="348" customWidth="1"/>
    <col min="10" max="10" width="9.875" style="348" customWidth="1"/>
    <col min="11" max="11" width="11" style="348" customWidth="1"/>
    <col min="12" max="12" width="9.125" style="348" customWidth="1"/>
    <col min="13" max="13" width="11.5" style="348" bestFit="1" customWidth="1"/>
    <col min="14" max="14" width="10.875" style="348" customWidth="1"/>
    <col min="15" max="15" width="11.625" style="348" customWidth="1"/>
    <col min="16" max="16" width="15.625" style="348" customWidth="1"/>
    <col min="17" max="17" width="11.625" style="348" bestFit="1" customWidth="1"/>
    <col min="18" max="18" width="9.75" style="348" customWidth="1"/>
    <col min="19" max="19" width="9.125" style="348" customWidth="1"/>
    <col min="20" max="20" width="8" style="348" customWidth="1"/>
    <col min="21" max="21" width="9.875" style="348" customWidth="1"/>
    <col min="22" max="22" width="9.875" style="349" customWidth="1"/>
    <col min="23" max="23" width="10" style="347" customWidth="1"/>
    <col min="24" max="16384" width="9" style="347"/>
  </cols>
  <sheetData>
    <row r="1" spans="1:23" s="443" customFormat="1" ht="14.1" customHeight="1">
      <c r="A1" s="229" t="s">
        <v>535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230" t="s">
        <v>536</v>
      </c>
      <c r="P1" s="229" t="s">
        <v>537</v>
      </c>
      <c r="Q1" s="442"/>
      <c r="R1" s="442"/>
      <c r="S1" s="442"/>
      <c r="T1" s="442"/>
      <c r="U1" s="442"/>
      <c r="V1" s="442"/>
      <c r="W1" s="230"/>
    </row>
    <row r="2" spans="1:23" ht="14.1" customHeight="1">
      <c r="A2" s="229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230"/>
      <c r="P2" s="229"/>
      <c r="Q2" s="344"/>
      <c r="R2" s="344"/>
      <c r="S2" s="344"/>
      <c r="T2" s="344"/>
      <c r="U2" s="344"/>
      <c r="V2" s="344"/>
      <c r="W2" s="230"/>
    </row>
    <row r="3" spans="1:23" s="231" customFormat="1" ht="20.100000000000001" customHeight="1">
      <c r="A3" s="786" t="s">
        <v>143</v>
      </c>
      <c r="B3" s="786"/>
      <c r="C3" s="786"/>
      <c r="D3" s="786"/>
      <c r="E3" s="786"/>
      <c r="F3" s="786"/>
      <c r="G3" s="786"/>
      <c r="H3" s="787" t="s">
        <v>144</v>
      </c>
      <c r="I3" s="787"/>
      <c r="J3" s="787"/>
      <c r="K3" s="787"/>
      <c r="L3" s="787"/>
      <c r="M3" s="787"/>
      <c r="N3" s="787"/>
      <c r="O3" s="787"/>
      <c r="P3" s="786" t="s">
        <v>145</v>
      </c>
      <c r="Q3" s="786"/>
      <c r="R3" s="786"/>
      <c r="S3" s="786"/>
      <c r="T3" s="786"/>
      <c r="U3" s="786"/>
      <c r="V3" s="786"/>
      <c r="W3" s="786"/>
    </row>
    <row r="4" spans="1:23" s="233" customFormat="1" ht="24" customHeight="1">
      <c r="A4" s="232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788" t="s">
        <v>543</v>
      </c>
      <c r="Q4" s="788"/>
      <c r="R4" s="788"/>
      <c r="S4" s="788"/>
      <c r="T4" s="788"/>
      <c r="U4" s="788"/>
      <c r="V4" s="788"/>
      <c r="W4" s="788"/>
    </row>
    <row r="5" spans="1:23" s="234" customFormat="1" ht="18" customHeight="1" thickBot="1">
      <c r="A5" s="234" t="s">
        <v>99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6" t="s">
        <v>100</v>
      </c>
      <c r="P5" s="234" t="s">
        <v>99</v>
      </c>
      <c r="Q5" s="235"/>
      <c r="R5" s="235"/>
      <c r="S5" s="235"/>
      <c r="T5" s="235"/>
      <c r="U5" s="235"/>
      <c r="W5" s="236" t="s">
        <v>100</v>
      </c>
    </row>
    <row r="6" spans="1:23" s="238" customFormat="1" ht="15" customHeight="1">
      <c r="A6" s="789" t="s">
        <v>228</v>
      </c>
      <c r="B6" s="792" t="s">
        <v>453</v>
      </c>
      <c r="C6" s="795" t="s">
        <v>229</v>
      </c>
      <c r="D6" s="796"/>
      <c r="E6" s="796"/>
      <c r="F6" s="773"/>
      <c r="G6" s="237" t="s">
        <v>230</v>
      </c>
      <c r="H6" s="797" t="s">
        <v>231</v>
      </c>
      <c r="I6" s="797"/>
      <c r="J6" s="798"/>
      <c r="K6" s="799" t="s">
        <v>102</v>
      </c>
      <c r="L6" s="800"/>
      <c r="M6" s="800"/>
      <c r="N6" s="800"/>
      <c r="O6" s="801" t="s">
        <v>232</v>
      </c>
      <c r="P6" s="789" t="s">
        <v>220</v>
      </c>
      <c r="Q6" s="806" t="s">
        <v>103</v>
      </c>
      <c r="R6" s="800"/>
      <c r="S6" s="800"/>
      <c r="T6" s="800"/>
      <c r="U6" s="800"/>
      <c r="V6" s="800"/>
      <c r="W6" s="807"/>
    </row>
    <row r="7" spans="1:23" s="238" customFormat="1" ht="15" customHeight="1">
      <c r="A7" s="790"/>
      <c r="B7" s="793"/>
      <c r="C7" s="760"/>
      <c r="D7" s="804" t="s">
        <v>104</v>
      </c>
      <c r="E7" s="804" t="s">
        <v>233</v>
      </c>
      <c r="F7" s="804" t="s">
        <v>234</v>
      </c>
      <c r="G7" s="808"/>
      <c r="H7" s="774" t="s">
        <v>104</v>
      </c>
      <c r="I7" s="804" t="s">
        <v>233</v>
      </c>
      <c r="J7" s="804" t="s">
        <v>234</v>
      </c>
      <c r="K7" s="811"/>
      <c r="L7" s="804" t="s">
        <v>104</v>
      </c>
      <c r="M7" s="804" t="s">
        <v>233</v>
      </c>
      <c r="N7" s="774" t="s">
        <v>234</v>
      </c>
      <c r="O7" s="802"/>
      <c r="P7" s="790"/>
      <c r="Q7" s="811"/>
      <c r="R7" s="804" t="s">
        <v>235</v>
      </c>
      <c r="S7" s="804" t="s">
        <v>233</v>
      </c>
      <c r="T7" s="804" t="s">
        <v>105</v>
      </c>
      <c r="U7" s="804" t="s">
        <v>236</v>
      </c>
      <c r="V7" s="812" t="s">
        <v>302</v>
      </c>
      <c r="W7" s="809" t="s">
        <v>234</v>
      </c>
    </row>
    <row r="8" spans="1:23" s="238" customFormat="1" ht="15" customHeight="1">
      <c r="A8" s="790"/>
      <c r="B8" s="793"/>
      <c r="C8" s="760"/>
      <c r="D8" s="804"/>
      <c r="E8" s="804"/>
      <c r="F8" s="804"/>
      <c r="G8" s="809"/>
      <c r="H8" s="774"/>
      <c r="I8" s="804"/>
      <c r="J8" s="804"/>
      <c r="K8" s="804"/>
      <c r="L8" s="804"/>
      <c r="M8" s="804"/>
      <c r="N8" s="774"/>
      <c r="O8" s="802"/>
      <c r="P8" s="790"/>
      <c r="Q8" s="804"/>
      <c r="R8" s="804"/>
      <c r="S8" s="804"/>
      <c r="T8" s="804"/>
      <c r="U8" s="804"/>
      <c r="V8" s="812"/>
      <c r="W8" s="809"/>
    </row>
    <row r="9" spans="1:23" s="238" customFormat="1" ht="15" customHeight="1">
      <c r="A9" s="791"/>
      <c r="B9" s="794"/>
      <c r="C9" s="761"/>
      <c r="D9" s="805"/>
      <c r="E9" s="805"/>
      <c r="F9" s="805"/>
      <c r="G9" s="810"/>
      <c r="H9" s="775"/>
      <c r="I9" s="805"/>
      <c r="J9" s="805"/>
      <c r="K9" s="805"/>
      <c r="L9" s="805"/>
      <c r="M9" s="805"/>
      <c r="N9" s="775"/>
      <c r="O9" s="803"/>
      <c r="P9" s="791"/>
      <c r="Q9" s="805"/>
      <c r="R9" s="805"/>
      <c r="S9" s="805"/>
      <c r="T9" s="805"/>
      <c r="U9" s="805"/>
      <c r="V9" s="813"/>
      <c r="W9" s="810"/>
    </row>
    <row r="10" spans="1:23" s="241" customFormat="1" ht="17.45" customHeight="1">
      <c r="A10" s="242" t="s">
        <v>656</v>
      </c>
      <c r="B10" s="444">
        <v>18961970</v>
      </c>
      <c r="C10" s="444">
        <v>225123</v>
      </c>
      <c r="D10" s="444">
        <v>9256</v>
      </c>
      <c r="E10" s="444">
        <v>169124</v>
      </c>
      <c r="F10" s="444">
        <v>46743</v>
      </c>
      <c r="G10" s="444">
        <v>812712</v>
      </c>
      <c r="H10" s="444">
        <v>89925</v>
      </c>
      <c r="I10" s="444">
        <v>656718</v>
      </c>
      <c r="J10" s="444">
        <v>66069</v>
      </c>
      <c r="K10" s="444">
        <v>9046510</v>
      </c>
      <c r="L10" s="444">
        <v>269053</v>
      </c>
      <c r="M10" s="444">
        <v>5511927</v>
      </c>
      <c r="N10" s="444">
        <v>3265530</v>
      </c>
      <c r="O10" s="239" t="s">
        <v>304</v>
      </c>
      <c r="P10" s="240" t="s">
        <v>304</v>
      </c>
      <c r="Q10" s="444">
        <v>8877625</v>
      </c>
      <c r="R10" s="444">
        <v>185551</v>
      </c>
      <c r="S10" s="444">
        <v>187641</v>
      </c>
      <c r="T10" s="444">
        <v>59</v>
      </c>
      <c r="U10" s="444">
        <v>2465968</v>
      </c>
      <c r="V10" s="444">
        <v>4695486</v>
      </c>
      <c r="W10" s="444">
        <v>1342920</v>
      </c>
    </row>
    <row r="11" spans="1:23" s="241" customFormat="1" ht="17.45" customHeight="1">
      <c r="A11" s="242" t="s">
        <v>657</v>
      </c>
      <c r="B11" s="444">
        <v>19742283.5</v>
      </c>
      <c r="C11" s="444">
        <v>229437</v>
      </c>
      <c r="D11" s="444">
        <v>8720</v>
      </c>
      <c r="E11" s="444">
        <v>173873</v>
      </c>
      <c r="F11" s="444">
        <v>46844</v>
      </c>
      <c r="G11" s="444">
        <v>863479</v>
      </c>
      <c r="H11" s="444">
        <v>89835</v>
      </c>
      <c r="I11" s="444">
        <v>706110</v>
      </c>
      <c r="J11" s="444">
        <v>67534</v>
      </c>
      <c r="K11" s="444">
        <v>9436845</v>
      </c>
      <c r="L11" s="444">
        <v>270453</v>
      </c>
      <c r="M11" s="444">
        <v>5703060</v>
      </c>
      <c r="N11" s="444">
        <v>3463332</v>
      </c>
      <c r="O11" s="239" t="s">
        <v>439</v>
      </c>
      <c r="P11" s="240" t="s">
        <v>439</v>
      </c>
      <c r="Q11" s="444">
        <v>9212522.5</v>
      </c>
      <c r="R11" s="444">
        <v>185318</v>
      </c>
      <c r="S11" s="444">
        <v>193585</v>
      </c>
      <c r="T11" s="444">
        <v>59</v>
      </c>
      <c r="U11" s="444">
        <v>2614464</v>
      </c>
      <c r="V11" s="444">
        <v>4860085.5</v>
      </c>
      <c r="W11" s="444">
        <v>1349011</v>
      </c>
    </row>
    <row r="12" spans="1:23" s="241" customFormat="1" ht="17.45" customHeight="1">
      <c r="A12" s="242" t="s">
        <v>658</v>
      </c>
      <c r="B12" s="444">
        <v>20816836.600000001</v>
      </c>
      <c r="C12" s="444">
        <v>230684.5</v>
      </c>
      <c r="D12" s="444">
        <v>9673.5</v>
      </c>
      <c r="E12" s="444">
        <v>174913.3</v>
      </c>
      <c r="F12" s="444">
        <v>46097.7</v>
      </c>
      <c r="G12" s="444">
        <v>883984.4</v>
      </c>
      <c r="H12" s="444">
        <v>93035</v>
      </c>
      <c r="I12" s="444">
        <v>708201.3</v>
      </c>
      <c r="J12" s="444">
        <v>82748.100000000006</v>
      </c>
      <c r="K12" s="444">
        <v>10018015.4</v>
      </c>
      <c r="L12" s="444">
        <v>278299</v>
      </c>
      <c r="M12" s="444">
        <v>5950964.9000000004</v>
      </c>
      <c r="N12" s="444">
        <v>3788751.5</v>
      </c>
      <c r="O12" s="239" t="s">
        <v>544</v>
      </c>
      <c r="P12" s="240" t="s">
        <v>544</v>
      </c>
      <c r="Q12" s="444">
        <v>9684152.3000000007</v>
      </c>
      <c r="R12" s="444">
        <v>270075</v>
      </c>
      <c r="S12" s="444">
        <v>196031</v>
      </c>
      <c r="T12" s="444">
        <v>59</v>
      </c>
      <c r="U12" s="444">
        <v>2733880.7</v>
      </c>
      <c r="V12" s="444">
        <v>5059760.9000000004</v>
      </c>
      <c r="W12" s="444">
        <v>1424345.7</v>
      </c>
    </row>
    <row r="13" spans="1:23" s="241" customFormat="1" ht="17.45" customHeight="1">
      <c r="A13" s="242" t="s">
        <v>659</v>
      </c>
      <c r="B13" s="444">
        <v>21743637</v>
      </c>
      <c r="C13" s="444">
        <v>230950</v>
      </c>
      <c r="D13" s="444">
        <v>13541</v>
      </c>
      <c r="E13" s="444">
        <v>174913</v>
      </c>
      <c r="F13" s="444">
        <v>42496</v>
      </c>
      <c r="G13" s="444">
        <v>945258</v>
      </c>
      <c r="H13" s="444">
        <v>111510</v>
      </c>
      <c r="I13" s="444">
        <v>761730</v>
      </c>
      <c r="J13" s="444">
        <v>72018</v>
      </c>
      <c r="K13" s="444">
        <v>10448028</v>
      </c>
      <c r="L13" s="444">
        <v>345469</v>
      </c>
      <c r="M13" s="444">
        <v>6126872</v>
      </c>
      <c r="N13" s="444">
        <v>3975687</v>
      </c>
      <c r="O13" s="239" t="s">
        <v>545</v>
      </c>
      <c r="P13" s="240" t="s">
        <v>545</v>
      </c>
      <c r="Q13" s="444">
        <v>10119401</v>
      </c>
      <c r="R13" s="444">
        <v>337606</v>
      </c>
      <c r="S13" s="444">
        <v>203642</v>
      </c>
      <c r="T13" s="444">
        <v>59</v>
      </c>
      <c r="U13" s="444">
        <v>2906609</v>
      </c>
      <c r="V13" s="444">
        <v>5439032</v>
      </c>
      <c r="W13" s="444">
        <v>1232453</v>
      </c>
    </row>
    <row r="14" spans="1:23" s="241" customFormat="1" ht="17.45" customHeight="1">
      <c r="A14" s="243" t="s">
        <v>660</v>
      </c>
      <c r="B14" s="509">
        <f t="shared" ref="B14:M14" si="0">SUM(B16:B40)</f>
        <v>22779232</v>
      </c>
      <c r="C14" s="509">
        <f t="shared" si="0"/>
        <v>227629</v>
      </c>
      <c r="D14" s="509">
        <f t="shared" si="0"/>
        <v>11929</v>
      </c>
      <c r="E14" s="509">
        <f t="shared" si="0"/>
        <v>173524</v>
      </c>
      <c r="F14" s="509">
        <f t="shared" si="0"/>
        <v>42176</v>
      </c>
      <c r="G14" s="509">
        <f t="shared" si="0"/>
        <v>989842</v>
      </c>
      <c r="H14" s="509">
        <f t="shared" si="0"/>
        <v>108858</v>
      </c>
      <c r="I14" s="509">
        <f t="shared" si="0"/>
        <v>807598</v>
      </c>
      <c r="J14" s="509">
        <f t="shared" si="0"/>
        <v>73386</v>
      </c>
      <c r="K14" s="509">
        <f t="shared" si="0"/>
        <v>11080898</v>
      </c>
      <c r="L14" s="509">
        <f t="shared" si="0"/>
        <v>358194</v>
      </c>
      <c r="M14" s="509">
        <f t="shared" si="0"/>
        <v>6316259</v>
      </c>
      <c r="N14" s="509">
        <f>SUM(N16:N40)</f>
        <v>4406445</v>
      </c>
      <c r="O14" s="510" t="s">
        <v>584</v>
      </c>
      <c r="P14" s="243" t="s">
        <v>584</v>
      </c>
      <c r="Q14" s="509">
        <f t="shared" ref="Q14:V14" si="1">SUM(Q16:Q40)</f>
        <v>10480863</v>
      </c>
      <c r="R14" s="509">
        <f t="shared" si="1"/>
        <v>326576</v>
      </c>
      <c r="S14" s="509">
        <f t="shared" si="1"/>
        <v>209289</v>
      </c>
      <c r="T14" s="509">
        <f t="shared" si="1"/>
        <v>59</v>
      </c>
      <c r="U14" s="509">
        <f t="shared" si="1"/>
        <v>2664586</v>
      </c>
      <c r="V14" s="509">
        <f t="shared" si="1"/>
        <v>5252820</v>
      </c>
      <c r="W14" s="509">
        <f>SUM(W16:W40)</f>
        <v>2027533</v>
      </c>
    </row>
    <row r="15" spans="1:23" s="245" customFormat="1" ht="15.6" customHeight="1">
      <c r="A15" s="244"/>
      <c r="B15" s="444"/>
      <c r="C15" s="444"/>
      <c r="D15" s="444"/>
      <c r="E15" s="444"/>
      <c r="F15" s="444"/>
      <c r="G15" s="444"/>
      <c r="H15" s="444"/>
      <c r="I15" s="444"/>
      <c r="J15" s="444"/>
      <c r="K15" s="444"/>
      <c r="L15" s="444"/>
      <c r="M15" s="444"/>
      <c r="N15" s="444"/>
      <c r="O15" s="511"/>
      <c r="P15" s="512"/>
      <c r="Q15" s="444"/>
      <c r="R15" s="444"/>
      <c r="S15" s="444"/>
      <c r="T15" s="444"/>
      <c r="U15" s="444"/>
      <c r="V15" s="444"/>
      <c r="W15" s="444"/>
    </row>
    <row r="16" spans="1:23" s="245" customFormat="1" ht="17.45" customHeight="1">
      <c r="A16" s="244" t="s">
        <v>53</v>
      </c>
      <c r="B16" s="444">
        <f>SUM(C16,G16,K16,Q16)</f>
        <v>2484579</v>
      </c>
      <c r="C16" s="444">
        <f>SUM(D16:F16)</f>
        <v>67077</v>
      </c>
      <c r="D16" s="513">
        <v>1800</v>
      </c>
      <c r="E16" s="513">
        <v>56277</v>
      </c>
      <c r="F16" s="513">
        <v>9000</v>
      </c>
      <c r="G16" s="444">
        <f>SUM(H16:J16)</f>
        <v>153994</v>
      </c>
      <c r="H16" s="513">
        <v>8300</v>
      </c>
      <c r="I16" s="513">
        <v>132294</v>
      </c>
      <c r="J16" s="513">
        <v>13400</v>
      </c>
      <c r="K16" s="444">
        <f>SUM(L16:N16)</f>
        <v>971633</v>
      </c>
      <c r="L16" s="513">
        <v>18100</v>
      </c>
      <c r="M16" s="513">
        <v>397128</v>
      </c>
      <c r="N16" s="513">
        <v>556405</v>
      </c>
      <c r="O16" s="514" t="s">
        <v>54</v>
      </c>
      <c r="P16" s="515" t="s">
        <v>109</v>
      </c>
      <c r="Q16" s="444">
        <f>SUM(R16:W16)</f>
        <v>1291875</v>
      </c>
      <c r="R16" s="516">
        <v>0</v>
      </c>
      <c r="S16" s="513">
        <v>4371</v>
      </c>
      <c r="T16" s="516">
        <v>0</v>
      </c>
      <c r="U16" s="516">
        <v>0</v>
      </c>
      <c r="V16" s="513">
        <v>1279304</v>
      </c>
      <c r="W16" s="513">
        <v>8200</v>
      </c>
    </row>
    <row r="17" spans="1:23" s="245" customFormat="1" ht="17.45" customHeight="1">
      <c r="A17" s="244" t="s">
        <v>55</v>
      </c>
      <c r="B17" s="444">
        <f t="shared" ref="B17:B38" si="2">SUM(C17,G17,K17,Q17)</f>
        <v>1835552</v>
      </c>
      <c r="C17" s="444">
        <f t="shared" ref="C17:C38" si="3">SUM(D17:F17)</f>
        <v>7206</v>
      </c>
      <c r="D17" s="513">
        <v>1980</v>
      </c>
      <c r="E17" s="513">
        <v>5226</v>
      </c>
      <c r="F17" s="513">
        <v>0</v>
      </c>
      <c r="G17" s="444">
        <f t="shared" ref="G17:G38" si="4">SUM(H17:J17)</f>
        <v>103916</v>
      </c>
      <c r="H17" s="513">
        <v>30989</v>
      </c>
      <c r="I17" s="513">
        <v>72927</v>
      </c>
      <c r="J17" s="513">
        <v>0</v>
      </c>
      <c r="K17" s="444">
        <f t="shared" ref="K17:K38" si="5">SUM(L17:N17)</f>
        <v>933159</v>
      </c>
      <c r="L17" s="516">
        <v>39981</v>
      </c>
      <c r="M17" s="513">
        <v>578479</v>
      </c>
      <c r="N17" s="513">
        <v>314699</v>
      </c>
      <c r="O17" s="514" t="s">
        <v>56</v>
      </c>
      <c r="P17" s="515" t="s">
        <v>110</v>
      </c>
      <c r="Q17" s="444">
        <f t="shared" ref="Q17:Q38" si="6">SUM(R17:W17)</f>
        <v>791271</v>
      </c>
      <c r="R17" s="513">
        <v>91456</v>
      </c>
      <c r="S17" s="513">
        <v>28281</v>
      </c>
      <c r="T17" s="516">
        <v>0</v>
      </c>
      <c r="U17" s="513">
        <v>86800</v>
      </c>
      <c r="V17" s="513">
        <v>584734</v>
      </c>
      <c r="W17" s="513">
        <v>0</v>
      </c>
    </row>
    <row r="18" spans="1:23" s="245" customFormat="1" ht="17.45" customHeight="1">
      <c r="A18" s="244" t="s">
        <v>57</v>
      </c>
      <c r="B18" s="444">
        <f t="shared" si="2"/>
        <v>836650</v>
      </c>
      <c r="C18" s="444">
        <f t="shared" si="3"/>
        <v>0</v>
      </c>
      <c r="D18" s="513">
        <v>0</v>
      </c>
      <c r="E18" s="513">
        <v>0</v>
      </c>
      <c r="F18" s="513">
        <v>0</v>
      </c>
      <c r="G18" s="444">
        <f t="shared" si="4"/>
        <v>30958</v>
      </c>
      <c r="H18" s="513">
        <v>8039</v>
      </c>
      <c r="I18" s="513">
        <v>22919</v>
      </c>
      <c r="J18" s="513">
        <v>0</v>
      </c>
      <c r="K18" s="444">
        <f t="shared" si="5"/>
        <v>433220</v>
      </c>
      <c r="L18" s="513">
        <v>11172</v>
      </c>
      <c r="M18" s="513">
        <v>268913</v>
      </c>
      <c r="N18" s="513">
        <v>153135</v>
      </c>
      <c r="O18" s="514" t="s">
        <v>58</v>
      </c>
      <c r="P18" s="515" t="s">
        <v>111</v>
      </c>
      <c r="Q18" s="444">
        <f t="shared" si="6"/>
        <v>372472</v>
      </c>
      <c r="R18" s="516">
        <v>0</v>
      </c>
      <c r="S18" s="513">
        <v>3198</v>
      </c>
      <c r="T18" s="516">
        <v>0</v>
      </c>
      <c r="U18" s="513">
        <v>108708</v>
      </c>
      <c r="V18" s="513">
        <v>172897</v>
      </c>
      <c r="W18" s="513">
        <v>87669</v>
      </c>
    </row>
    <row r="19" spans="1:23" s="245" customFormat="1" ht="17.45" customHeight="1">
      <c r="A19" s="244" t="s">
        <v>59</v>
      </c>
      <c r="B19" s="444">
        <f t="shared" si="2"/>
        <v>1927144</v>
      </c>
      <c r="C19" s="444">
        <f t="shared" si="3"/>
        <v>8996</v>
      </c>
      <c r="D19" s="513">
        <v>2625</v>
      </c>
      <c r="E19" s="513">
        <v>6371</v>
      </c>
      <c r="F19" s="513">
        <v>0</v>
      </c>
      <c r="G19" s="444">
        <f t="shared" si="4"/>
        <v>121176</v>
      </c>
      <c r="H19" s="513">
        <v>10232</v>
      </c>
      <c r="I19" s="513">
        <v>107027</v>
      </c>
      <c r="J19" s="513">
        <v>3917</v>
      </c>
      <c r="K19" s="444">
        <f t="shared" si="5"/>
        <v>845655</v>
      </c>
      <c r="L19" s="513">
        <v>3875</v>
      </c>
      <c r="M19" s="513">
        <v>576311</v>
      </c>
      <c r="N19" s="513">
        <v>265469</v>
      </c>
      <c r="O19" s="514" t="s">
        <v>60</v>
      </c>
      <c r="P19" s="515" t="s">
        <v>112</v>
      </c>
      <c r="Q19" s="444">
        <f t="shared" si="6"/>
        <v>951317</v>
      </c>
      <c r="R19" s="513">
        <v>0</v>
      </c>
      <c r="S19" s="513">
        <v>1925</v>
      </c>
      <c r="T19" s="516">
        <v>0</v>
      </c>
      <c r="U19" s="513">
        <v>312073</v>
      </c>
      <c r="V19" s="513">
        <v>11098</v>
      </c>
      <c r="W19" s="513">
        <v>626221</v>
      </c>
    </row>
    <row r="20" spans="1:23" s="245" customFormat="1" ht="17.45" customHeight="1">
      <c r="A20" s="244" t="s">
        <v>61</v>
      </c>
      <c r="B20" s="444">
        <f t="shared" si="2"/>
        <v>1937146</v>
      </c>
      <c r="C20" s="444">
        <f t="shared" si="3"/>
        <v>4768</v>
      </c>
      <c r="D20" s="513">
        <v>1083</v>
      </c>
      <c r="E20" s="513">
        <v>3685</v>
      </c>
      <c r="F20" s="513">
        <v>0</v>
      </c>
      <c r="G20" s="444">
        <f t="shared" si="4"/>
        <v>84015</v>
      </c>
      <c r="H20" s="513">
        <v>16137</v>
      </c>
      <c r="I20" s="513">
        <v>60367</v>
      </c>
      <c r="J20" s="513">
        <v>7511</v>
      </c>
      <c r="K20" s="444">
        <f t="shared" si="5"/>
        <v>1390821</v>
      </c>
      <c r="L20" s="513">
        <v>140781</v>
      </c>
      <c r="M20" s="513">
        <v>1045478</v>
      </c>
      <c r="N20" s="513">
        <v>204562</v>
      </c>
      <c r="O20" s="514" t="s">
        <v>62</v>
      </c>
      <c r="P20" s="515" t="s">
        <v>113</v>
      </c>
      <c r="Q20" s="444">
        <f t="shared" si="6"/>
        <v>457542</v>
      </c>
      <c r="R20" s="513">
        <v>11488</v>
      </c>
      <c r="S20" s="513">
        <v>18700</v>
      </c>
      <c r="T20" s="516">
        <v>0</v>
      </c>
      <c r="U20" s="513">
        <v>393921</v>
      </c>
      <c r="V20" s="513">
        <v>11719</v>
      </c>
      <c r="W20" s="513">
        <v>21714</v>
      </c>
    </row>
    <row r="21" spans="1:23" s="245" customFormat="1" ht="17.45" customHeight="1">
      <c r="A21" s="244" t="s">
        <v>63</v>
      </c>
      <c r="B21" s="444">
        <f t="shared" si="2"/>
        <v>1040835</v>
      </c>
      <c r="C21" s="444">
        <f t="shared" si="3"/>
        <v>7149</v>
      </c>
      <c r="D21" s="513">
        <v>0</v>
      </c>
      <c r="E21" s="513">
        <v>0</v>
      </c>
      <c r="F21" s="513">
        <v>7149</v>
      </c>
      <c r="G21" s="444">
        <f t="shared" si="4"/>
        <v>25704</v>
      </c>
      <c r="H21" s="513">
        <v>3539</v>
      </c>
      <c r="I21" s="513">
        <v>19765</v>
      </c>
      <c r="J21" s="513">
        <v>2400</v>
      </c>
      <c r="K21" s="444">
        <f t="shared" si="5"/>
        <v>639146</v>
      </c>
      <c r="L21" s="513">
        <v>30348</v>
      </c>
      <c r="M21" s="513">
        <v>170956</v>
      </c>
      <c r="N21" s="513">
        <v>437842</v>
      </c>
      <c r="O21" s="514" t="s">
        <v>64</v>
      </c>
      <c r="P21" s="515" t="s">
        <v>114</v>
      </c>
      <c r="Q21" s="444">
        <f t="shared" si="6"/>
        <v>368836</v>
      </c>
      <c r="R21" s="516">
        <v>0</v>
      </c>
      <c r="S21" s="513">
        <v>3</v>
      </c>
      <c r="T21" s="516">
        <v>0</v>
      </c>
      <c r="U21" s="513">
        <v>35536</v>
      </c>
      <c r="V21" s="513">
        <v>269321</v>
      </c>
      <c r="W21" s="513">
        <v>63976</v>
      </c>
    </row>
    <row r="22" spans="1:23" s="245" customFormat="1" ht="17.45" customHeight="1">
      <c r="A22" s="244" t="s">
        <v>65</v>
      </c>
      <c r="B22" s="444">
        <f t="shared" si="2"/>
        <v>1328181</v>
      </c>
      <c r="C22" s="444">
        <f t="shared" si="3"/>
        <v>958</v>
      </c>
      <c r="D22" s="513">
        <v>0</v>
      </c>
      <c r="E22" s="513">
        <v>958</v>
      </c>
      <c r="F22" s="513">
        <v>0</v>
      </c>
      <c r="G22" s="444">
        <f t="shared" si="4"/>
        <v>40267</v>
      </c>
      <c r="H22" s="513">
        <v>3200</v>
      </c>
      <c r="I22" s="513">
        <v>36529</v>
      </c>
      <c r="J22" s="516">
        <v>538</v>
      </c>
      <c r="K22" s="444">
        <f t="shared" si="5"/>
        <v>576365</v>
      </c>
      <c r="L22" s="513">
        <v>89370</v>
      </c>
      <c r="M22" s="513">
        <v>368004</v>
      </c>
      <c r="N22" s="513">
        <v>118991</v>
      </c>
      <c r="O22" s="514" t="s">
        <v>66</v>
      </c>
      <c r="P22" s="515" t="s">
        <v>115</v>
      </c>
      <c r="Q22" s="444">
        <f t="shared" si="6"/>
        <v>710591</v>
      </c>
      <c r="R22" s="513">
        <v>145205</v>
      </c>
      <c r="S22" s="513">
        <v>16384</v>
      </c>
      <c r="T22" s="516">
        <v>0</v>
      </c>
      <c r="U22" s="513">
        <v>32204</v>
      </c>
      <c r="V22" s="513">
        <v>90291</v>
      </c>
      <c r="W22" s="513">
        <v>426507</v>
      </c>
    </row>
    <row r="23" spans="1:23" s="245" customFormat="1" ht="17.45" customHeight="1">
      <c r="A23" s="244" t="s">
        <v>67</v>
      </c>
      <c r="B23" s="444">
        <f t="shared" si="2"/>
        <v>1082389</v>
      </c>
      <c r="C23" s="444">
        <f t="shared" si="3"/>
        <v>15547</v>
      </c>
      <c r="D23" s="513">
        <v>1888</v>
      </c>
      <c r="E23" s="513">
        <v>12606</v>
      </c>
      <c r="F23" s="513">
        <v>1053</v>
      </c>
      <c r="G23" s="444">
        <f t="shared" si="4"/>
        <v>54791</v>
      </c>
      <c r="H23" s="516">
        <v>65</v>
      </c>
      <c r="I23" s="513">
        <v>50442</v>
      </c>
      <c r="J23" s="513">
        <v>4284</v>
      </c>
      <c r="K23" s="444">
        <f t="shared" si="5"/>
        <v>585569</v>
      </c>
      <c r="L23" s="516">
        <v>0</v>
      </c>
      <c r="M23" s="513">
        <v>196050</v>
      </c>
      <c r="N23" s="513">
        <v>389519</v>
      </c>
      <c r="O23" s="514" t="s">
        <v>68</v>
      </c>
      <c r="P23" s="515" t="s">
        <v>116</v>
      </c>
      <c r="Q23" s="444">
        <f t="shared" si="6"/>
        <v>426482</v>
      </c>
      <c r="R23" s="513">
        <v>38617</v>
      </c>
      <c r="S23" s="513">
        <v>0</v>
      </c>
      <c r="T23" s="516">
        <v>0</v>
      </c>
      <c r="U23" s="513">
        <v>123682</v>
      </c>
      <c r="V23" s="513">
        <v>246824</v>
      </c>
      <c r="W23" s="516">
        <v>17359</v>
      </c>
    </row>
    <row r="24" spans="1:23" s="245" customFormat="1" ht="17.45" customHeight="1">
      <c r="A24" s="244" t="s">
        <v>69</v>
      </c>
      <c r="B24" s="444">
        <f t="shared" si="2"/>
        <v>903401</v>
      </c>
      <c r="C24" s="444">
        <f t="shared" si="3"/>
        <v>23524</v>
      </c>
      <c r="D24" s="513">
        <v>0</v>
      </c>
      <c r="E24" s="513">
        <v>23524</v>
      </c>
      <c r="F24" s="513">
        <v>0</v>
      </c>
      <c r="G24" s="444">
        <f t="shared" si="4"/>
        <v>64676</v>
      </c>
      <c r="H24" s="516">
        <v>0</v>
      </c>
      <c r="I24" s="513">
        <v>60374</v>
      </c>
      <c r="J24" s="513">
        <v>4302</v>
      </c>
      <c r="K24" s="444">
        <f t="shared" si="5"/>
        <v>445076</v>
      </c>
      <c r="L24" s="516">
        <v>0</v>
      </c>
      <c r="M24" s="513">
        <v>300002</v>
      </c>
      <c r="N24" s="513">
        <v>145074</v>
      </c>
      <c r="O24" s="514" t="s">
        <v>70</v>
      </c>
      <c r="P24" s="515" t="s">
        <v>117</v>
      </c>
      <c r="Q24" s="444">
        <f t="shared" si="6"/>
        <v>370125</v>
      </c>
      <c r="R24" s="513">
        <v>505</v>
      </c>
      <c r="S24" s="513">
        <v>588</v>
      </c>
      <c r="T24" s="516">
        <v>0</v>
      </c>
      <c r="U24" s="513">
        <v>108957</v>
      </c>
      <c r="V24" s="513">
        <v>260075</v>
      </c>
      <c r="W24" s="513">
        <v>0</v>
      </c>
    </row>
    <row r="25" spans="1:23" s="245" customFormat="1" ht="17.45" customHeight="1">
      <c r="A25" s="244" t="s">
        <v>71</v>
      </c>
      <c r="B25" s="444">
        <f t="shared" si="2"/>
        <v>1546336</v>
      </c>
      <c r="C25" s="444">
        <f t="shared" si="3"/>
        <v>15372</v>
      </c>
      <c r="D25" s="513">
        <v>850</v>
      </c>
      <c r="E25" s="513">
        <v>14522</v>
      </c>
      <c r="F25" s="513">
        <v>0</v>
      </c>
      <c r="G25" s="444">
        <f t="shared" si="4"/>
        <v>71863</v>
      </c>
      <c r="H25" s="513">
        <v>24271</v>
      </c>
      <c r="I25" s="513">
        <v>47592</v>
      </c>
      <c r="J25" s="516">
        <v>0</v>
      </c>
      <c r="K25" s="444">
        <f t="shared" si="5"/>
        <v>555650</v>
      </c>
      <c r="L25" s="513">
        <v>2514</v>
      </c>
      <c r="M25" s="513">
        <v>517143</v>
      </c>
      <c r="N25" s="513">
        <v>35993</v>
      </c>
      <c r="O25" s="514" t="s">
        <v>72</v>
      </c>
      <c r="P25" s="515" t="s">
        <v>118</v>
      </c>
      <c r="Q25" s="444">
        <f t="shared" si="6"/>
        <v>903451</v>
      </c>
      <c r="R25" s="516">
        <v>0</v>
      </c>
      <c r="S25" s="513">
        <v>93620</v>
      </c>
      <c r="T25" s="516">
        <v>0</v>
      </c>
      <c r="U25" s="513">
        <v>663660</v>
      </c>
      <c r="V25" s="513">
        <v>97560</v>
      </c>
      <c r="W25" s="513">
        <v>48611</v>
      </c>
    </row>
    <row r="26" spans="1:23" s="245" customFormat="1" ht="17.45" customHeight="1">
      <c r="A26" s="244" t="s">
        <v>73</v>
      </c>
      <c r="B26" s="444">
        <f t="shared" si="2"/>
        <v>494455</v>
      </c>
      <c r="C26" s="444">
        <f t="shared" si="3"/>
        <v>85</v>
      </c>
      <c r="D26" s="513">
        <v>0</v>
      </c>
      <c r="E26" s="513">
        <v>85</v>
      </c>
      <c r="F26" s="513">
        <v>0</v>
      </c>
      <c r="G26" s="444">
        <f t="shared" si="4"/>
        <v>16468</v>
      </c>
      <c r="H26" s="516">
        <v>0</v>
      </c>
      <c r="I26" s="513">
        <v>12693</v>
      </c>
      <c r="J26" s="513">
        <v>3775</v>
      </c>
      <c r="K26" s="444">
        <f t="shared" si="5"/>
        <v>122894</v>
      </c>
      <c r="L26" s="513">
        <v>240</v>
      </c>
      <c r="M26" s="513">
        <v>51230</v>
      </c>
      <c r="N26" s="513">
        <v>71424</v>
      </c>
      <c r="O26" s="514" t="s">
        <v>74</v>
      </c>
      <c r="P26" s="515" t="s">
        <v>119</v>
      </c>
      <c r="Q26" s="444">
        <f t="shared" si="6"/>
        <v>355008</v>
      </c>
      <c r="R26" s="516">
        <v>0</v>
      </c>
      <c r="S26" s="513">
        <v>23972</v>
      </c>
      <c r="T26" s="516">
        <v>0</v>
      </c>
      <c r="U26" s="516">
        <v>0</v>
      </c>
      <c r="V26" s="513">
        <v>91716</v>
      </c>
      <c r="W26" s="513">
        <v>239320</v>
      </c>
    </row>
    <row r="27" spans="1:23" s="245" customFormat="1" ht="17.45" customHeight="1">
      <c r="A27" s="244" t="s">
        <v>75</v>
      </c>
      <c r="B27" s="444">
        <f t="shared" si="2"/>
        <v>1267775</v>
      </c>
      <c r="C27" s="444">
        <f t="shared" si="3"/>
        <v>10291</v>
      </c>
      <c r="D27" s="513">
        <v>0</v>
      </c>
      <c r="E27" s="513">
        <v>4290</v>
      </c>
      <c r="F27" s="513">
        <v>6001</v>
      </c>
      <c r="G27" s="444">
        <f t="shared" si="4"/>
        <v>20517</v>
      </c>
      <c r="H27" s="516">
        <v>0</v>
      </c>
      <c r="I27" s="513">
        <v>19821</v>
      </c>
      <c r="J27" s="513">
        <v>696</v>
      </c>
      <c r="K27" s="444">
        <f t="shared" si="5"/>
        <v>628258</v>
      </c>
      <c r="L27" s="516">
        <v>0</v>
      </c>
      <c r="M27" s="513">
        <v>235542</v>
      </c>
      <c r="N27" s="513">
        <v>392716</v>
      </c>
      <c r="O27" s="514" t="s">
        <v>76</v>
      </c>
      <c r="P27" s="515" t="s">
        <v>120</v>
      </c>
      <c r="Q27" s="444">
        <f t="shared" si="6"/>
        <v>608709</v>
      </c>
      <c r="R27" s="516">
        <v>0</v>
      </c>
      <c r="S27" s="513">
        <v>0</v>
      </c>
      <c r="T27" s="516">
        <v>0</v>
      </c>
      <c r="U27" s="513">
        <v>2495</v>
      </c>
      <c r="V27" s="513">
        <v>557344</v>
      </c>
      <c r="W27" s="516">
        <v>48870</v>
      </c>
    </row>
    <row r="28" spans="1:23" s="245" customFormat="1" ht="17.45" customHeight="1">
      <c r="A28" s="244" t="s">
        <v>77</v>
      </c>
      <c r="B28" s="444">
        <f t="shared" si="2"/>
        <v>369635</v>
      </c>
      <c r="C28" s="444">
        <f t="shared" si="3"/>
        <v>2360</v>
      </c>
      <c r="D28" s="513">
        <v>0</v>
      </c>
      <c r="E28" s="513">
        <v>2360</v>
      </c>
      <c r="F28" s="513">
        <v>0</v>
      </c>
      <c r="G28" s="444">
        <f t="shared" si="4"/>
        <v>21808</v>
      </c>
      <c r="H28" s="516">
        <v>0</v>
      </c>
      <c r="I28" s="513">
        <v>21808</v>
      </c>
      <c r="J28" s="516">
        <v>0</v>
      </c>
      <c r="K28" s="444">
        <f t="shared" si="5"/>
        <v>207512</v>
      </c>
      <c r="L28" s="516">
        <v>154</v>
      </c>
      <c r="M28" s="513">
        <v>101181</v>
      </c>
      <c r="N28" s="513">
        <v>106177</v>
      </c>
      <c r="O28" s="514" t="s">
        <v>78</v>
      </c>
      <c r="P28" s="515" t="s">
        <v>121</v>
      </c>
      <c r="Q28" s="444">
        <f t="shared" si="6"/>
        <v>137955</v>
      </c>
      <c r="R28" s="516">
        <v>0</v>
      </c>
      <c r="S28" s="513">
        <v>4038</v>
      </c>
      <c r="T28" s="516">
        <v>0</v>
      </c>
      <c r="U28" s="513">
        <v>17273</v>
      </c>
      <c r="V28" s="513">
        <v>116644</v>
      </c>
      <c r="W28" s="516">
        <v>0</v>
      </c>
    </row>
    <row r="29" spans="1:23" s="245" customFormat="1" ht="17.45" customHeight="1">
      <c r="A29" s="244" t="s">
        <v>79</v>
      </c>
      <c r="B29" s="444">
        <f t="shared" si="2"/>
        <v>480475</v>
      </c>
      <c r="C29" s="444">
        <f t="shared" si="3"/>
        <v>6165</v>
      </c>
      <c r="D29" s="513">
        <v>0</v>
      </c>
      <c r="E29" s="513">
        <v>6165</v>
      </c>
      <c r="F29" s="513">
        <v>0</v>
      </c>
      <c r="G29" s="444">
        <f t="shared" si="4"/>
        <v>320</v>
      </c>
      <c r="H29" s="516">
        <v>0</v>
      </c>
      <c r="I29" s="513">
        <v>320</v>
      </c>
      <c r="J29" s="516">
        <v>0</v>
      </c>
      <c r="K29" s="444">
        <f t="shared" si="5"/>
        <v>242533</v>
      </c>
      <c r="L29" s="516">
        <v>0</v>
      </c>
      <c r="M29" s="513">
        <v>242533</v>
      </c>
      <c r="N29" s="513">
        <v>0</v>
      </c>
      <c r="O29" s="514" t="s">
        <v>80</v>
      </c>
      <c r="P29" s="515" t="s">
        <v>122</v>
      </c>
      <c r="Q29" s="444">
        <f t="shared" si="6"/>
        <v>231457</v>
      </c>
      <c r="R29" s="516">
        <v>0</v>
      </c>
      <c r="S29" s="513">
        <v>0</v>
      </c>
      <c r="T29" s="516">
        <v>0</v>
      </c>
      <c r="U29" s="513">
        <v>229510</v>
      </c>
      <c r="V29" s="513">
        <v>1947</v>
      </c>
      <c r="W29" s="516">
        <v>0</v>
      </c>
    </row>
    <row r="30" spans="1:23" s="245" customFormat="1" ht="17.45" customHeight="1">
      <c r="A30" s="244" t="s">
        <v>81</v>
      </c>
      <c r="B30" s="444">
        <f t="shared" si="2"/>
        <v>708711</v>
      </c>
      <c r="C30" s="444">
        <f t="shared" si="3"/>
        <v>8942</v>
      </c>
      <c r="D30" s="513">
        <v>0</v>
      </c>
      <c r="E30" s="513">
        <v>5306</v>
      </c>
      <c r="F30" s="513">
        <v>3636</v>
      </c>
      <c r="G30" s="444">
        <f t="shared" si="4"/>
        <v>51165</v>
      </c>
      <c r="H30" s="513">
        <v>60</v>
      </c>
      <c r="I30" s="513">
        <v>37928</v>
      </c>
      <c r="J30" s="513">
        <v>13177</v>
      </c>
      <c r="K30" s="444">
        <f t="shared" si="5"/>
        <v>271195</v>
      </c>
      <c r="L30" s="513">
        <v>7726</v>
      </c>
      <c r="M30" s="513">
        <v>114492</v>
      </c>
      <c r="N30" s="513">
        <v>148977</v>
      </c>
      <c r="O30" s="514" t="s">
        <v>82</v>
      </c>
      <c r="P30" s="515" t="s">
        <v>123</v>
      </c>
      <c r="Q30" s="444">
        <f t="shared" si="6"/>
        <v>377409</v>
      </c>
      <c r="R30" s="513">
        <v>703</v>
      </c>
      <c r="S30" s="513">
        <v>6003</v>
      </c>
      <c r="T30" s="516">
        <v>0</v>
      </c>
      <c r="U30" s="513">
        <v>26</v>
      </c>
      <c r="V30" s="513">
        <v>348834</v>
      </c>
      <c r="W30" s="513">
        <v>21843</v>
      </c>
    </row>
    <row r="31" spans="1:23" s="245" customFormat="1" ht="17.45" customHeight="1">
      <c r="A31" s="244" t="s">
        <v>83</v>
      </c>
      <c r="B31" s="444">
        <f t="shared" si="2"/>
        <v>643843</v>
      </c>
      <c r="C31" s="444">
        <f t="shared" si="3"/>
        <v>4227</v>
      </c>
      <c r="D31" s="513">
        <v>601</v>
      </c>
      <c r="E31" s="513">
        <v>3470</v>
      </c>
      <c r="F31" s="513">
        <v>156</v>
      </c>
      <c r="G31" s="444">
        <f t="shared" si="4"/>
        <v>21898</v>
      </c>
      <c r="H31" s="516">
        <v>0</v>
      </c>
      <c r="I31" s="513">
        <v>20842</v>
      </c>
      <c r="J31" s="513">
        <v>1056</v>
      </c>
      <c r="K31" s="444">
        <f t="shared" si="5"/>
        <v>329579</v>
      </c>
      <c r="L31" s="513">
        <v>3582</v>
      </c>
      <c r="M31" s="513">
        <v>222678</v>
      </c>
      <c r="N31" s="513">
        <v>103319</v>
      </c>
      <c r="O31" s="514" t="s">
        <v>84</v>
      </c>
      <c r="P31" s="515" t="s">
        <v>124</v>
      </c>
      <c r="Q31" s="444">
        <f t="shared" si="6"/>
        <v>288139</v>
      </c>
      <c r="R31" s="513">
        <v>3053</v>
      </c>
      <c r="S31" s="513">
        <v>3</v>
      </c>
      <c r="T31" s="513">
        <v>59</v>
      </c>
      <c r="U31" s="513">
        <v>283931</v>
      </c>
      <c r="V31" s="513">
        <v>1093</v>
      </c>
      <c r="W31" s="516">
        <v>0</v>
      </c>
    </row>
    <row r="32" spans="1:23" s="245" customFormat="1" ht="17.45" customHeight="1">
      <c r="A32" s="244" t="s">
        <v>85</v>
      </c>
      <c r="B32" s="444">
        <f t="shared" si="2"/>
        <v>518379</v>
      </c>
      <c r="C32" s="444">
        <f t="shared" si="3"/>
        <v>118</v>
      </c>
      <c r="D32" s="513">
        <v>118</v>
      </c>
      <c r="E32" s="513">
        <v>0</v>
      </c>
      <c r="F32" s="513">
        <v>0</v>
      </c>
      <c r="G32" s="444">
        <f t="shared" si="4"/>
        <v>2611</v>
      </c>
      <c r="H32" s="513">
        <v>146</v>
      </c>
      <c r="I32" s="513">
        <v>2298</v>
      </c>
      <c r="J32" s="516">
        <v>167</v>
      </c>
      <c r="K32" s="444">
        <f t="shared" si="5"/>
        <v>267866</v>
      </c>
      <c r="L32" s="513">
        <v>2386</v>
      </c>
      <c r="M32" s="513">
        <v>224441</v>
      </c>
      <c r="N32" s="513">
        <v>41039</v>
      </c>
      <c r="O32" s="514" t="s">
        <v>86</v>
      </c>
      <c r="P32" s="515" t="s">
        <v>125</v>
      </c>
      <c r="Q32" s="444">
        <f t="shared" si="6"/>
        <v>247784</v>
      </c>
      <c r="R32" s="516">
        <v>0</v>
      </c>
      <c r="S32" s="513">
        <v>2703</v>
      </c>
      <c r="T32" s="516">
        <v>0</v>
      </c>
      <c r="U32" s="516">
        <v>0</v>
      </c>
      <c r="V32" s="513">
        <v>245081</v>
      </c>
      <c r="W32" s="513">
        <v>0</v>
      </c>
    </row>
    <row r="33" spans="1:23" s="245" customFormat="1" ht="17.45" customHeight="1">
      <c r="A33" s="244" t="s">
        <v>87</v>
      </c>
      <c r="B33" s="444">
        <f t="shared" si="2"/>
        <v>523895</v>
      </c>
      <c r="C33" s="444">
        <f t="shared" si="3"/>
        <v>4277</v>
      </c>
      <c r="D33" s="513">
        <v>0</v>
      </c>
      <c r="E33" s="513">
        <v>1129</v>
      </c>
      <c r="F33" s="513">
        <v>3148</v>
      </c>
      <c r="G33" s="444">
        <f t="shared" si="4"/>
        <v>7614</v>
      </c>
      <c r="H33" s="516">
        <v>0</v>
      </c>
      <c r="I33" s="513">
        <v>7614</v>
      </c>
      <c r="J33" s="516">
        <v>0</v>
      </c>
      <c r="K33" s="444">
        <f t="shared" si="5"/>
        <v>212885</v>
      </c>
      <c r="L33" s="513">
        <v>2233</v>
      </c>
      <c r="M33" s="513">
        <v>157942</v>
      </c>
      <c r="N33" s="513">
        <v>52710</v>
      </c>
      <c r="O33" s="514" t="s">
        <v>88</v>
      </c>
      <c r="P33" s="515" t="s">
        <v>126</v>
      </c>
      <c r="Q33" s="444">
        <f t="shared" si="6"/>
        <v>299119</v>
      </c>
      <c r="R33" s="513">
        <v>26809</v>
      </c>
      <c r="S33" s="513">
        <v>2522</v>
      </c>
      <c r="T33" s="516">
        <v>0</v>
      </c>
      <c r="U33" s="513">
        <v>59439</v>
      </c>
      <c r="V33" s="513">
        <v>145530</v>
      </c>
      <c r="W33" s="516">
        <v>64819</v>
      </c>
    </row>
    <row r="34" spans="1:23" s="245" customFormat="1" ht="17.45" customHeight="1">
      <c r="A34" s="244" t="s">
        <v>89</v>
      </c>
      <c r="B34" s="444">
        <f t="shared" si="2"/>
        <v>797193</v>
      </c>
      <c r="C34" s="444">
        <f t="shared" si="3"/>
        <v>5095</v>
      </c>
      <c r="D34" s="513">
        <v>0</v>
      </c>
      <c r="E34" s="513">
        <v>5095</v>
      </c>
      <c r="F34" s="513">
        <v>0</v>
      </c>
      <c r="G34" s="444">
        <f t="shared" si="4"/>
        <v>39281</v>
      </c>
      <c r="H34" s="516">
        <v>0</v>
      </c>
      <c r="I34" s="513">
        <v>39281</v>
      </c>
      <c r="J34" s="516">
        <v>0</v>
      </c>
      <c r="K34" s="444">
        <f t="shared" si="5"/>
        <v>406660</v>
      </c>
      <c r="L34" s="513">
        <v>4853</v>
      </c>
      <c r="M34" s="513">
        <v>260667</v>
      </c>
      <c r="N34" s="513">
        <v>141140</v>
      </c>
      <c r="O34" s="514" t="s">
        <v>90</v>
      </c>
      <c r="P34" s="515" t="s">
        <v>127</v>
      </c>
      <c r="Q34" s="444">
        <f t="shared" si="6"/>
        <v>346157</v>
      </c>
      <c r="R34" s="513">
        <v>8271</v>
      </c>
      <c r="S34" s="513">
        <v>814</v>
      </c>
      <c r="T34" s="516">
        <v>0</v>
      </c>
      <c r="U34" s="513">
        <v>125768</v>
      </c>
      <c r="V34" s="513">
        <v>191283</v>
      </c>
      <c r="W34" s="513">
        <v>20021</v>
      </c>
    </row>
    <row r="35" spans="1:23" s="245" customFormat="1" ht="17.45" customHeight="1">
      <c r="A35" s="244" t="s">
        <v>91</v>
      </c>
      <c r="B35" s="444">
        <f t="shared" si="2"/>
        <v>972347</v>
      </c>
      <c r="C35" s="444">
        <f t="shared" si="3"/>
        <v>8074</v>
      </c>
      <c r="D35" s="513">
        <v>0</v>
      </c>
      <c r="E35" s="513">
        <v>8074</v>
      </c>
      <c r="F35" s="513">
        <v>0</v>
      </c>
      <c r="G35" s="444">
        <f t="shared" si="4"/>
        <v>21921</v>
      </c>
      <c r="H35" s="516">
        <v>0</v>
      </c>
      <c r="I35" s="513">
        <v>17769</v>
      </c>
      <c r="J35" s="516">
        <v>4152</v>
      </c>
      <c r="K35" s="444">
        <f t="shared" si="5"/>
        <v>553265</v>
      </c>
      <c r="L35" s="513">
        <v>879</v>
      </c>
      <c r="M35" s="513">
        <v>98662</v>
      </c>
      <c r="N35" s="513">
        <v>453724</v>
      </c>
      <c r="O35" s="514" t="s">
        <v>92</v>
      </c>
      <c r="P35" s="515" t="s">
        <v>128</v>
      </c>
      <c r="Q35" s="444">
        <f t="shared" si="6"/>
        <v>389087</v>
      </c>
      <c r="R35" s="513">
        <v>118</v>
      </c>
      <c r="S35" s="513">
        <v>1964</v>
      </c>
      <c r="T35" s="516">
        <v>0</v>
      </c>
      <c r="U35" s="516">
        <v>0</v>
      </c>
      <c r="V35" s="513">
        <v>219285</v>
      </c>
      <c r="W35" s="513">
        <v>167720</v>
      </c>
    </row>
    <row r="36" spans="1:23" s="245" customFormat="1" ht="17.45" customHeight="1">
      <c r="A36" s="244" t="s">
        <v>93</v>
      </c>
      <c r="B36" s="444">
        <f t="shared" si="2"/>
        <v>443994</v>
      </c>
      <c r="C36" s="444">
        <f t="shared" si="3"/>
        <v>7845</v>
      </c>
      <c r="D36" s="513">
        <v>984</v>
      </c>
      <c r="E36" s="513">
        <v>4927</v>
      </c>
      <c r="F36" s="513">
        <v>1934</v>
      </c>
      <c r="G36" s="444">
        <f t="shared" si="4"/>
        <v>15166</v>
      </c>
      <c r="H36" s="516">
        <v>0</v>
      </c>
      <c r="I36" s="513">
        <v>1155</v>
      </c>
      <c r="J36" s="516">
        <v>14011</v>
      </c>
      <c r="K36" s="444">
        <f t="shared" si="5"/>
        <v>184082</v>
      </c>
      <c r="L36" s="516">
        <v>0</v>
      </c>
      <c r="M36" s="513">
        <v>7795</v>
      </c>
      <c r="N36" s="513">
        <v>176287</v>
      </c>
      <c r="O36" s="514" t="s">
        <v>94</v>
      </c>
      <c r="P36" s="515" t="s">
        <v>129</v>
      </c>
      <c r="Q36" s="444">
        <f t="shared" si="6"/>
        <v>236901</v>
      </c>
      <c r="R36" s="516">
        <v>0</v>
      </c>
      <c r="S36" s="516">
        <v>0</v>
      </c>
      <c r="T36" s="516">
        <v>0</v>
      </c>
      <c r="U36" s="516">
        <v>3038</v>
      </c>
      <c r="V36" s="513">
        <v>113252</v>
      </c>
      <c r="W36" s="516">
        <v>120611</v>
      </c>
    </row>
    <row r="37" spans="1:23" s="245" customFormat="1" ht="17.45" customHeight="1">
      <c r="A37" s="244" t="s">
        <v>95</v>
      </c>
      <c r="B37" s="444">
        <f t="shared" si="2"/>
        <v>535104</v>
      </c>
      <c r="C37" s="444">
        <f t="shared" si="3"/>
        <v>5126</v>
      </c>
      <c r="D37" s="513">
        <v>0</v>
      </c>
      <c r="E37" s="513">
        <v>5126</v>
      </c>
      <c r="F37" s="513">
        <v>0</v>
      </c>
      <c r="G37" s="444">
        <f t="shared" si="4"/>
        <v>19713</v>
      </c>
      <c r="H37" s="513">
        <v>3880</v>
      </c>
      <c r="I37" s="513">
        <v>15833</v>
      </c>
      <c r="J37" s="516">
        <v>0</v>
      </c>
      <c r="K37" s="444">
        <f t="shared" si="5"/>
        <v>242348</v>
      </c>
      <c r="L37" s="513">
        <v>0</v>
      </c>
      <c r="M37" s="513">
        <v>158889</v>
      </c>
      <c r="N37" s="513">
        <v>83459</v>
      </c>
      <c r="O37" s="514" t="s">
        <v>96</v>
      </c>
      <c r="P37" s="515" t="s">
        <v>130</v>
      </c>
      <c r="Q37" s="444">
        <f t="shared" si="6"/>
        <v>267917</v>
      </c>
      <c r="R37" s="516">
        <v>0</v>
      </c>
      <c r="S37" s="513">
        <v>200</v>
      </c>
      <c r="T37" s="516">
        <v>0</v>
      </c>
      <c r="U37" s="513">
        <v>77565</v>
      </c>
      <c r="V37" s="513">
        <v>188356</v>
      </c>
      <c r="W37" s="513">
        <v>1796</v>
      </c>
    </row>
    <row r="38" spans="1:23" s="245" customFormat="1" ht="17.45" customHeight="1" thickBot="1">
      <c r="A38" s="246" t="s">
        <v>97</v>
      </c>
      <c r="B38" s="517">
        <f t="shared" si="2"/>
        <v>101213</v>
      </c>
      <c r="C38" s="518">
        <f t="shared" si="3"/>
        <v>14427</v>
      </c>
      <c r="D38" s="519">
        <v>0</v>
      </c>
      <c r="E38" s="519">
        <v>4328</v>
      </c>
      <c r="F38" s="519">
        <v>10099</v>
      </c>
      <c r="G38" s="520">
        <f t="shared" si="4"/>
        <v>0</v>
      </c>
      <c r="H38" s="519">
        <v>0</v>
      </c>
      <c r="I38" s="519">
        <v>0</v>
      </c>
      <c r="J38" s="519">
        <v>0</v>
      </c>
      <c r="K38" s="518">
        <f t="shared" si="5"/>
        <v>35527</v>
      </c>
      <c r="L38" s="519">
        <v>0</v>
      </c>
      <c r="M38" s="519">
        <v>21743</v>
      </c>
      <c r="N38" s="519">
        <v>13784</v>
      </c>
      <c r="O38" s="521" t="s">
        <v>98</v>
      </c>
      <c r="P38" s="522" t="s">
        <v>131</v>
      </c>
      <c r="Q38" s="518">
        <f t="shared" si="6"/>
        <v>51259</v>
      </c>
      <c r="R38" s="519">
        <v>351</v>
      </c>
      <c r="S38" s="519">
        <v>0</v>
      </c>
      <c r="T38" s="519">
        <v>0</v>
      </c>
      <c r="U38" s="519">
        <v>0</v>
      </c>
      <c r="V38" s="519">
        <v>8632</v>
      </c>
      <c r="W38" s="519">
        <v>42276</v>
      </c>
    </row>
    <row r="39" spans="1:23" s="259" customFormat="1" ht="11.1" customHeight="1">
      <c r="A39" s="279" t="s">
        <v>237</v>
      </c>
      <c r="B39" s="280"/>
      <c r="C39" s="280"/>
      <c r="D39" s="280"/>
      <c r="E39" s="280"/>
      <c r="F39" s="280"/>
      <c r="G39" s="280"/>
      <c r="H39" s="281"/>
      <c r="I39" s="280"/>
      <c r="J39" s="280"/>
      <c r="K39" s="280"/>
      <c r="O39" s="445" t="s">
        <v>596</v>
      </c>
      <c r="P39" s="279" t="s">
        <v>237</v>
      </c>
      <c r="W39" s="445" t="s">
        <v>596</v>
      </c>
    </row>
    <row r="40" spans="1:23" s="260" customFormat="1" ht="11.1" customHeight="1">
      <c r="A40" s="279" t="s">
        <v>238</v>
      </c>
      <c r="B40" s="282"/>
      <c r="C40" s="280"/>
      <c r="D40" s="282"/>
      <c r="E40" s="282"/>
      <c r="F40" s="282"/>
      <c r="H40" s="282"/>
      <c r="I40" s="282"/>
      <c r="J40" s="282"/>
      <c r="K40" s="282"/>
      <c r="L40" s="282"/>
      <c r="M40" s="282"/>
      <c r="N40" s="282"/>
      <c r="O40" s="283" t="s">
        <v>239</v>
      </c>
      <c r="P40" s="279" t="s">
        <v>238</v>
      </c>
      <c r="Q40" s="282"/>
      <c r="R40" s="282"/>
      <c r="S40" s="282"/>
      <c r="T40" s="282"/>
      <c r="U40" s="282"/>
      <c r="V40" s="284"/>
      <c r="W40" s="285" t="s">
        <v>239</v>
      </c>
    </row>
    <row r="41" spans="1:23" s="260" customFormat="1" ht="11.1" customHeight="1">
      <c r="A41" s="279" t="s">
        <v>635</v>
      </c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79" t="s">
        <v>636</v>
      </c>
      <c r="Q41" s="282"/>
      <c r="R41" s="282"/>
      <c r="S41" s="282"/>
      <c r="T41" s="282"/>
      <c r="U41" s="282"/>
      <c r="V41" s="286"/>
    </row>
    <row r="42" spans="1:23" s="238" customFormat="1" ht="11.25">
      <c r="A42" s="318" t="s">
        <v>663</v>
      </c>
      <c r="B42" s="248"/>
      <c r="C42" s="248"/>
      <c r="D42" s="248"/>
      <c r="E42" s="248"/>
      <c r="F42" s="248"/>
      <c r="G42" s="248"/>
      <c r="H42" s="248"/>
      <c r="I42" s="248"/>
      <c r="J42" s="248"/>
      <c r="K42" s="248"/>
      <c r="L42" s="248"/>
      <c r="M42" s="248"/>
      <c r="N42" s="248"/>
      <c r="O42" s="248"/>
      <c r="P42" s="318" t="s">
        <v>664</v>
      </c>
      <c r="Q42" s="248"/>
      <c r="R42" s="248"/>
      <c r="S42" s="248"/>
      <c r="T42" s="248"/>
      <c r="U42" s="248"/>
      <c r="V42" s="247"/>
    </row>
    <row r="43" spans="1:23" s="238" customFormat="1" ht="11.25">
      <c r="A43" s="247"/>
      <c r="B43" s="248"/>
      <c r="C43" s="248"/>
      <c r="D43" s="248"/>
      <c r="E43" s="248"/>
      <c r="F43" s="248"/>
      <c r="G43" s="248"/>
      <c r="H43" s="248"/>
      <c r="I43" s="248"/>
      <c r="J43" s="248"/>
      <c r="K43" s="248"/>
      <c r="L43" s="248"/>
      <c r="M43" s="248"/>
      <c r="N43" s="248"/>
      <c r="O43" s="248"/>
      <c r="P43" s="248"/>
      <c r="Q43" s="248"/>
      <c r="R43" s="248"/>
      <c r="S43" s="248"/>
      <c r="T43" s="248"/>
      <c r="U43" s="248"/>
      <c r="V43" s="247"/>
    </row>
    <row r="44" spans="1:23" s="238" customFormat="1" ht="11.25">
      <c r="A44" s="247"/>
      <c r="B44" s="248"/>
      <c r="C44" s="248"/>
      <c r="D44" s="248"/>
      <c r="E44" s="248"/>
      <c r="F44" s="248"/>
      <c r="G44" s="248"/>
      <c r="H44" s="248"/>
      <c r="I44" s="248"/>
      <c r="J44" s="248"/>
      <c r="K44" s="248"/>
      <c r="L44" s="248"/>
      <c r="M44" s="248"/>
      <c r="N44" s="248"/>
      <c r="O44" s="248"/>
      <c r="P44" s="248"/>
      <c r="Q44" s="248"/>
      <c r="R44" s="248"/>
      <c r="S44" s="248"/>
      <c r="T44" s="248"/>
      <c r="U44" s="248"/>
      <c r="V44" s="247"/>
    </row>
    <row r="45" spans="1:23" s="238" customFormat="1" ht="11.25">
      <c r="A45" s="247"/>
      <c r="B45" s="248"/>
      <c r="C45" s="248"/>
      <c r="D45" s="248"/>
      <c r="E45" s="248"/>
      <c r="F45" s="248"/>
      <c r="G45" s="248"/>
      <c r="H45" s="248"/>
      <c r="I45" s="248"/>
      <c r="J45" s="248"/>
      <c r="K45" s="248"/>
      <c r="L45" s="248"/>
      <c r="M45" s="248"/>
      <c r="N45" s="248"/>
      <c r="O45" s="248"/>
      <c r="P45" s="248"/>
      <c r="Q45" s="248"/>
      <c r="R45" s="248"/>
      <c r="S45" s="248"/>
      <c r="T45" s="248"/>
      <c r="U45" s="248"/>
      <c r="V45" s="247"/>
    </row>
    <row r="46" spans="1:23" s="238" customFormat="1" ht="11.25">
      <c r="A46" s="247"/>
      <c r="B46" s="248"/>
      <c r="C46" s="248"/>
      <c r="D46" s="248"/>
      <c r="E46" s="248"/>
      <c r="F46" s="248"/>
      <c r="G46" s="248"/>
      <c r="H46" s="248"/>
      <c r="I46" s="248"/>
      <c r="J46" s="248"/>
      <c r="K46" s="248"/>
      <c r="L46" s="248"/>
      <c r="M46" s="248"/>
      <c r="N46" s="248"/>
      <c r="O46" s="248"/>
      <c r="P46" s="248"/>
      <c r="Q46" s="248"/>
      <c r="R46" s="248"/>
      <c r="S46" s="248"/>
      <c r="T46" s="248"/>
      <c r="U46" s="248"/>
      <c r="V46" s="247"/>
    </row>
    <row r="47" spans="1:23" s="238" customFormat="1" ht="11.25">
      <c r="A47" s="247"/>
      <c r="B47" s="248"/>
      <c r="C47" s="248"/>
      <c r="D47" s="248"/>
      <c r="E47" s="248"/>
      <c r="F47" s="248"/>
      <c r="G47" s="248"/>
      <c r="H47" s="248"/>
      <c r="I47" s="248"/>
      <c r="J47" s="248"/>
      <c r="K47" s="248"/>
      <c r="L47" s="248"/>
      <c r="M47" s="248"/>
      <c r="N47" s="248"/>
      <c r="O47" s="248"/>
      <c r="P47" s="248"/>
      <c r="Q47" s="248"/>
      <c r="R47" s="248"/>
      <c r="S47" s="248"/>
      <c r="T47" s="248"/>
      <c r="U47" s="248"/>
      <c r="V47" s="247"/>
    </row>
    <row r="48" spans="1:23" s="238" customFormat="1" ht="11.25">
      <c r="A48" s="247"/>
      <c r="B48" s="248"/>
      <c r="C48" s="248"/>
      <c r="D48" s="248"/>
      <c r="E48" s="248"/>
      <c r="F48" s="248"/>
      <c r="G48" s="248"/>
      <c r="H48" s="248"/>
      <c r="I48" s="248"/>
      <c r="J48" s="248"/>
      <c r="K48" s="248"/>
      <c r="L48" s="248"/>
      <c r="M48" s="248"/>
      <c r="N48" s="248"/>
      <c r="O48" s="248"/>
      <c r="P48" s="248"/>
      <c r="Q48" s="248"/>
      <c r="R48" s="248"/>
      <c r="S48" s="248"/>
      <c r="T48" s="248"/>
      <c r="U48" s="248"/>
      <c r="V48" s="247"/>
    </row>
    <row r="49" spans="1:22" s="238" customFormat="1" ht="11.25">
      <c r="A49" s="247"/>
      <c r="B49" s="248"/>
      <c r="C49" s="248"/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8"/>
      <c r="O49" s="248"/>
      <c r="P49" s="248"/>
      <c r="Q49" s="248"/>
      <c r="R49" s="248"/>
      <c r="S49" s="248"/>
      <c r="T49" s="248"/>
      <c r="U49" s="248"/>
      <c r="V49" s="247"/>
    </row>
    <row r="50" spans="1:22" s="238" customFormat="1" ht="11.25">
      <c r="A50" s="247"/>
      <c r="B50" s="248"/>
      <c r="C50" s="248"/>
      <c r="D50" s="248"/>
      <c r="E50" s="248"/>
      <c r="F50" s="248"/>
      <c r="G50" s="248"/>
      <c r="H50" s="248"/>
      <c r="I50" s="248"/>
      <c r="J50" s="248"/>
      <c r="K50" s="248"/>
      <c r="L50" s="248"/>
      <c r="M50" s="248"/>
      <c r="N50" s="248"/>
      <c r="O50" s="248"/>
      <c r="P50" s="248"/>
      <c r="Q50" s="248"/>
      <c r="R50" s="248"/>
      <c r="S50" s="248"/>
      <c r="T50" s="248"/>
      <c r="U50" s="248"/>
      <c r="V50" s="247"/>
    </row>
    <row r="51" spans="1:22" s="238" customFormat="1" ht="11.25">
      <c r="A51" s="247"/>
      <c r="B51" s="248"/>
      <c r="C51" s="248"/>
      <c r="D51" s="248"/>
      <c r="E51" s="248"/>
      <c r="F51" s="248"/>
      <c r="G51" s="248"/>
      <c r="H51" s="248"/>
      <c r="I51" s="248"/>
      <c r="J51" s="248"/>
      <c r="K51" s="248"/>
      <c r="L51" s="248"/>
      <c r="M51" s="248"/>
      <c r="N51" s="248"/>
      <c r="O51" s="248"/>
      <c r="P51" s="248"/>
      <c r="Q51" s="248"/>
      <c r="R51" s="248"/>
      <c r="S51" s="248"/>
      <c r="T51" s="248"/>
      <c r="U51" s="248"/>
      <c r="V51" s="247"/>
    </row>
    <row r="52" spans="1:22" s="238" customFormat="1" ht="11.25">
      <c r="A52" s="247"/>
      <c r="B52" s="248"/>
      <c r="C52" s="248"/>
      <c r="D52" s="248"/>
      <c r="E52" s="248"/>
      <c r="F52" s="248"/>
      <c r="G52" s="248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7"/>
    </row>
    <row r="53" spans="1:22" s="238" customFormat="1" ht="11.25">
      <c r="A53" s="247"/>
      <c r="B53" s="248"/>
      <c r="C53" s="248"/>
      <c r="D53" s="248"/>
      <c r="E53" s="248"/>
      <c r="F53" s="248"/>
      <c r="G53" s="248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7"/>
    </row>
    <row r="54" spans="1:22" s="238" customFormat="1" ht="11.25">
      <c r="A54" s="247"/>
      <c r="B54" s="248"/>
      <c r="C54" s="248"/>
      <c r="D54" s="248"/>
      <c r="E54" s="248"/>
      <c r="F54" s="248"/>
      <c r="G54" s="248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7"/>
    </row>
    <row r="55" spans="1:22" s="238" customFormat="1" ht="11.25">
      <c r="A55" s="247"/>
      <c r="B55" s="248"/>
      <c r="C55" s="248"/>
      <c r="D55" s="248"/>
      <c r="E55" s="248"/>
      <c r="F55" s="248"/>
      <c r="G55" s="248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7"/>
    </row>
    <row r="56" spans="1:22" s="238" customFormat="1" ht="11.25">
      <c r="A56" s="247"/>
      <c r="B56" s="248"/>
      <c r="C56" s="248"/>
      <c r="D56" s="248"/>
      <c r="E56" s="248"/>
      <c r="F56" s="248"/>
      <c r="G56" s="248"/>
      <c r="H56" s="248"/>
      <c r="I56" s="248"/>
      <c r="J56" s="248"/>
      <c r="K56" s="248"/>
      <c r="L56" s="248"/>
      <c r="M56" s="248"/>
      <c r="N56" s="248"/>
      <c r="O56" s="248"/>
      <c r="P56" s="248"/>
      <c r="Q56" s="248"/>
      <c r="R56" s="248"/>
      <c r="S56" s="248"/>
      <c r="T56" s="248"/>
      <c r="U56" s="248"/>
      <c r="V56" s="247"/>
    </row>
    <row r="57" spans="1:22" s="238" customFormat="1" ht="11.25">
      <c r="A57" s="247"/>
      <c r="B57" s="248"/>
      <c r="C57" s="248"/>
      <c r="D57" s="248"/>
      <c r="E57" s="248"/>
      <c r="F57" s="248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7"/>
    </row>
    <row r="58" spans="1:22" s="238" customFormat="1" ht="11.25">
      <c r="A58" s="247"/>
      <c r="B58" s="248"/>
      <c r="C58" s="248"/>
      <c r="D58" s="248"/>
      <c r="E58" s="248"/>
      <c r="F58" s="248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7"/>
    </row>
    <row r="59" spans="1:22" s="238" customFormat="1" ht="11.25">
      <c r="A59" s="247"/>
      <c r="B59" s="248"/>
      <c r="C59" s="248"/>
      <c r="D59" s="248"/>
      <c r="E59" s="248"/>
      <c r="F59" s="248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7"/>
    </row>
    <row r="60" spans="1:22" s="238" customFormat="1" ht="11.25">
      <c r="A60" s="247"/>
      <c r="B60" s="248"/>
      <c r="C60" s="248"/>
      <c r="D60" s="248"/>
      <c r="E60" s="248"/>
      <c r="F60" s="248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7"/>
    </row>
    <row r="61" spans="1:22" s="238" customFormat="1" ht="11.25">
      <c r="A61" s="247"/>
      <c r="B61" s="248"/>
      <c r="C61" s="248"/>
      <c r="D61" s="248"/>
      <c r="E61" s="248"/>
      <c r="F61" s="248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7"/>
    </row>
    <row r="62" spans="1:22" s="238" customFormat="1" ht="11.25">
      <c r="A62" s="247"/>
      <c r="B62" s="248"/>
      <c r="C62" s="248"/>
      <c r="D62" s="248"/>
      <c r="E62" s="248"/>
      <c r="F62" s="248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7"/>
    </row>
    <row r="63" spans="1:22" s="238" customFormat="1" ht="11.25">
      <c r="A63" s="247"/>
      <c r="B63" s="248"/>
      <c r="C63" s="248"/>
      <c r="D63" s="248"/>
      <c r="E63" s="248"/>
      <c r="F63" s="248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7"/>
    </row>
    <row r="64" spans="1:22" s="238" customFormat="1" ht="11.25">
      <c r="A64" s="247"/>
      <c r="B64" s="248"/>
      <c r="C64" s="248"/>
      <c r="D64" s="248"/>
      <c r="E64" s="248"/>
      <c r="F64" s="248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7"/>
    </row>
    <row r="65" spans="1:22" s="238" customFormat="1" ht="11.25">
      <c r="A65" s="247"/>
      <c r="B65" s="248"/>
      <c r="C65" s="248"/>
      <c r="D65" s="248"/>
      <c r="E65" s="248"/>
      <c r="F65" s="248"/>
      <c r="G65" s="248"/>
      <c r="H65" s="248"/>
      <c r="I65" s="248"/>
      <c r="J65" s="248"/>
      <c r="K65" s="248"/>
      <c r="L65" s="248"/>
      <c r="M65" s="248"/>
      <c r="N65" s="248"/>
      <c r="O65" s="248"/>
      <c r="P65" s="248"/>
      <c r="Q65" s="248"/>
      <c r="R65" s="248"/>
      <c r="S65" s="248"/>
      <c r="T65" s="248"/>
      <c r="U65" s="248"/>
      <c r="V65" s="247"/>
    </row>
    <row r="66" spans="1:22" s="238" customFormat="1" ht="11.25">
      <c r="A66" s="247"/>
      <c r="B66" s="248"/>
      <c r="C66" s="248"/>
      <c r="D66" s="248"/>
      <c r="E66" s="248"/>
      <c r="F66" s="248"/>
      <c r="G66" s="248"/>
      <c r="H66" s="248"/>
      <c r="I66" s="248"/>
      <c r="J66" s="248"/>
      <c r="K66" s="248"/>
      <c r="L66" s="248"/>
      <c r="M66" s="248"/>
      <c r="N66" s="248"/>
      <c r="O66" s="248"/>
      <c r="P66" s="248"/>
      <c r="Q66" s="248"/>
      <c r="R66" s="248"/>
      <c r="S66" s="248"/>
      <c r="T66" s="248"/>
      <c r="U66" s="248"/>
      <c r="V66" s="247"/>
    </row>
    <row r="67" spans="1:22" s="238" customFormat="1" ht="11.25">
      <c r="A67" s="247"/>
      <c r="B67" s="248"/>
      <c r="C67" s="248"/>
      <c r="D67" s="248"/>
      <c r="E67" s="248"/>
      <c r="F67" s="248"/>
      <c r="G67" s="248"/>
      <c r="H67" s="248"/>
      <c r="I67" s="248"/>
      <c r="J67" s="248"/>
      <c r="K67" s="248"/>
      <c r="L67" s="248"/>
      <c r="M67" s="248"/>
      <c r="N67" s="248"/>
      <c r="O67" s="248"/>
      <c r="P67" s="248"/>
      <c r="Q67" s="248"/>
      <c r="R67" s="248"/>
      <c r="S67" s="248"/>
      <c r="T67" s="248"/>
      <c r="U67" s="248"/>
      <c r="V67" s="247"/>
    </row>
    <row r="68" spans="1:22" s="238" customFormat="1" ht="11.25">
      <c r="A68" s="247"/>
      <c r="B68" s="248"/>
      <c r="C68" s="248"/>
      <c r="D68" s="248"/>
      <c r="E68" s="248"/>
      <c r="F68" s="248"/>
      <c r="G68" s="248"/>
      <c r="H68" s="248"/>
      <c r="I68" s="248"/>
      <c r="J68" s="248"/>
      <c r="K68" s="248"/>
      <c r="L68" s="248"/>
      <c r="M68" s="248"/>
      <c r="N68" s="248"/>
      <c r="O68" s="248"/>
      <c r="P68" s="248"/>
      <c r="Q68" s="248"/>
      <c r="R68" s="248"/>
      <c r="S68" s="248"/>
      <c r="T68" s="248"/>
      <c r="U68" s="248"/>
      <c r="V68" s="247"/>
    </row>
    <row r="69" spans="1:22" s="238" customFormat="1" ht="11.25">
      <c r="A69" s="247"/>
      <c r="B69" s="248"/>
      <c r="C69" s="248"/>
      <c r="D69" s="248"/>
      <c r="E69" s="248"/>
      <c r="F69" s="248"/>
      <c r="G69" s="248"/>
      <c r="H69" s="248"/>
      <c r="I69" s="248"/>
      <c r="J69" s="248"/>
      <c r="K69" s="248"/>
      <c r="L69" s="248"/>
      <c r="M69" s="248"/>
      <c r="N69" s="248"/>
      <c r="O69" s="248"/>
      <c r="P69" s="248"/>
      <c r="Q69" s="248"/>
      <c r="R69" s="248"/>
      <c r="S69" s="248"/>
      <c r="T69" s="248"/>
      <c r="U69" s="248"/>
      <c r="V69" s="247"/>
    </row>
    <row r="70" spans="1:22" s="238" customFormat="1" ht="11.25">
      <c r="A70" s="247"/>
      <c r="B70" s="248"/>
      <c r="C70" s="248"/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8"/>
      <c r="S70" s="248"/>
      <c r="T70" s="248"/>
      <c r="U70" s="248"/>
      <c r="V70" s="247"/>
    </row>
    <row r="71" spans="1:22" s="238" customFormat="1" ht="11.25">
      <c r="A71" s="247"/>
      <c r="B71" s="248"/>
      <c r="C71" s="248"/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8"/>
      <c r="S71" s="248"/>
      <c r="T71" s="248"/>
      <c r="U71" s="248"/>
      <c r="V71" s="247"/>
    </row>
    <row r="72" spans="1:22" s="238" customFormat="1" ht="11.25">
      <c r="A72" s="247"/>
      <c r="B72" s="248"/>
      <c r="C72" s="248"/>
      <c r="D72" s="248"/>
      <c r="E72" s="248"/>
      <c r="F72" s="248"/>
      <c r="G72" s="248"/>
      <c r="H72" s="248"/>
      <c r="I72" s="248"/>
      <c r="J72" s="248"/>
      <c r="K72" s="248"/>
      <c r="L72" s="248"/>
      <c r="M72" s="248"/>
      <c r="N72" s="248"/>
      <c r="O72" s="248"/>
      <c r="P72" s="248"/>
      <c r="Q72" s="248"/>
      <c r="R72" s="248"/>
      <c r="S72" s="248"/>
      <c r="T72" s="248"/>
      <c r="U72" s="248"/>
      <c r="V72" s="247"/>
    </row>
    <row r="73" spans="1:22" s="238" customFormat="1" ht="11.25">
      <c r="A73" s="247"/>
      <c r="B73" s="248"/>
      <c r="C73" s="248"/>
      <c r="D73" s="248"/>
      <c r="E73" s="248"/>
      <c r="F73" s="248"/>
      <c r="G73" s="248"/>
      <c r="H73" s="248"/>
      <c r="I73" s="248"/>
      <c r="J73" s="248"/>
      <c r="K73" s="248"/>
      <c r="L73" s="248"/>
      <c r="M73" s="248"/>
      <c r="N73" s="248"/>
      <c r="O73" s="248"/>
      <c r="P73" s="248"/>
      <c r="Q73" s="248"/>
      <c r="R73" s="248"/>
      <c r="S73" s="248"/>
      <c r="T73" s="248"/>
      <c r="U73" s="248"/>
      <c r="V73" s="247"/>
    </row>
    <row r="74" spans="1:22" s="238" customFormat="1" ht="11.25">
      <c r="A74" s="247"/>
      <c r="B74" s="248"/>
      <c r="C74" s="248"/>
      <c r="D74" s="248"/>
      <c r="E74" s="248"/>
      <c r="F74" s="248"/>
      <c r="G74" s="248"/>
      <c r="H74" s="248"/>
      <c r="I74" s="248"/>
      <c r="J74" s="248"/>
      <c r="K74" s="248"/>
      <c r="L74" s="248"/>
      <c r="M74" s="248"/>
      <c r="N74" s="248"/>
      <c r="O74" s="248"/>
      <c r="P74" s="248"/>
      <c r="Q74" s="248"/>
      <c r="R74" s="248"/>
      <c r="S74" s="248"/>
      <c r="T74" s="248"/>
      <c r="U74" s="248"/>
      <c r="V74" s="247"/>
    </row>
    <row r="75" spans="1:22" s="238" customFormat="1" ht="11.25">
      <c r="A75" s="247"/>
      <c r="B75" s="248"/>
      <c r="C75" s="248"/>
      <c r="D75" s="248"/>
      <c r="E75" s="248"/>
      <c r="F75" s="248"/>
      <c r="G75" s="248"/>
      <c r="H75" s="248"/>
      <c r="I75" s="248"/>
      <c r="J75" s="248"/>
      <c r="K75" s="248"/>
      <c r="L75" s="248"/>
      <c r="M75" s="248"/>
      <c r="N75" s="248"/>
      <c r="O75" s="248"/>
      <c r="P75" s="248"/>
      <c r="Q75" s="248"/>
      <c r="R75" s="248"/>
      <c r="S75" s="248"/>
      <c r="T75" s="248"/>
      <c r="U75" s="248"/>
      <c r="V75" s="247"/>
    </row>
    <row r="76" spans="1:22" s="238" customFormat="1" ht="11.25">
      <c r="A76" s="247"/>
      <c r="B76" s="248"/>
      <c r="C76" s="248"/>
      <c r="D76" s="248"/>
      <c r="E76" s="248"/>
      <c r="F76" s="248"/>
      <c r="G76" s="248"/>
      <c r="H76" s="248"/>
      <c r="I76" s="248"/>
      <c r="J76" s="248"/>
      <c r="K76" s="248"/>
      <c r="L76" s="248"/>
      <c r="M76" s="248"/>
      <c r="N76" s="248"/>
      <c r="O76" s="248"/>
      <c r="P76" s="248"/>
      <c r="Q76" s="248"/>
      <c r="R76" s="248"/>
      <c r="S76" s="248"/>
      <c r="T76" s="248"/>
      <c r="U76" s="248"/>
      <c r="V76" s="247"/>
    </row>
    <row r="77" spans="1:22" s="238" customFormat="1" ht="11.25">
      <c r="A77" s="247"/>
      <c r="B77" s="248"/>
      <c r="C77" s="248"/>
      <c r="D77" s="248"/>
      <c r="E77" s="248"/>
      <c r="F77" s="248"/>
      <c r="G77" s="248"/>
      <c r="H77" s="248"/>
      <c r="I77" s="248"/>
      <c r="J77" s="248"/>
      <c r="K77" s="248"/>
      <c r="L77" s="248"/>
      <c r="M77" s="248"/>
      <c r="N77" s="248"/>
      <c r="O77" s="248"/>
      <c r="P77" s="248"/>
      <c r="Q77" s="248"/>
      <c r="R77" s="248"/>
      <c r="S77" s="248"/>
      <c r="T77" s="248"/>
      <c r="U77" s="248"/>
      <c r="V77" s="247"/>
    </row>
    <row r="78" spans="1:22" s="238" customFormat="1" ht="11.25">
      <c r="A78" s="247"/>
      <c r="B78" s="248"/>
      <c r="C78" s="248"/>
      <c r="D78" s="248"/>
      <c r="E78" s="248"/>
      <c r="F78" s="248"/>
      <c r="G78" s="248"/>
      <c r="H78" s="248"/>
      <c r="I78" s="248"/>
      <c r="J78" s="248"/>
      <c r="K78" s="248"/>
      <c r="L78" s="248"/>
      <c r="M78" s="248"/>
      <c r="N78" s="248"/>
      <c r="O78" s="248"/>
      <c r="P78" s="248"/>
      <c r="Q78" s="248"/>
      <c r="R78" s="248"/>
      <c r="S78" s="248"/>
      <c r="T78" s="248"/>
      <c r="U78" s="248"/>
      <c r="V78" s="247"/>
    </row>
    <row r="79" spans="1:22" s="238" customFormat="1" ht="11.25">
      <c r="A79" s="247"/>
      <c r="B79" s="248"/>
      <c r="C79" s="248"/>
      <c r="D79" s="248"/>
      <c r="E79" s="248"/>
      <c r="F79" s="248"/>
      <c r="G79" s="248"/>
      <c r="H79" s="248"/>
      <c r="I79" s="248"/>
      <c r="J79" s="248"/>
      <c r="K79" s="248"/>
      <c r="L79" s="248"/>
      <c r="M79" s="248"/>
      <c r="N79" s="248"/>
      <c r="O79" s="248"/>
      <c r="P79" s="248"/>
      <c r="Q79" s="248"/>
      <c r="R79" s="248"/>
      <c r="S79" s="248"/>
      <c r="T79" s="248"/>
      <c r="U79" s="248"/>
      <c r="V79" s="247"/>
    </row>
    <row r="80" spans="1:22" s="238" customFormat="1" ht="11.25">
      <c r="A80" s="247"/>
      <c r="B80" s="248"/>
      <c r="C80" s="248"/>
      <c r="D80" s="248"/>
      <c r="E80" s="248"/>
      <c r="F80" s="248"/>
      <c r="G80" s="248"/>
      <c r="H80" s="248"/>
      <c r="I80" s="248"/>
      <c r="J80" s="248"/>
      <c r="K80" s="248"/>
      <c r="L80" s="248"/>
      <c r="M80" s="248"/>
      <c r="N80" s="248"/>
      <c r="O80" s="248"/>
      <c r="P80" s="248"/>
      <c r="Q80" s="248"/>
      <c r="R80" s="248"/>
      <c r="S80" s="248"/>
      <c r="T80" s="248"/>
      <c r="U80" s="248"/>
      <c r="V80" s="247"/>
    </row>
    <row r="81" spans="1:22" s="238" customFormat="1" ht="11.25">
      <c r="A81" s="247"/>
      <c r="B81" s="248"/>
      <c r="C81" s="248"/>
      <c r="D81" s="248"/>
      <c r="E81" s="248"/>
      <c r="F81" s="248"/>
      <c r="G81" s="248"/>
      <c r="H81" s="248"/>
      <c r="I81" s="248"/>
      <c r="J81" s="248"/>
      <c r="K81" s="248"/>
      <c r="L81" s="248"/>
      <c r="M81" s="248"/>
      <c r="N81" s="248"/>
      <c r="O81" s="248"/>
      <c r="P81" s="248"/>
      <c r="Q81" s="248"/>
      <c r="R81" s="248"/>
      <c r="S81" s="248"/>
      <c r="T81" s="248"/>
      <c r="U81" s="248"/>
      <c r="V81" s="247"/>
    </row>
    <row r="82" spans="1:22" s="238" customFormat="1" ht="11.25">
      <c r="A82" s="247"/>
      <c r="B82" s="248"/>
      <c r="C82" s="248"/>
      <c r="D82" s="248"/>
      <c r="E82" s="248"/>
      <c r="F82" s="248"/>
      <c r="G82" s="248"/>
      <c r="H82" s="248"/>
      <c r="I82" s="248"/>
      <c r="J82" s="248"/>
      <c r="K82" s="248"/>
      <c r="L82" s="248"/>
      <c r="M82" s="248"/>
      <c r="N82" s="248"/>
      <c r="O82" s="248"/>
      <c r="P82" s="248"/>
      <c r="Q82" s="248"/>
      <c r="R82" s="248"/>
      <c r="S82" s="248"/>
      <c r="T82" s="248"/>
      <c r="U82" s="248"/>
      <c r="V82" s="247"/>
    </row>
    <row r="83" spans="1:22" s="238" customFormat="1" ht="11.25">
      <c r="A83" s="247"/>
      <c r="B83" s="248"/>
      <c r="C83" s="248"/>
      <c r="D83" s="248"/>
      <c r="E83" s="248"/>
      <c r="F83" s="248"/>
      <c r="G83" s="248"/>
      <c r="H83" s="248"/>
      <c r="I83" s="248"/>
      <c r="J83" s="248"/>
      <c r="K83" s="248"/>
      <c r="L83" s="248"/>
      <c r="M83" s="248"/>
      <c r="N83" s="248"/>
      <c r="O83" s="248"/>
      <c r="P83" s="248"/>
      <c r="Q83" s="248"/>
      <c r="R83" s="248"/>
      <c r="S83" s="248"/>
      <c r="T83" s="248"/>
      <c r="U83" s="248"/>
      <c r="V83" s="247"/>
    </row>
    <row r="84" spans="1:22" s="238" customFormat="1" ht="11.25">
      <c r="A84" s="247"/>
      <c r="B84" s="248"/>
      <c r="C84" s="248"/>
      <c r="D84" s="248"/>
      <c r="E84" s="248"/>
      <c r="F84" s="248"/>
      <c r="G84" s="248"/>
      <c r="H84" s="248"/>
      <c r="I84" s="248"/>
      <c r="J84" s="248"/>
      <c r="K84" s="248"/>
      <c r="L84" s="248"/>
      <c r="M84" s="248"/>
      <c r="N84" s="248"/>
      <c r="O84" s="248"/>
      <c r="P84" s="248"/>
      <c r="Q84" s="248"/>
      <c r="R84" s="248"/>
      <c r="S84" s="248"/>
      <c r="T84" s="248"/>
      <c r="U84" s="248"/>
      <c r="V84" s="247"/>
    </row>
    <row r="85" spans="1:22" s="238" customFormat="1" ht="11.25">
      <c r="A85" s="247"/>
      <c r="B85" s="248"/>
      <c r="C85" s="248"/>
      <c r="D85" s="248"/>
      <c r="E85" s="248"/>
      <c r="F85" s="248"/>
      <c r="G85" s="248"/>
      <c r="H85" s="248"/>
      <c r="I85" s="248"/>
      <c r="J85" s="248"/>
      <c r="K85" s="248"/>
      <c r="L85" s="248"/>
      <c r="M85" s="248"/>
      <c r="N85" s="248"/>
      <c r="O85" s="248"/>
      <c r="P85" s="248"/>
      <c r="Q85" s="248"/>
      <c r="R85" s="248"/>
      <c r="S85" s="248"/>
      <c r="T85" s="248"/>
      <c r="U85" s="248"/>
      <c r="V85" s="247"/>
    </row>
    <row r="86" spans="1:22" s="238" customFormat="1" ht="11.25">
      <c r="A86" s="247"/>
      <c r="B86" s="248"/>
      <c r="C86" s="248"/>
      <c r="D86" s="248"/>
      <c r="E86" s="248"/>
      <c r="F86" s="248"/>
      <c r="G86" s="248"/>
      <c r="H86" s="248"/>
      <c r="I86" s="248"/>
      <c r="J86" s="248"/>
      <c r="K86" s="248"/>
      <c r="L86" s="248"/>
      <c r="M86" s="248"/>
      <c r="N86" s="248"/>
      <c r="O86" s="248"/>
      <c r="P86" s="248"/>
      <c r="Q86" s="248"/>
      <c r="R86" s="248"/>
      <c r="S86" s="248"/>
      <c r="T86" s="248"/>
      <c r="U86" s="248"/>
      <c r="V86" s="247"/>
    </row>
    <row r="87" spans="1:22" s="238" customFormat="1" ht="11.25">
      <c r="A87" s="247"/>
      <c r="B87" s="248"/>
      <c r="C87" s="248"/>
      <c r="D87" s="248"/>
      <c r="E87" s="248"/>
      <c r="F87" s="248"/>
      <c r="G87" s="248"/>
      <c r="H87" s="248"/>
      <c r="I87" s="248"/>
      <c r="J87" s="248"/>
      <c r="K87" s="248"/>
      <c r="L87" s="248"/>
      <c r="M87" s="248"/>
      <c r="N87" s="248"/>
      <c r="O87" s="248"/>
      <c r="P87" s="248"/>
      <c r="Q87" s="248"/>
      <c r="R87" s="248"/>
      <c r="S87" s="248"/>
      <c r="T87" s="248"/>
      <c r="U87" s="248"/>
      <c r="V87" s="247"/>
    </row>
    <row r="88" spans="1:22" s="238" customFormat="1" ht="11.25">
      <c r="A88" s="247"/>
      <c r="B88" s="248"/>
      <c r="C88" s="248"/>
      <c r="D88" s="248"/>
      <c r="E88" s="248"/>
      <c r="F88" s="248"/>
      <c r="G88" s="248"/>
      <c r="H88" s="248"/>
      <c r="I88" s="248"/>
      <c r="J88" s="248"/>
      <c r="K88" s="248"/>
      <c r="L88" s="248"/>
      <c r="M88" s="248"/>
      <c r="N88" s="248"/>
      <c r="O88" s="248"/>
      <c r="P88" s="248"/>
      <c r="Q88" s="248"/>
      <c r="R88" s="248"/>
      <c r="S88" s="248"/>
      <c r="T88" s="248"/>
      <c r="U88" s="248"/>
      <c r="V88" s="247"/>
    </row>
    <row r="89" spans="1:22" s="238" customFormat="1" ht="11.25">
      <c r="A89" s="247"/>
      <c r="B89" s="248"/>
      <c r="C89" s="248"/>
      <c r="D89" s="248"/>
      <c r="E89" s="248"/>
      <c r="F89" s="248"/>
      <c r="G89" s="248"/>
      <c r="H89" s="248"/>
      <c r="I89" s="248"/>
      <c r="J89" s="248"/>
      <c r="K89" s="248"/>
      <c r="L89" s="248"/>
      <c r="M89" s="248"/>
      <c r="N89" s="248"/>
      <c r="O89" s="248"/>
      <c r="P89" s="248"/>
      <c r="Q89" s="248"/>
      <c r="R89" s="248"/>
      <c r="S89" s="248"/>
      <c r="T89" s="248"/>
      <c r="U89" s="248"/>
      <c r="V89" s="247"/>
    </row>
    <row r="90" spans="1:22" s="238" customFormat="1" ht="11.25">
      <c r="A90" s="247"/>
      <c r="B90" s="248"/>
      <c r="C90" s="248"/>
      <c r="D90" s="248"/>
      <c r="E90" s="248"/>
      <c r="F90" s="248"/>
      <c r="G90" s="248"/>
      <c r="H90" s="248"/>
      <c r="I90" s="248"/>
      <c r="J90" s="248"/>
      <c r="K90" s="248"/>
      <c r="L90" s="248"/>
      <c r="M90" s="248"/>
      <c r="N90" s="248"/>
      <c r="O90" s="248"/>
      <c r="P90" s="248"/>
      <c r="Q90" s="248"/>
      <c r="R90" s="248"/>
      <c r="S90" s="248"/>
      <c r="T90" s="248"/>
      <c r="U90" s="248"/>
      <c r="V90" s="247"/>
    </row>
    <row r="91" spans="1:22" s="238" customFormat="1" ht="11.25">
      <c r="A91" s="247"/>
      <c r="B91" s="248"/>
      <c r="C91" s="248"/>
      <c r="D91" s="248"/>
      <c r="E91" s="248"/>
      <c r="F91" s="248"/>
      <c r="G91" s="248"/>
      <c r="H91" s="248"/>
      <c r="I91" s="248"/>
      <c r="J91" s="248"/>
      <c r="K91" s="248"/>
      <c r="L91" s="248"/>
      <c r="M91" s="248"/>
      <c r="N91" s="248"/>
      <c r="O91" s="248"/>
      <c r="P91" s="248"/>
      <c r="Q91" s="248"/>
      <c r="R91" s="248"/>
      <c r="S91" s="248"/>
      <c r="T91" s="248"/>
      <c r="U91" s="248"/>
      <c r="V91" s="247"/>
    </row>
    <row r="92" spans="1:22" s="238" customFormat="1" ht="11.25">
      <c r="A92" s="247"/>
      <c r="B92" s="248"/>
      <c r="C92" s="248"/>
      <c r="D92" s="248"/>
      <c r="E92" s="248"/>
      <c r="F92" s="248"/>
      <c r="G92" s="248"/>
      <c r="H92" s="248"/>
      <c r="I92" s="248"/>
      <c r="J92" s="248"/>
      <c r="K92" s="248"/>
      <c r="L92" s="248"/>
      <c r="M92" s="248"/>
      <c r="N92" s="248"/>
      <c r="O92" s="248"/>
      <c r="P92" s="248"/>
      <c r="Q92" s="248"/>
      <c r="R92" s="248"/>
      <c r="S92" s="248"/>
      <c r="T92" s="248"/>
      <c r="U92" s="248"/>
      <c r="V92" s="247"/>
    </row>
    <row r="93" spans="1:22" s="238" customFormat="1" ht="11.25">
      <c r="A93" s="247"/>
      <c r="B93" s="248"/>
      <c r="C93" s="248"/>
      <c r="D93" s="248"/>
      <c r="E93" s="248"/>
      <c r="F93" s="248"/>
      <c r="G93" s="248"/>
      <c r="H93" s="248"/>
      <c r="I93" s="248"/>
      <c r="J93" s="248"/>
      <c r="K93" s="248"/>
      <c r="L93" s="248"/>
      <c r="M93" s="248"/>
      <c r="N93" s="248"/>
      <c r="O93" s="248"/>
      <c r="P93" s="248"/>
      <c r="Q93" s="248"/>
      <c r="R93" s="248"/>
      <c r="S93" s="248"/>
      <c r="T93" s="248"/>
      <c r="U93" s="248"/>
      <c r="V93" s="247"/>
    </row>
    <row r="94" spans="1:22" s="238" customFormat="1" ht="11.25">
      <c r="A94" s="247"/>
      <c r="B94" s="248"/>
      <c r="C94" s="248"/>
      <c r="D94" s="248"/>
      <c r="E94" s="248"/>
      <c r="F94" s="248"/>
      <c r="G94" s="248"/>
      <c r="H94" s="248"/>
      <c r="I94" s="248"/>
      <c r="J94" s="248"/>
      <c r="K94" s="248"/>
      <c r="L94" s="248"/>
      <c r="M94" s="248"/>
      <c r="N94" s="248"/>
      <c r="O94" s="248"/>
      <c r="P94" s="248"/>
      <c r="Q94" s="248"/>
      <c r="R94" s="248"/>
      <c r="S94" s="248"/>
      <c r="T94" s="248"/>
      <c r="U94" s="248"/>
      <c r="V94" s="247"/>
    </row>
    <row r="95" spans="1:22" s="238" customFormat="1" ht="11.25">
      <c r="A95" s="247"/>
      <c r="B95" s="248"/>
      <c r="C95" s="248"/>
      <c r="D95" s="248"/>
      <c r="E95" s="248"/>
      <c r="F95" s="248"/>
      <c r="G95" s="248"/>
      <c r="H95" s="248"/>
      <c r="I95" s="248"/>
      <c r="J95" s="248"/>
      <c r="K95" s="248"/>
      <c r="L95" s="248"/>
      <c r="M95" s="248"/>
      <c r="N95" s="248"/>
      <c r="O95" s="248"/>
      <c r="P95" s="248"/>
      <c r="Q95" s="248"/>
      <c r="R95" s="248"/>
      <c r="S95" s="248"/>
      <c r="T95" s="248"/>
      <c r="U95" s="248"/>
      <c r="V95" s="247"/>
    </row>
    <row r="96" spans="1:22" s="238" customFormat="1" ht="11.25">
      <c r="A96" s="247"/>
      <c r="B96" s="248"/>
      <c r="C96" s="248"/>
      <c r="D96" s="248"/>
      <c r="E96" s="248"/>
      <c r="F96" s="248"/>
      <c r="G96" s="248"/>
      <c r="H96" s="248"/>
      <c r="I96" s="248"/>
      <c r="J96" s="248"/>
      <c r="K96" s="248"/>
      <c r="L96" s="248"/>
      <c r="M96" s="248"/>
      <c r="N96" s="248"/>
      <c r="O96" s="248"/>
      <c r="P96" s="248"/>
      <c r="Q96" s="248"/>
      <c r="R96" s="248"/>
      <c r="S96" s="248"/>
      <c r="T96" s="248"/>
      <c r="U96" s="248"/>
      <c r="V96" s="247"/>
    </row>
    <row r="97" spans="1:22" s="238" customFormat="1" ht="11.25">
      <c r="A97" s="247"/>
      <c r="B97" s="248"/>
      <c r="C97" s="248"/>
      <c r="D97" s="248"/>
      <c r="E97" s="248"/>
      <c r="F97" s="248"/>
      <c r="G97" s="248"/>
      <c r="H97" s="248"/>
      <c r="I97" s="248"/>
      <c r="J97" s="248"/>
      <c r="K97" s="248"/>
      <c r="L97" s="248"/>
      <c r="M97" s="248"/>
      <c r="N97" s="248"/>
      <c r="O97" s="248"/>
      <c r="P97" s="248"/>
      <c r="Q97" s="248"/>
      <c r="R97" s="248"/>
      <c r="S97" s="248"/>
      <c r="T97" s="248"/>
      <c r="U97" s="248"/>
      <c r="V97" s="247"/>
    </row>
    <row r="98" spans="1:22" s="238" customFormat="1" ht="11.25">
      <c r="A98" s="247"/>
      <c r="B98" s="248"/>
      <c r="C98" s="248"/>
      <c r="D98" s="248"/>
      <c r="E98" s="248"/>
      <c r="F98" s="248"/>
      <c r="G98" s="248"/>
      <c r="H98" s="248"/>
      <c r="I98" s="248"/>
      <c r="J98" s="248"/>
      <c r="K98" s="248"/>
      <c r="L98" s="248"/>
      <c r="M98" s="248"/>
      <c r="N98" s="248"/>
      <c r="O98" s="248"/>
      <c r="P98" s="248"/>
      <c r="Q98" s="248"/>
      <c r="R98" s="248"/>
      <c r="S98" s="248"/>
      <c r="T98" s="248"/>
      <c r="U98" s="248"/>
      <c r="V98" s="247"/>
    </row>
    <row r="99" spans="1:22" s="238" customFormat="1" ht="11.25">
      <c r="A99" s="247"/>
      <c r="B99" s="248"/>
      <c r="C99" s="248"/>
      <c r="D99" s="248"/>
      <c r="E99" s="248"/>
      <c r="F99" s="248"/>
      <c r="G99" s="248"/>
      <c r="H99" s="248"/>
      <c r="I99" s="248"/>
      <c r="J99" s="248"/>
      <c r="K99" s="248"/>
      <c r="L99" s="248"/>
      <c r="M99" s="248"/>
      <c r="N99" s="248"/>
      <c r="O99" s="248"/>
      <c r="P99" s="248"/>
      <c r="Q99" s="248"/>
      <c r="R99" s="248"/>
      <c r="S99" s="248"/>
      <c r="T99" s="248"/>
      <c r="U99" s="248"/>
      <c r="V99" s="247"/>
    </row>
    <row r="100" spans="1:22" s="238" customFormat="1" ht="11.25">
      <c r="A100" s="247"/>
      <c r="B100" s="248"/>
      <c r="C100" s="248"/>
      <c r="D100" s="248"/>
      <c r="E100" s="248"/>
      <c r="F100" s="248"/>
      <c r="G100" s="248"/>
      <c r="H100" s="248"/>
      <c r="I100" s="248"/>
      <c r="J100" s="248"/>
      <c r="K100" s="248"/>
      <c r="L100" s="248"/>
      <c r="M100" s="248"/>
      <c r="N100" s="248"/>
      <c r="O100" s="248"/>
      <c r="P100" s="248"/>
      <c r="Q100" s="248"/>
      <c r="R100" s="248"/>
      <c r="S100" s="248"/>
      <c r="T100" s="248"/>
      <c r="U100" s="248"/>
      <c r="V100" s="247"/>
    </row>
    <row r="101" spans="1:22" s="238" customFormat="1" ht="11.25">
      <c r="A101" s="247"/>
      <c r="B101" s="248"/>
      <c r="C101" s="248"/>
      <c r="D101" s="248"/>
      <c r="E101" s="248"/>
      <c r="F101" s="248"/>
      <c r="G101" s="248"/>
      <c r="H101" s="248"/>
      <c r="I101" s="248"/>
      <c r="J101" s="248"/>
      <c r="K101" s="248"/>
      <c r="L101" s="248"/>
      <c r="M101" s="248"/>
      <c r="N101" s="248"/>
      <c r="O101" s="248"/>
      <c r="P101" s="248"/>
      <c r="Q101" s="248"/>
      <c r="R101" s="248"/>
      <c r="S101" s="248"/>
      <c r="T101" s="248"/>
      <c r="U101" s="248"/>
      <c r="V101" s="247"/>
    </row>
    <row r="102" spans="1:22" s="238" customFormat="1" ht="11.25">
      <c r="A102" s="247"/>
      <c r="B102" s="248"/>
      <c r="C102" s="248"/>
      <c r="D102" s="248"/>
      <c r="E102" s="248"/>
      <c r="F102" s="248"/>
      <c r="G102" s="248"/>
      <c r="H102" s="248"/>
      <c r="I102" s="248"/>
      <c r="J102" s="248"/>
      <c r="K102" s="248"/>
      <c r="L102" s="248"/>
      <c r="M102" s="248"/>
      <c r="N102" s="248"/>
      <c r="O102" s="248"/>
      <c r="P102" s="248"/>
      <c r="Q102" s="248"/>
      <c r="R102" s="248"/>
      <c r="S102" s="248"/>
      <c r="T102" s="248"/>
      <c r="U102" s="248"/>
      <c r="V102" s="247"/>
    </row>
    <row r="103" spans="1:22" s="238" customFormat="1" ht="11.25">
      <c r="A103" s="247"/>
      <c r="B103" s="248"/>
      <c r="C103" s="248"/>
      <c r="D103" s="248"/>
      <c r="E103" s="248"/>
      <c r="F103" s="248"/>
      <c r="G103" s="248"/>
      <c r="H103" s="248"/>
      <c r="I103" s="248"/>
      <c r="J103" s="248"/>
      <c r="K103" s="248"/>
      <c r="L103" s="248"/>
      <c r="M103" s="248"/>
      <c r="N103" s="248"/>
      <c r="O103" s="248"/>
      <c r="P103" s="248"/>
      <c r="Q103" s="248"/>
      <c r="R103" s="248"/>
      <c r="S103" s="248"/>
      <c r="T103" s="248"/>
      <c r="U103" s="248"/>
      <c r="V103" s="247"/>
    </row>
  </sheetData>
  <sheetProtection selectLockedCells="1"/>
  <mergeCells count="31">
    <mergeCell ref="S7:S9"/>
    <mergeCell ref="T7:T9"/>
    <mergeCell ref="U7:U9"/>
    <mergeCell ref="V7:V9"/>
    <mergeCell ref="W7:W9"/>
    <mergeCell ref="K7:K9"/>
    <mergeCell ref="L7:L9"/>
    <mergeCell ref="M7:M9"/>
    <mergeCell ref="N7:N9"/>
    <mergeCell ref="Q7:Q9"/>
    <mergeCell ref="F7:F9"/>
    <mergeCell ref="G7:G9"/>
    <mergeCell ref="H7:H9"/>
    <mergeCell ref="I7:I9"/>
    <mergeCell ref="J7:J9"/>
    <mergeCell ref="A3:G3"/>
    <mergeCell ref="H3:O3"/>
    <mergeCell ref="P3:W3"/>
    <mergeCell ref="P4:W4"/>
    <mergeCell ref="A6:A9"/>
    <mergeCell ref="B6:B9"/>
    <mergeCell ref="C6:F6"/>
    <mergeCell ref="H6:J6"/>
    <mergeCell ref="K6:N6"/>
    <mergeCell ref="O6:O9"/>
    <mergeCell ref="R7:R9"/>
    <mergeCell ref="P6:P9"/>
    <mergeCell ref="Q6:W6"/>
    <mergeCell ref="C7:C9"/>
    <mergeCell ref="D7:D9"/>
    <mergeCell ref="E7:E9"/>
  </mergeCells>
  <phoneticPr fontId="2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6" orientation="portrait" r:id="rId1"/>
  <headerFooter alignWithMargins="0"/>
  <colBreaks count="2" manualBreakCount="2">
    <brk id="7" max="41" man="1"/>
    <brk id="15" max="41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42"/>
  <sheetViews>
    <sheetView view="pageBreakPreview" topLeftCell="A7" zoomScaleNormal="100" zoomScaleSheetLayoutView="100" workbookViewId="0">
      <selection activeCell="D39" sqref="D39"/>
    </sheetView>
  </sheetViews>
  <sheetFormatPr defaultRowHeight="14.25"/>
  <cols>
    <col min="1" max="1" width="17.875" style="346" customWidth="1"/>
    <col min="2" max="2" width="16.125" style="346" customWidth="1"/>
    <col min="3" max="3" width="16.25" style="346" customWidth="1"/>
    <col min="4" max="5" width="16.125" style="346" customWidth="1"/>
    <col min="6" max="6" width="17.875" style="346" customWidth="1"/>
    <col min="7" max="10" width="16.125" style="346" customWidth="1"/>
    <col min="11" max="16384" width="9" style="346"/>
  </cols>
  <sheetData>
    <row r="1" spans="1:10" s="447" customFormat="1" ht="14.1" customHeight="1">
      <c r="A1" s="82"/>
      <c r="B1" s="446"/>
      <c r="C1" s="446"/>
      <c r="D1" s="446"/>
      <c r="E1" s="335" t="s">
        <v>597</v>
      </c>
      <c r="F1" s="82" t="s">
        <v>598</v>
      </c>
      <c r="G1" s="446"/>
      <c r="H1" s="446"/>
      <c r="I1" s="446"/>
      <c r="J1" s="335"/>
    </row>
    <row r="2" spans="1:10" s="345" customFormat="1" ht="14.1" customHeight="1">
      <c r="A2" s="82"/>
      <c r="B2" s="341"/>
      <c r="C2" s="341"/>
      <c r="D2" s="341"/>
      <c r="E2" s="335"/>
      <c r="F2" s="82"/>
      <c r="G2" s="341"/>
      <c r="H2" s="341"/>
      <c r="I2" s="341"/>
      <c r="J2" s="335"/>
    </row>
    <row r="3" spans="1:10" ht="20.100000000000001" customHeight="1">
      <c r="A3" s="630" t="s">
        <v>146</v>
      </c>
      <c r="B3" s="630"/>
      <c r="C3" s="630"/>
      <c r="D3" s="630"/>
      <c r="E3" s="630"/>
      <c r="F3" s="630" t="s">
        <v>147</v>
      </c>
      <c r="G3" s="630"/>
      <c r="H3" s="630"/>
      <c r="I3" s="630"/>
      <c r="J3" s="630"/>
    </row>
    <row r="4" spans="1:10" s="124" customFormat="1" ht="24" customHeight="1">
      <c r="A4" s="631" t="s">
        <v>148</v>
      </c>
      <c r="B4" s="631"/>
      <c r="C4" s="631"/>
      <c r="D4" s="631"/>
      <c r="E4" s="631"/>
      <c r="F4" s="631" t="s">
        <v>149</v>
      </c>
      <c r="G4" s="631"/>
      <c r="H4" s="631"/>
      <c r="I4" s="631"/>
      <c r="J4" s="631"/>
    </row>
    <row r="5" spans="1:10" s="345" customFormat="1" ht="18" customHeight="1" thickBot="1">
      <c r="A5" s="334" t="s">
        <v>240</v>
      </c>
      <c r="B5" s="317">
        <f>B14/365</f>
        <v>788454.55068493146</v>
      </c>
      <c r="C5" s="317"/>
      <c r="D5" s="317"/>
      <c r="E5" s="113" t="s">
        <v>241</v>
      </c>
      <c r="F5" s="334" t="s">
        <v>240</v>
      </c>
      <c r="G5" s="317"/>
      <c r="H5" s="317"/>
      <c r="I5" s="317"/>
      <c r="J5" s="113" t="s">
        <v>241</v>
      </c>
    </row>
    <row r="6" spans="1:10" ht="12.75" customHeight="1">
      <c r="A6" s="789" t="s">
        <v>220</v>
      </c>
      <c r="B6" s="822" t="s">
        <v>101</v>
      </c>
      <c r="C6" s="816" t="s">
        <v>242</v>
      </c>
      <c r="D6" s="638" t="s">
        <v>243</v>
      </c>
      <c r="E6" s="643" t="s">
        <v>244</v>
      </c>
      <c r="F6" s="789" t="s">
        <v>220</v>
      </c>
      <c r="G6" s="715" t="s">
        <v>245</v>
      </c>
      <c r="H6" s="638" t="s">
        <v>246</v>
      </c>
      <c r="I6" s="816" t="s">
        <v>247</v>
      </c>
      <c r="J6" s="819" t="s">
        <v>234</v>
      </c>
    </row>
    <row r="7" spans="1:10" ht="12.75" customHeight="1">
      <c r="A7" s="790"/>
      <c r="B7" s="823"/>
      <c r="C7" s="817"/>
      <c r="D7" s="641"/>
      <c r="E7" s="722"/>
      <c r="F7" s="790"/>
      <c r="G7" s="814"/>
      <c r="H7" s="639"/>
      <c r="I7" s="817"/>
      <c r="J7" s="820"/>
    </row>
    <row r="8" spans="1:10" ht="12.75" customHeight="1">
      <c r="A8" s="790"/>
      <c r="B8" s="823"/>
      <c r="C8" s="817"/>
      <c r="D8" s="641"/>
      <c r="E8" s="722"/>
      <c r="F8" s="790"/>
      <c r="G8" s="814"/>
      <c r="H8" s="639"/>
      <c r="I8" s="817"/>
      <c r="J8" s="820"/>
    </row>
    <row r="9" spans="1:10" ht="12.75" customHeight="1">
      <c r="A9" s="791"/>
      <c r="B9" s="824"/>
      <c r="C9" s="818"/>
      <c r="D9" s="642"/>
      <c r="E9" s="782"/>
      <c r="F9" s="791"/>
      <c r="G9" s="815"/>
      <c r="H9" s="640"/>
      <c r="I9" s="818"/>
      <c r="J9" s="821"/>
    </row>
    <row r="10" spans="1:10" ht="17.649999999999999" customHeight="1">
      <c r="A10" s="95" t="s">
        <v>656</v>
      </c>
      <c r="B10" s="90">
        <v>261501493</v>
      </c>
      <c r="C10" s="90">
        <v>151412730</v>
      </c>
      <c r="D10" s="90">
        <v>21287566</v>
      </c>
      <c r="E10" s="90">
        <v>68496727</v>
      </c>
      <c r="F10" s="107">
        <v>2012</v>
      </c>
      <c r="G10" s="90">
        <v>3188449</v>
      </c>
      <c r="H10" s="90">
        <v>8601</v>
      </c>
      <c r="I10" s="90">
        <v>11008484</v>
      </c>
      <c r="J10" s="90">
        <v>6098936</v>
      </c>
    </row>
    <row r="11" spans="1:10" ht="17.649999999999999" customHeight="1">
      <c r="A11" s="95" t="s">
        <v>657</v>
      </c>
      <c r="B11" s="90">
        <v>273394932</v>
      </c>
      <c r="C11" s="90">
        <v>157572712</v>
      </c>
      <c r="D11" s="90">
        <v>21526613</v>
      </c>
      <c r="E11" s="90">
        <v>72392338</v>
      </c>
      <c r="F11" s="107">
        <v>2013</v>
      </c>
      <c r="G11" s="90">
        <v>3037978</v>
      </c>
      <c r="H11" s="90">
        <v>3906</v>
      </c>
      <c r="I11" s="90">
        <v>11722172</v>
      </c>
      <c r="J11" s="90">
        <v>7139213</v>
      </c>
    </row>
    <row r="12" spans="1:10" ht="17.649999999999999" customHeight="1">
      <c r="A12" s="95" t="s">
        <v>658</v>
      </c>
      <c r="B12" s="90">
        <v>273694189</v>
      </c>
      <c r="C12" s="90">
        <v>158152079</v>
      </c>
      <c r="D12" s="90">
        <v>21271151</v>
      </c>
      <c r="E12" s="90">
        <v>72470251</v>
      </c>
      <c r="F12" s="107">
        <v>2014</v>
      </c>
      <c r="G12" s="90">
        <v>2982835</v>
      </c>
      <c r="H12" s="90">
        <v>8224</v>
      </c>
      <c r="I12" s="90">
        <v>11652943</v>
      </c>
      <c r="J12" s="90">
        <v>7156706</v>
      </c>
    </row>
    <row r="13" spans="1:10" ht="17.649999999999999" customHeight="1">
      <c r="A13" s="95" t="s">
        <v>659</v>
      </c>
      <c r="B13" s="90">
        <v>279678540</v>
      </c>
      <c r="C13" s="90">
        <v>163202652</v>
      </c>
      <c r="D13" s="90">
        <v>20259941</v>
      </c>
      <c r="E13" s="90">
        <v>75826852</v>
      </c>
      <c r="F13" s="107">
        <v>2015</v>
      </c>
      <c r="G13" s="90">
        <v>2984497</v>
      </c>
      <c r="H13" s="90">
        <v>8392</v>
      </c>
      <c r="I13" s="90">
        <v>9042814</v>
      </c>
      <c r="J13" s="90">
        <v>8353392</v>
      </c>
    </row>
    <row r="14" spans="1:10" ht="17.649999999999999" customHeight="1">
      <c r="A14" s="98" t="s">
        <v>660</v>
      </c>
      <c r="B14" s="115">
        <f>SUM(B16:B38)</f>
        <v>287785911</v>
      </c>
      <c r="C14" s="115">
        <f t="shared" ref="C14:J14" si="0">SUM(C16:C38)</f>
        <v>168127390</v>
      </c>
      <c r="D14" s="115">
        <f t="shared" si="0"/>
        <v>21054639</v>
      </c>
      <c r="E14" s="115">
        <f t="shared" si="0"/>
        <v>76795637</v>
      </c>
      <c r="F14" s="98" t="s">
        <v>660</v>
      </c>
      <c r="G14" s="115">
        <f t="shared" si="0"/>
        <v>3050045</v>
      </c>
      <c r="H14" s="115">
        <f t="shared" si="0"/>
        <v>0</v>
      </c>
      <c r="I14" s="115">
        <f t="shared" si="0"/>
        <v>9841646</v>
      </c>
      <c r="J14" s="115">
        <f t="shared" si="0"/>
        <v>8916554</v>
      </c>
    </row>
    <row r="15" spans="1:10" ht="17.25" customHeight="1">
      <c r="A15" s="147" t="s">
        <v>248</v>
      </c>
      <c r="B15" s="523"/>
      <c r="C15" s="90"/>
      <c r="D15" s="90"/>
      <c r="E15" s="90"/>
      <c r="F15" s="524"/>
      <c r="G15" s="90"/>
      <c r="H15" s="90"/>
      <c r="I15" s="90"/>
      <c r="J15" s="90"/>
    </row>
    <row r="16" spans="1:10" ht="17.649999999999999" customHeight="1">
      <c r="A16" s="148" t="s">
        <v>109</v>
      </c>
      <c r="B16" s="90">
        <f>SUM(C16:E16,G16:J16)</f>
        <v>56960659</v>
      </c>
      <c r="C16" s="525">
        <v>33124186</v>
      </c>
      <c r="D16" s="525">
        <v>18747216</v>
      </c>
      <c r="E16" s="525">
        <v>0</v>
      </c>
      <c r="F16" s="148" t="s">
        <v>109</v>
      </c>
      <c r="G16" s="525">
        <v>1770316</v>
      </c>
      <c r="H16" s="525">
        <v>0</v>
      </c>
      <c r="I16" s="525">
        <v>3318941</v>
      </c>
      <c r="J16" s="525">
        <v>0</v>
      </c>
    </row>
    <row r="17" spans="1:10" ht="17.649999999999999" customHeight="1">
      <c r="A17" s="148" t="s">
        <v>110</v>
      </c>
      <c r="B17" s="90">
        <f t="shared" ref="B17:B38" si="1">SUM(C17:E17,G17:J17)</f>
        <v>26999143</v>
      </c>
      <c r="C17" s="525">
        <v>15653582</v>
      </c>
      <c r="D17" s="525">
        <v>0</v>
      </c>
      <c r="E17" s="525">
        <v>11181031</v>
      </c>
      <c r="F17" s="148" t="s">
        <v>110</v>
      </c>
      <c r="G17" s="525">
        <v>164530</v>
      </c>
      <c r="H17" s="525">
        <v>0</v>
      </c>
      <c r="I17" s="525">
        <v>0</v>
      </c>
      <c r="J17" s="525">
        <v>0</v>
      </c>
    </row>
    <row r="18" spans="1:10" ht="17.649999999999999" customHeight="1">
      <c r="A18" s="148" t="s">
        <v>111</v>
      </c>
      <c r="B18" s="90">
        <f t="shared" si="1"/>
        <v>17170475</v>
      </c>
      <c r="C18" s="525">
        <v>7693048</v>
      </c>
      <c r="D18" s="525">
        <v>0</v>
      </c>
      <c r="E18" s="525">
        <v>4169112</v>
      </c>
      <c r="F18" s="148" t="s">
        <v>111</v>
      </c>
      <c r="G18" s="525">
        <v>254464</v>
      </c>
      <c r="H18" s="525">
        <v>0</v>
      </c>
      <c r="I18" s="525">
        <v>5053851</v>
      </c>
      <c r="J18" s="525">
        <v>0</v>
      </c>
    </row>
    <row r="19" spans="1:10" ht="17.649999999999999" customHeight="1">
      <c r="A19" s="148" t="s">
        <v>112</v>
      </c>
      <c r="B19" s="90">
        <f t="shared" si="1"/>
        <v>19893767</v>
      </c>
      <c r="C19" s="525">
        <v>10715232</v>
      </c>
      <c r="D19" s="525">
        <v>0</v>
      </c>
      <c r="E19" s="525">
        <v>4491110</v>
      </c>
      <c r="F19" s="148" t="s">
        <v>112</v>
      </c>
      <c r="G19" s="525">
        <v>31154</v>
      </c>
      <c r="H19" s="525">
        <v>0</v>
      </c>
      <c r="I19" s="525">
        <v>482737</v>
      </c>
      <c r="J19" s="525">
        <v>4173534</v>
      </c>
    </row>
    <row r="20" spans="1:10" ht="17.649999999999999" customHeight="1">
      <c r="A20" s="148" t="s">
        <v>113</v>
      </c>
      <c r="B20" s="90">
        <f t="shared" si="1"/>
        <v>53423346</v>
      </c>
      <c r="C20" s="525">
        <v>29717879</v>
      </c>
      <c r="D20" s="525">
        <v>0</v>
      </c>
      <c r="E20" s="525">
        <v>19333865</v>
      </c>
      <c r="F20" s="148" t="s">
        <v>113</v>
      </c>
      <c r="G20" s="525">
        <v>210290</v>
      </c>
      <c r="H20" s="525">
        <v>0</v>
      </c>
      <c r="I20" s="525">
        <v>0</v>
      </c>
      <c r="J20" s="525">
        <v>4161312</v>
      </c>
    </row>
    <row r="21" spans="1:10" ht="17.649999999999999" customHeight="1">
      <c r="A21" s="148" t="s">
        <v>114</v>
      </c>
      <c r="B21" s="90">
        <f t="shared" si="1"/>
        <v>8727364</v>
      </c>
      <c r="C21" s="525">
        <v>6146207</v>
      </c>
      <c r="D21" s="525">
        <v>0</v>
      </c>
      <c r="E21" s="525">
        <v>2549908</v>
      </c>
      <c r="F21" s="148" t="s">
        <v>114</v>
      </c>
      <c r="G21" s="525">
        <v>31249</v>
      </c>
      <c r="H21" s="525">
        <v>0</v>
      </c>
      <c r="I21" s="525">
        <v>0</v>
      </c>
      <c r="J21" s="525">
        <v>0</v>
      </c>
    </row>
    <row r="22" spans="1:10" ht="17.649999999999999" customHeight="1">
      <c r="A22" s="148" t="s">
        <v>115</v>
      </c>
      <c r="B22" s="90">
        <f t="shared" si="1"/>
        <v>11804319</v>
      </c>
      <c r="C22" s="525">
        <v>6585365</v>
      </c>
      <c r="D22" s="525">
        <v>0</v>
      </c>
      <c r="E22" s="525">
        <v>5130034</v>
      </c>
      <c r="F22" s="148" t="s">
        <v>115</v>
      </c>
      <c r="G22" s="525">
        <v>3661</v>
      </c>
      <c r="H22" s="525">
        <v>0</v>
      </c>
      <c r="I22" s="525">
        <v>85259</v>
      </c>
      <c r="J22" s="525">
        <v>0</v>
      </c>
    </row>
    <row r="23" spans="1:10" ht="17.649999999999999" customHeight="1">
      <c r="A23" s="148" t="s">
        <v>116</v>
      </c>
      <c r="B23" s="90">
        <f t="shared" si="1"/>
        <v>7929692</v>
      </c>
      <c r="C23" s="525">
        <v>4889409</v>
      </c>
      <c r="D23" s="525">
        <v>0</v>
      </c>
      <c r="E23" s="525">
        <v>3012174</v>
      </c>
      <c r="F23" s="148" t="s">
        <v>116</v>
      </c>
      <c r="G23" s="525">
        <v>3825</v>
      </c>
      <c r="H23" s="525">
        <v>0</v>
      </c>
      <c r="I23" s="525">
        <v>22775</v>
      </c>
      <c r="J23" s="525">
        <v>1509</v>
      </c>
    </row>
    <row r="24" spans="1:10" ht="17.649999999999999" customHeight="1">
      <c r="A24" s="148" t="s">
        <v>117</v>
      </c>
      <c r="B24" s="90">
        <f t="shared" si="1"/>
        <v>7446127</v>
      </c>
      <c r="C24" s="525">
        <v>4488532</v>
      </c>
      <c r="D24" s="525">
        <v>1369762</v>
      </c>
      <c r="E24" s="525">
        <v>1432886</v>
      </c>
      <c r="F24" s="148" t="s">
        <v>117</v>
      </c>
      <c r="G24" s="525">
        <v>40824</v>
      </c>
      <c r="H24" s="525">
        <v>0</v>
      </c>
      <c r="I24" s="525">
        <v>114123</v>
      </c>
      <c r="J24" s="525">
        <v>0</v>
      </c>
    </row>
    <row r="25" spans="1:10" ht="17.649999999999999" customHeight="1">
      <c r="A25" s="148" t="s">
        <v>118</v>
      </c>
      <c r="B25" s="90">
        <f t="shared" si="1"/>
        <v>29510262</v>
      </c>
      <c r="C25" s="525">
        <v>19039056</v>
      </c>
      <c r="D25" s="525">
        <v>0</v>
      </c>
      <c r="E25" s="525">
        <v>9707164</v>
      </c>
      <c r="F25" s="148" t="s">
        <v>118</v>
      </c>
      <c r="G25" s="525">
        <v>76489</v>
      </c>
      <c r="H25" s="525">
        <v>0</v>
      </c>
      <c r="I25" s="525">
        <v>687553</v>
      </c>
      <c r="J25" s="525">
        <v>0</v>
      </c>
    </row>
    <row r="26" spans="1:10" ht="17.649999999999999" customHeight="1">
      <c r="A26" s="148" t="s">
        <v>119</v>
      </c>
      <c r="B26" s="90">
        <f t="shared" si="1"/>
        <v>2494120</v>
      </c>
      <c r="C26" s="525">
        <v>1307007</v>
      </c>
      <c r="D26" s="525">
        <v>650853</v>
      </c>
      <c r="E26" s="525">
        <v>522643</v>
      </c>
      <c r="F26" s="148" t="s">
        <v>119</v>
      </c>
      <c r="G26" s="525">
        <v>13617</v>
      </c>
      <c r="H26" s="525">
        <v>0</v>
      </c>
      <c r="I26" s="525">
        <v>0</v>
      </c>
      <c r="J26" s="525">
        <v>0</v>
      </c>
    </row>
    <row r="27" spans="1:10" ht="17.649999999999999" customHeight="1">
      <c r="A27" s="148" t="s">
        <v>120</v>
      </c>
      <c r="B27" s="90">
        <f t="shared" si="1"/>
        <v>3936371</v>
      </c>
      <c r="C27" s="525">
        <v>2719166</v>
      </c>
      <c r="D27" s="525">
        <v>0</v>
      </c>
      <c r="E27" s="525">
        <v>1211936</v>
      </c>
      <c r="F27" s="148" t="s">
        <v>120</v>
      </c>
      <c r="G27" s="525">
        <v>5269</v>
      </c>
      <c r="H27" s="525">
        <v>0</v>
      </c>
      <c r="I27" s="525">
        <v>0</v>
      </c>
      <c r="J27" s="525">
        <v>0</v>
      </c>
    </row>
    <row r="28" spans="1:10" ht="17.649999999999999" customHeight="1">
      <c r="A28" s="148" t="s">
        <v>121</v>
      </c>
      <c r="B28" s="90">
        <f t="shared" si="1"/>
        <v>1925371</v>
      </c>
      <c r="C28" s="525">
        <v>1341308</v>
      </c>
      <c r="D28" s="525">
        <v>0</v>
      </c>
      <c r="E28" s="525">
        <v>571561</v>
      </c>
      <c r="F28" s="148" t="s">
        <v>121</v>
      </c>
      <c r="G28" s="525">
        <v>12502</v>
      </c>
      <c r="H28" s="525">
        <v>0</v>
      </c>
      <c r="I28" s="525">
        <v>0</v>
      </c>
      <c r="J28" s="525">
        <v>0</v>
      </c>
    </row>
    <row r="29" spans="1:10" ht="17.649999999999999" customHeight="1">
      <c r="A29" s="148" t="s">
        <v>122</v>
      </c>
      <c r="B29" s="90">
        <f t="shared" si="1"/>
        <v>1637665</v>
      </c>
      <c r="C29" s="525">
        <v>1221717</v>
      </c>
      <c r="D29" s="525">
        <v>0</v>
      </c>
      <c r="E29" s="525">
        <v>356548</v>
      </c>
      <c r="F29" s="148" t="s">
        <v>122</v>
      </c>
      <c r="G29" s="525">
        <v>50031</v>
      </c>
      <c r="H29" s="525">
        <v>0</v>
      </c>
      <c r="I29" s="525">
        <v>0</v>
      </c>
      <c r="J29" s="525">
        <v>9369</v>
      </c>
    </row>
    <row r="30" spans="1:10" ht="17.649999999999999" customHeight="1">
      <c r="A30" s="148" t="s">
        <v>123</v>
      </c>
      <c r="B30" s="90">
        <f t="shared" si="1"/>
        <v>4064768</v>
      </c>
      <c r="C30" s="525">
        <v>2294608</v>
      </c>
      <c r="D30" s="525">
        <v>0</v>
      </c>
      <c r="E30" s="525">
        <v>1566661</v>
      </c>
      <c r="F30" s="148" t="s">
        <v>123</v>
      </c>
      <c r="G30" s="525">
        <v>203499</v>
      </c>
      <c r="H30" s="525">
        <v>0</v>
      </c>
      <c r="I30" s="525">
        <v>0</v>
      </c>
      <c r="J30" s="525">
        <v>0</v>
      </c>
    </row>
    <row r="31" spans="1:10" ht="17.649999999999999" customHeight="1">
      <c r="A31" s="148" t="s">
        <v>124</v>
      </c>
      <c r="B31" s="90">
        <f t="shared" si="1"/>
        <v>2669439</v>
      </c>
      <c r="C31" s="525">
        <v>1822624</v>
      </c>
      <c r="D31" s="525">
        <v>0</v>
      </c>
      <c r="E31" s="525">
        <v>665184</v>
      </c>
      <c r="F31" s="148" t="s">
        <v>124</v>
      </c>
      <c r="G31" s="525">
        <v>0</v>
      </c>
      <c r="H31" s="525">
        <v>0</v>
      </c>
      <c r="I31" s="525">
        <v>71984</v>
      </c>
      <c r="J31" s="525">
        <v>109647</v>
      </c>
    </row>
    <row r="32" spans="1:10" ht="17.649999999999999" customHeight="1">
      <c r="A32" s="148" t="s">
        <v>125</v>
      </c>
      <c r="B32" s="90">
        <f t="shared" si="1"/>
        <v>4220102</v>
      </c>
      <c r="C32" s="525">
        <v>2012745</v>
      </c>
      <c r="D32" s="525">
        <v>0</v>
      </c>
      <c r="E32" s="525">
        <v>2188226</v>
      </c>
      <c r="F32" s="148" t="s">
        <v>125</v>
      </c>
      <c r="G32" s="525">
        <v>19131</v>
      </c>
      <c r="H32" s="525">
        <v>0</v>
      </c>
      <c r="I32" s="525">
        <v>0</v>
      </c>
      <c r="J32" s="525">
        <v>0</v>
      </c>
    </row>
    <row r="33" spans="1:10" ht="17.649999999999999" customHeight="1">
      <c r="A33" s="148" t="s">
        <v>126</v>
      </c>
      <c r="B33" s="90">
        <f t="shared" si="1"/>
        <v>2987448</v>
      </c>
      <c r="C33" s="525">
        <v>1812217</v>
      </c>
      <c r="D33" s="525">
        <v>0</v>
      </c>
      <c r="E33" s="525">
        <v>1154984</v>
      </c>
      <c r="F33" s="148" t="s">
        <v>126</v>
      </c>
      <c r="G33" s="525">
        <v>15824</v>
      </c>
      <c r="H33" s="525">
        <v>0</v>
      </c>
      <c r="I33" s="525">
        <v>4423</v>
      </c>
      <c r="J33" s="525">
        <v>0</v>
      </c>
    </row>
    <row r="34" spans="1:10" ht="17.649999999999999" customHeight="1">
      <c r="A34" s="148" t="s">
        <v>127</v>
      </c>
      <c r="B34" s="90">
        <f t="shared" si="1"/>
        <v>12273173</v>
      </c>
      <c r="C34" s="525">
        <v>8416161</v>
      </c>
      <c r="D34" s="525">
        <v>0</v>
      </c>
      <c r="E34" s="525">
        <v>3829531</v>
      </c>
      <c r="F34" s="148" t="s">
        <v>127</v>
      </c>
      <c r="G34" s="525">
        <v>27481</v>
      </c>
      <c r="H34" s="525">
        <v>0</v>
      </c>
      <c r="I34" s="525">
        <v>0</v>
      </c>
      <c r="J34" s="525">
        <v>0</v>
      </c>
    </row>
    <row r="35" spans="1:10" ht="17.649999999999999" customHeight="1">
      <c r="A35" s="148" t="s">
        <v>128</v>
      </c>
      <c r="B35" s="90">
        <f t="shared" si="1"/>
        <v>4147037</v>
      </c>
      <c r="C35" s="525">
        <v>2798195</v>
      </c>
      <c r="D35" s="525">
        <v>0</v>
      </c>
      <c r="E35" s="525">
        <v>881424</v>
      </c>
      <c r="F35" s="148" t="s">
        <v>128</v>
      </c>
      <c r="G35" s="525">
        <v>14962</v>
      </c>
      <c r="H35" s="525">
        <v>0</v>
      </c>
      <c r="I35" s="525">
        <v>0</v>
      </c>
      <c r="J35" s="525">
        <v>452456</v>
      </c>
    </row>
    <row r="36" spans="1:10" ht="17.649999999999999" customHeight="1">
      <c r="A36" s="148" t="s">
        <v>129</v>
      </c>
      <c r="B36" s="90">
        <f t="shared" si="1"/>
        <v>1917950</v>
      </c>
      <c r="C36" s="525">
        <v>1311944</v>
      </c>
      <c r="D36" s="525">
        <v>286808</v>
      </c>
      <c r="E36" s="525">
        <v>289960</v>
      </c>
      <c r="F36" s="148" t="s">
        <v>129</v>
      </c>
      <c r="G36" s="525">
        <v>29238</v>
      </c>
      <c r="H36" s="525">
        <v>0</v>
      </c>
      <c r="I36" s="525">
        <v>0</v>
      </c>
      <c r="J36" s="525">
        <v>0</v>
      </c>
    </row>
    <row r="37" spans="1:10" ht="17.649999999999999" customHeight="1">
      <c r="A37" s="148" t="s">
        <v>130</v>
      </c>
      <c r="B37" s="90">
        <f t="shared" si="1"/>
        <v>4635855</v>
      </c>
      <c r="C37" s="525">
        <v>2575468</v>
      </c>
      <c r="D37" s="525">
        <v>0</v>
      </c>
      <c r="E37" s="525">
        <v>2031134</v>
      </c>
      <c r="F37" s="148" t="s">
        <v>130</v>
      </c>
      <c r="G37" s="525">
        <v>29253</v>
      </c>
      <c r="H37" s="525">
        <v>0</v>
      </c>
      <c r="I37" s="525">
        <v>0</v>
      </c>
      <c r="J37" s="525">
        <v>0</v>
      </c>
    </row>
    <row r="38" spans="1:10" ht="17.649999999999999" customHeight="1" thickBot="1">
      <c r="A38" s="149" t="s">
        <v>131</v>
      </c>
      <c r="B38" s="526">
        <f t="shared" si="1"/>
        <v>1011458</v>
      </c>
      <c r="C38" s="505">
        <v>441734</v>
      </c>
      <c r="D38" s="505">
        <v>0</v>
      </c>
      <c r="E38" s="505">
        <v>518561</v>
      </c>
      <c r="F38" s="149" t="s">
        <v>131</v>
      </c>
      <c r="G38" s="505">
        <v>42436</v>
      </c>
      <c r="H38" s="505">
        <v>0</v>
      </c>
      <c r="I38" s="505">
        <v>0</v>
      </c>
      <c r="J38" s="505">
        <v>8727</v>
      </c>
    </row>
    <row r="39" spans="1:10" s="125" customFormat="1" ht="11.1" customHeight="1">
      <c r="A39" s="275" t="s">
        <v>237</v>
      </c>
      <c r="B39" s="28"/>
      <c r="C39" s="28"/>
      <c r="D39" s="28"/>
      <c r="E39" s="435" t="s">
        <v>596</v>
      </c>
      <c r="F39" s="275" t="s">
        <v>237</v>
      </c>
      <c r="G39" s="28"/>
      <c r="H39" s="28"/>
      <c r="I39" s="28"/>
      <c r="J39" s="435" t="s">
        <v>596</v>
      </c>
    </row>
    <row r="40" spans="1:10" s="125" customFormat="1" ht="11.1" customHeight="1">
      <c r="A40" s="276" t="s">
        <v>249</v>
      </c>
      <c r="F40" s="276" t="s">
        <v>249</v>
      </c>
    </row>
    <row r="41" spans="1:10" s="125" customFormat="1" ht="11.1" customHeight="1">
      <c r="A41" s="28" t="s">
        <v>540</v>
      </c>
      <c r="B41" s="278"/>
      <c r="C41" s="278"/>
      <c r="D41" s="278"/>
      <c r="E41" s="278"/>
      <c r="F41" s="28" t="s">
        <v>541</v>
      </c>
    </row>
    <row r="42" spans="1:10">
      <c r="A42" s="453" t="s">
        <v>665</v>
      </c>
      <c r="F42" s="453" t="s">
        <v>664</v>
      </c>
    </row>
  </sheetData>
  <sheetProtection selectLockedCells="1"/>
  <mergeCells count="14">
    <mergeCell ref="G6:G9"/>
    <mergeCell ref="H6:H9"/>
    <mergeCell ref="I6:I9"/>
    <mergeCell ref="J6:J9"/>
    <mergeCell ref="A3:E3"/>
    <mergeCell ref="F3:J3"/>
    <mergeCell ref="A4:E4"/>
    <mergeCell ref="F4:J4"/>
    <mergeCell ref="A6:A9"/>
    <mergeCell ref="B6:B9"/>
    <mergeCell ref="C6:C9"/>
    <mergeCell ref="D6:D9"/>
    <mergeCell ref="E6:E9"/>
    <mergeCell ref="F6:F9"/>
  </mergeCells>
  <phoneticPr fontId="2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82"/>
  <sheetViews>
    <sheetView view="pageBreakPreview" zoomScaleNormal="100" zoomScaleSheetLayoutView="100" workbookViewId="0">
      <selection activeCell="D7" sqref="D7:D8"/>
    </sheetView>
  </sheetViews>
  <sheetFormatPr defaultRowHeight="14.25"/>
  <cols>
    <col min="1" max="1" width="17.875" style="29" customWidth="1"/>
    <col min="2" max="5" width="16.125" style="341" customWidth="1"/>
    <col min="6" max="6" width="17.875" style="341" customWidth="1"/>
    <col min="7" max="10" width="16.125" style="341" customWidth="1"/>
    <col min="11" max="16384" width="9" style="254"/>
  </cols>
  <sheetData>
    <row r="1" spans="1:13" s="423" customFormat="1" ht="14.1" customHeight="1">
      <c r="A1" s="82"/>
      <c r="B1" s="442"/>
      <c r="C1" s="442"/>
      <c r="D1" s="442"/>
      <c r="E1" s="335" t="s">
        <v>529</v>
      </c>
      <c r="F1" s="82" t="s">
        <v>561</v>
      </c>
      <c r="G1" s="442"/>
      <c r="H1" s="442"/>
      <c r="I1" s="442"/>
      <c r="J1" s="442"/>
    </row>
    <row r="2" spans="1:13" ht="14.1" customHeight="1">
      <c r="A2" s="82"/>
      <c r="B2" s="344"/>
      <c r="C2" s="344"/>
      <c r="D2" s="344"/>
      <c r="E2" s="335"/>
      <c r="F2" s="82"/>
      <c r="G2" s="344"/>
      <c r="H2" s="344"/>
      <c r="I2" s="344"/>
      <c r="J2" s="344"/>
    </row>
    <row r="3" spans="1:13" s="438" customFormat="1" ht="20.100000000000001" customHeight="1">
      <c r="A3" s="630" t="s">
        <v>150</v>
      </c>
      <c r="B3" s="630"/>
      <c r="C3" s="630"/>
      <c r="D3" s="630"/>
      <c r="E3" s="630"/>
      <c r="F3" s="630" t="s">
        <v>151</v>
      </c>
      <c r="G3" s="630"/>
      <c r="H3" s="630"/>
      <c r="I3" s="630"/>
      <c r="J3" s="630"/>
    </row>
    <row r="4" spans="1:13" s="431" customFormat="1" ht="24" customHeight="1">
      <c r="A4" s="631" t="s">
        <v>152</v>
      </c>
      <c r="B4" s="631"/>
      <c r="C4" s="631"/>
      <c r="D4" s="631"/>
      <c r="E4" s="631"/>
      <c r="F4" s="631" t="s">
        <v>153</v>
      </c>
      <c r="G4" s="631"/>
      <c r="H4" s="631"/>
      <c r="I4" s="631"/>
      <c r="J4" s="631"/>
    </row>
    <row r="5" spans="1:13" s="334" customFormat="1" ht="18" customHeight="1" thickBot="1">
      <c r="A5" s="334" t="s">
        <v>107</v>
      </c>
      <c r="B5" s="317"/>
      <c r="C5" s="317"/>
      <c r="D5" s="317"/>
      <c r="E5" s="113" t="s">
        <v>250</v>
      </c>
      <c r="F5" s="334" t="s">
        <v>107</v>
      </c>
      <c r="I5" s="317"/>
      <c r="J5" s="113" t="s">
        <v>250</v>
      </c>
    </row>
    <row r="6" spans="1:13" s="433" customFormat="1" ht="12.75" customHeight="1">
      <c r="A6" s="789" t="s">
        <v>220</v>
      </c>
      <c r="B6" s="715" t="s">
        <v>101</v>
      </c>
      <c r="C6" s="638" t="s">
        <v>242</v>
      </c>
      <c r="D6" s="638" t="s">
        <v>243</v>
      </c>
      <c r="E6" s="643" t="s">
        <v>251</v>
      </c>
      <c r="F6" s="789" t="s">
        <v>220</v>
      </c>
      <c r="G6" s="826" t="s">
        <v>245</v>
      </c>
      <c r="H6" s="816" t="s">
        <v>246</v>
      </c>
      <c r="I6" s="638" t="s">
        <v>247</v>
      </c>
      <c r="J6" s="643" t="s">
        <v>234</v>
      </c>
    </row>
    <row r="7" spans="1:13" s="433" customFormat="1" ht="12.75" customHeight="1">
      <c r="A7" s="790"/>
      <c r="B7" s="814"/>
      <c r="C7" s="639"/>
      <c r="D7" s="641"/>
      <c r="E7" s="722"/>
      <c r="F7" s="790"/>
      <c r="G7" s="827"/>
      <c r="H7" s="829"/>
      <c r="I7" s="641"/>
      <c r="J7" s="644"/>
    </row>
    <row r="8" spans="1:13" s="433" customFormat="1" ht="12.75" customHeight="1">
      <c r="A8" s="790"/>
      <c r="B8" s="814"/>
      <c r="C8" s="639"/>
      <c r="D8" s="641"/>
      <c r="E8" s="722"/>
      <c r="F8" s="790"/>
      <c r="G8" s="827"/>
      <c r="H8" s="829"/>
      <c r="I8" s="641"/>
      <c r="J8" s="644"/>
    </row>
    <row r="9" spans="1:13" s="433" customFormat="1" ht="12.75" customHeight="1">
      <c r="A9" s="791"/>
      <c r="B9" s="815"/>
      <c r="C9" s="640"/>
      <c r="D9" s="642"/>
      <c r="E9" s="782"/>
      <c r="F9" s="791"/>
      <c r="G9" s="828"/>
      <c r="H9" s="830"/>
      <c r="I9" s="642"/>
      <c r="J9" s="645"/>
      <c r="K9" s="433" t="s">
        <v>681</v>
      </c>
      <c r="L9" s="433" t="s">
        <v>681</v>
      </c>
      <c r="M9" s="433" t="s">
        <v>681</v>
      </c>
    </row>
    <row r="10" spans="1:13" s="21" customFormat="1" ht="17.649999999999999" customHeight="1">
      <c r="A10" s="150" t="s">
        <v>656</v>
      </c>
      <c r="B10" s="146" t="s">
        <v>681</v>
      </c>
      <c r="C10" s="146" t="s">
        <v>681</v>
      </c>
      <c r="D10" s="146" t="s">
        <v>681</v>
      </c>
      <c r="E10" s="146" t="s">
        <v>681</v>
      </c>
      <c r="F10" s="150" t="s">
        <v>681</v>
      </c>
      <c r="G10" s="146" t="s">
        <v>681</v>
      </c>
      <c r="H10" s="146" t="s">
        <v>681</v>
      </c>
      <c r="I10" s="146" t="s">
        <v>681</v>
      </c>
      <c r="J10" s="146" t="s">
        <v>681</v>
      </c>
      <c r="K10" s="21" t="s">
        <v>681</v>
      </c>
      <c r="L10" s="21" t="s">
        <v>681</v>
      </c>
      <c r="M10" s="21" t="s">
        <v>681</v>
      </c>
    </row>
    <row r="11" spans="1:13" s="21" customFormat="1" ht="17.649999999999999" customHeight="1">
      <c r="A11" s="150" t="s">
        <v>657</v>
      </c>
      <c r="B11" s="146" t="s">
        <v>681</v>
      </c>
      <c r="C11" s="146" t="s">
        <v>681</v>
      </c>
      <c r="D11" s="146" t="s">
        <v>681</v>
      </c>
      <c r="E11" s="146" t="s">
        <v>681</v>
      </c>
      <c r="F11" s="150" t="s">
        <v>681</v>
      </c>
      <c r="G11" s="146" t="s">
        <v>681</v>
      </c>
      <c r="H11" s="146" t="s">
        <v>681</v>
      </c>
      <c r="I11" s="146" t="s">
        <v>681</v>
      </c>
      <c r="J11" s="146" t="s">
        <v>681</v>
      </c>
      <c r="K11" s="21" t="s">
        <v>681</v>
      </c>
      <c r="L11" s="21" t="s">
        <v>681</v>
      </c>
      <c r="M11" s="21" t="s">
        <v>681</v>
      </c>
    </row>
    <row r="12" spans="1:13" s="21" customFormat="1" ht="17.649999999999999" customHeight="1">
      <c r="A12" s="150" t="s">
        <v>658</v>
      </c>
      <c r="B12" s="146" t="s">
        <v>681</v>
      </c>
      <c r="C12" s="146" t="s">
        <v>681</v>
      </c>
      <c r="D12" s="146" t="s">
        <v>681</v>
      </c>
      <c r="E12" s="146" t="s">
        <v>681</v>
      </c>
      <c r="F12" s="150" t="s">
        <v>681</v>
      </c>
      <c r="G12" s="146" t="s">
        <v>681</v>
      </c>
      <c r="H12" s="146" t="s">
        <v>681</v>
      </c>
      <c r="I12" s="146" t="s">
        <v>681</v>
      </c>
      <c r="J12" s="146" t="s">
        <v>681</v>
      </c>
      <c r="K12" s="21" t="s">
        <v>681</v>
      </c>
      <c r="L12" s="21" t="s">
        <v>681</v>
      </c>
      <c r="M12" s="21" t="s">
        <v>681</v>
      </c>
    </row>
    <row r="13" spans="1:13" s="533" customFormat="1" ht="17.649999999999999" customHeight="1">
      <c r="A13" s="550" t="s">
        <v>659</v>
      </c>
      <c r="B13" s="534">
        <v>207441454</v>
      </c>
      <c r="C13" s="534">
        <v>89115314</v>
      </c>
      <c r="D13" s="534">
        <v>22806252</v>
      </c>
      <c r="E13" s="534">
        <v>82427205</v>
      </c>
      <c r="F13" s="550" t="s">
        <v>545</v>
      </c>
      <c r="G13" s="534">
        <v>3455186</v>
      </c>
      <c r="H13" s="534">
        <v>4321</v>
      </c>
      <c r="I13" s="534">
        <v>4700454</v>
      </c>
      <c r="J13" s="534">
        <v>4932722</v>
      </c>
    </row>
    <row r="14" spans="1:13" s="533" customFormat="1" ht="17.649999999999999" customHeight="1">
      <c r="A14" s="551" t="s">
        <v>660</v>
      </c>
      <c r="B14" s="532">
        <f>SUM(B16:B38)</f>
        <v>221047673</v>
      </c>
      <c r="C14" s="532">
        <f t="shared" ref="C14:J14" si="0">SUM(C16:C38)</f>
        <v>95257286</v>
      </c>
      <c r="D14" s="532">
        <f t="shared" si="0"/>
        <v>24359792</v>
      </c>
      <c r="E14" s="532">
        <f t="shared" si="0"/>
        <v>87160058</v>
      </c>
      <c r="F14" s="551" t="s">
        <v>584</v>
      </c>
      <c r="G14" s="532">
        <f t="shared" si="0"/>
        <v>3404775</v>
      </c>
      <c r="H14" s="532">
        <f t="shared" si="0"/>
        <v>0</v>
      </c>
      <c r="I14" s="532">
        <f t="shared" si="0"/>
        <v>5400900</v>
      </c>
      <c r="J14" s="532">
        <f t="shared" si="0"/>
        <v>5464862</v>
      </c>
      <c r="K14" s="532"/>
    </row>
    <row r="15" spans="1:13" s="493" customFormat="1" ht="17.25" customHeight="1">
      <c r="A15" s="552"/>
      <c r="B15" s="534"/>
      <c r="C15" s="534"/>
      <c r="D15" s="534"/>
      <c r="E15" s="534"/>
      <c r="F15" s="552"/>
      <c r="G15" s="534"/>
      <c r="H15" s="534"/>
      <c r="I15" s="534"/>
      <c r="J15" s="534"/>
    </row>
    <row r="16" spans="1:13" s="535" customFormat="1" ht="17.649999999999999" customHeight="1">
      <c r="A16" s="553" t="s">
        <v>109</v>
      </c>
      <c r="B16" s="534">
        <f>SUM(C16:E16,G16:J16)</f>
        <v>47225617</v>
      </c>
      <c r="C16" s="538">
        <v>20976485</v>
      </c>
      <c r="D16" s="538">
        <v>22307817</v>
      </c>
      <c r="E16" s="538">
        <v>0</v>
      </c>
      <c r="F16" s="553" t="s">
        <v>109</v>
      </c>
      <c r="G16" s="538">
        <v>2037335</v>
      </c>
      <c r="H16" s="538">
        <v>0</v>
      </c>
      <c r="I16" s="538">
        <v>1903980</v>
      </c>
      <c r="J16" s="538">
        <v>0</v>
      </c>
    </row>
    <row r="17" spans="1:14" s="535" customFormat="1" ht="17.649999999999999" customHeight="1">
      <c r="A17" s="553" t="s">
        <v>110</v>
      </c>
      <c r="B17" s="534">
        <f t="shared" ref="B17:B38" si="1">SUM(C17:E17,G17:J17)</f>
        <v>27847363</v>
      </c>
      <c r="C17" s="538">
        <v>11448671</v>
      </c>
      <c r="D17" s="538">
        <v>0</v>
      </c>
      <c r="E17" s="538">
        <v>16190775</v>
      </c>
      <c r="F17" s="553" t="s">
        <v>110</v>
      </c>
      <c r="G17" s="538">
        <v>207917</v>
      </c>
      <c r="H17" s="538">
        <v>0</v>
      </c>
      <c r="I17" s="538">
        <v>0</v>
      </c>
      <c r="J17" s="538">
        <v>0</v>
      </c>
    </row>
    <row r="18" spans="1:14" s="535" customFormat="1" ht="17.649999999999999" customHeight="1">
      <c r="A18" s="553" t="s">
        <v>111</v>
      </c>
      <c r="B18" s="534">
        <f t="shared" si="1"/>
        <v>10041940</v>
      </c>
      <c r="C18" s="538">
        <v>3336849</v>
      </c>
      <c r="D18" s="538">
        <v>0</v>
      </c>
      <c r="E18" s="538">
        <v>4006123</v>
      </c>
      <c r="F18" s="553" t="s">
        <v>111</v>
      </c>
      <c r="G18" s="538">
        <v>237282</v>
      </c>
      <c r="H18" s="538">
        <v>0</v>
      </c>
      <c r="I18" s="538">
        <v>2461686</v>
      </c>
      <c r="J18" s="538">
        <v>0</v>
      </c>
    </row>
    <row r="19" spans="1:14" s="535" customFormat="1" ht="17.649999999999999" customHeight="1">
      <c r="A19" s="553" t="s">
        <v>112</v>
      </c>
      <c r="B19" s="534">
        <f t="shared" si="1"/>
        <v>15666367</v>
      </c>
      <c r="C19" s="538">
        <v>5972011</v>
      </c>
      <c r="D19" s="538">
        <v>0</v>
      </c>
      <c r="E19" s="538">
        <v>6575724</v>
      </c>
      <c r="F19" s="553" t="s">
        <v>112</v>
      </c>
      <c r="G19" s="538">
        <v>37495</v>
      </c>
      <c r="H19" s="538">
        <v>0</v>
      </c>
      <c r="I19" s="538">
        <v>390851</v>
      </c>
      <c r="J19" s="538">
        <v>2690286</v>
      </c>
    </row>
    <row r="20" spans="1:14" s="535" customFormat="1" ht="17.649999999999999" customHeight="1">
      <c r="A20" s="553" t="s">
        <v>113</v>
      </c>
      <c r="B20" s="534">
        <f t="shared" si="1"/>
        <v>31579885</v>
      </c>
      <c r="C20" s="538">
        <v>12147494</v>
      </c>
      <c r="D20" s="538">
        <v>0</v>
      </c>
      <c r="E20" s="538">
        <v>17234679</v>
      </c>
      <c r="F20" s="553" t="s">
        <v>113</v>
      </c>
      <c r="G20" s="538">
        <v>273310</v>
      </c>
      <c r="H20" s="538"/>
      <c r="I20" s="538">
        <v>0</v>
      </c>
      <c r="J20" s="538">
        <v>1924402</v>
      </c>
    </row>
    <row r="21" spans="1:14" s="535" customFormat="1" ht="17.649999999999999" customHeight="1">
      <c r="A21" s="553" t="s">
        <v>114</v>
      </c>
      <c r="B21" s="534">
        <f t="shared" si="1"/>
        <v>8250359</v>
      </c>
      <c r="C21" s="538">
        <v>4334271</v>
      </c>
      <c r="D21" s="538">
        <v>0</v>
      </c>
      <c r="E21" s="538">
        <v>3874973</v>
      </c>
      <c r="F21" s="553" t="s">
        <v>114</v>
      </c>
      <c r="G21" s="538">
        <v>41115</v>
      </c>
      <c r="H21" s="538">
        <v>0</v>
      </c>
      <c r="I21" s="538">
        <v>0</v>
      </c>
      <c r="J21" s="538">
        <v>0</v>
      </c>
    </row>
    <row r="22" spans="1:14" s="535" customFormat="1" ht="17.649999999999999" customHeight="1">
      <c r="A22" s="553" t="s">
        <v>115</v>
      </c>
      <c r="B22" s="534">
        <f t="shared" si="1"/>
        <v>10191829</v>
      </c>
      <c r="C22" s="538">
        <v>4180122</v>
      </c>
      <c r="D22" s="538">
        <v>0</v>
      </c>
      <c r="E22" s="538">
        <v>5938004</v>
      </c>
      <c r="F22" s="553" t="s">
        <v>115</v>
      </c>
      <c r="G22" s="538">
        <v>3056</v>
      </c>
      <c r="H22" s="538">
        <v>0</v>
      </c>
      <c r="I22" s="538">
        <v>70647</v>
      </c>
      <c r="J22" s="538">
        <v>0</v>
      </c>
    </row>
    <row r="23" spans="1:14" s="535" customFormat="1" ht="17.649999999999999" customHeight="1">
      <c r="A23" s="553" t="s">
        <v>116</v>
      </c>
      <c r="B23" s="534">
        <f t="shared" si="1"/>
        <v>7176327</v>
      </c>
      <c r="C23" s="538">
        <v>3497821</v>
      </c>
      <c r="D23" s="538">
        <v>0</v>
      </c>
      <c r="E23" s="538">
        <v>3655995</v>
      </c>
      <c r="F23" s="553" t="s">
        <v>116</v>
      </c>
      <c r="G23" s="538">
        <v>4739</v>
      </c>
      <c r="H23" s="538">
        <v>0</v>
      </c>
      <c r="I23" s="538">
        <v>17772</v>
      </c>
      <c r="J23" s="538">
        <v>0</v>
      </c>
      <c r="K23" s="554"/>
      <c r="L23" s="554"/>
      <c r="M23" s="554"/>
      <c r="N23" s="554"/>
    </row>
    <row r="24" spans="1:14" s="535" customFormat="1" ht="17.649999999999999" customHeight="1">
      <c r="A24" s="553" t="s">
        <v>117</v>
      </c>
      <c r="B24" s="534">
        <f t="shared" si="1"/>
        <v>5336775</v>
      </c>
      <c r="C24" s="538">
        <v>1885183</v>
      </c>
      <c r="D24" s="538">
        <v>1585893</v>
      </c>
      <c r="E24" s="538">
        <v>1756649</v>
      </c>
      <c r="F24" s="553" t="s">
        <v>117</v>
      </c>
      <c r="G24" s="538">
        <v>34032</v>
      </c>
      <c r="H24" s="538">
        <v>0</v>
      </c>
      <c r="I24" s="538">
        <v>75018</v>
      </c>
      <c r="J24" s="538">
        <v>0</v>
      </c>
    </row>
    <row r="25" spans="1:14" s="535" customFormat="1" ht="17.649999999999999" customHeight="1">
      <c r="A25" s="553" t="s">
        <v>118</v>
      </c>
      <c r="B25" s="534">
        <f t="shared" si="1"/>
        <v>24695199</v>
      </c>
      <c r="C25" s="538">
        <v>11728637</v>
      </c>
      <c r="D25" s="538">
        <v>0</v>
      </c>
      <c r="E25" s="538">
        <v>12449375</v>
      </c>
      <c r="F25" s="553" t="s">
        <v>118</v>
      </c>
      <c r="G25" s="538">
        <v>99093</v>
      </c>
      <c r="H25" s="538">
        <v>0</v>
      </c>
      <c r="I25" s="538">
        <v>418094</v>
      </c>
      <c r="J25" s="538">
        <v>0</v>
      </c>
    </row>
    <row r="26" spans="1:14" s="535" customFormat="1" ht="17.649999999999999" customHeight="1">
      <c r="A26" s="553" t="s">
        <v>119</v>
      </c>
      <c r="B26" s="534">
        <f t="shared" si="1"/>
        <v>937832</v>
      </c>
      <c r="C26" s="538">
        <v>334301</v>
      </c>
      <c r="D26" s="538">
        <v>289800</v>
      </c>
      <c r="E26" s="538">
        <v>308174</v>
      </c>
      <c r="F26" s="553" t="s">
        <v>119</v>
      </c>
      <c r="G26" s="538">
        <v>5557</v>
      </c>
      <c r="H26" s="538">
        <v>0</v>
      </c>
      <c r="I26" s="538">
        <v>0</v>
      </c>
      <c r="J26" s="538">
        <v>0</v>
      </c>
    </row>
    <row r="27" spans="1:14" s="535" customFormat="1" ht="17.649999999999999" customHeight="1">
      <c r="A27" s="553" t="s">
        <v>120</v>
      </c>
      <c r="B27" s="534">
        <f t="shared" si="1"/>
        <v>2766780</v>
      </c>
      <c r="C27" s="538">
        <v>1521894</v>
      </c>
      <c r="D27" s="538">
        <v>0</v>
      </c>
      <c r="E27" s="538">
        <v>1238038</v>
      </c>
      <c r="F27" s="553" t="s">
        <v>120</v>
      </c>
      <c r="G27" s="538">
        <v>6848</v>
      </c>
      <c r="H27" s="538">
        <v>0</v>
      </c>
      <c r="I27" s="538">
        <v>0</v>
      </c>
      <c r="J27" s="538">
        <v>0</v>
      </c>
    </row>
    <row r="28" spans="1:14" s="535" customFormat="1" ht="17.649999999999999" customHeight="1">
      <c r="A28" s="553" t="s">
        <v>121</v>
      </c>
      <c r="B28" s="534">
        <f t="shared" si="1"/>
        <v>841003</v>
      </c>
      <c r="C28" s="538">
        <v>391695</v>
      </c>
      <c r="D28" s="538">
        <v>0</v>
      </c>
      <c r="E28" s="538">
        <v>444636</v>
      </c>
      <c r="F28" s="553" t="s">
        <v>121</v>
      </c>
      <c r="G28" s="538">
        <v>4672</v>
      </c>
      <c r="H28" s="538">
        <v>0</v>
      </c>
      <c r="I28" s="538">
        <v>0</v>
      </c>
      <c r="J28" s="538">
        <v>0</v>
      </c>
    </row>
    <row r="29" spans="1:14" s="535" customFormat="1" ht="17.649999999999999" customHeight="1">
      <c r="A29" s="553" t="s">
        <v>122</v>
      </c>
      <c r="B29" s="534">
        <f t="shared" si="1"/>
        <v>1113051</v>
      </c>
      <c r="C29" s="538">
        <v>686982</v>
      </c>
      <c r="D29" s="538">
        <v>0</v>
      </c>
      <c r="E29" s="538">
        <v>364151</v>
      </c>
      <c r="F29" s="553" t="s">
        <v>122</v>
      </c>
      <c r="G29" s="538">
        <v>55670</v>
      </c>
      <c r="H29" s="538">
        <v>0</v>
      </c>
      <c r="I29" s="538">
        <v>0</v>
      </c>
      <c r="J29" s="538">
        <v>6248</v>
      </c>
    </row>
    <row r="30" spans="1:14" s="535" customFormat="1" ht="17.649999999999999" customHeight="1">
      <c r="A30" s="553" t="s">
        <v>123</v>
      </c>
      <c r="B30" s="534">
        <f t="shared" si="1"/>
        <v>3389136</v>
      </c>
      <c r="C30" s="538">
        <v>1461711</v>
      </c>
      <c r="D30" s="538">
        <v>0</v>
      </c>
      <c r="E30" s="538">
        <v>1712939</v>
      </c>
      <c r="F30" s="553" t="s">
        <v>123</v>
      </c>
      <c r="G30" s="538">
        <v>214486</v>
      </c>
      <c r="H30" s="538">
        <v>0</v>
      </c>
      <c r="I30" s="538">
        <v>0</v>
      </c>
      <c r="J30" s="538">
        <v>0</v>
      </c>
    </row>
    <row r="31" spans="1:14" s="535" customFormat="1" ht="17.649999999999999" customHeight="1">
      <c r="A31" s="553" t="s">
        <v>124</v>
      </c>
      <c r="B31" s="534">
        <f t="shared" si="1"/>
        <v>2193517</v>
      </c>
      <c r="C31" s="538">
        <v>1243642</v>
      </c>
      <c r="D31" s="538">
        <v>0</v>
      </c>
      <c r="E31" s="538">
        <v>788183</v>
      </c>
      <c r="F31" s="553" t="s">
        <v>124</v>
      </c>
      <c r="G31" s="538">
        <v>0</v>
      </c>
      <c r="H31" s="538">
        <v>0</v>
      </c>
      <c r="I31" s="538">
        <v>58542</v>
      </c>
      <c r="J31" s="538">
        <v>103150</v>
      </c>
    </row>
    <row r="32" spans="1:14" s="535" customFormat="1" ht="17.649999999999999" customHeight="1">
      <c r="A32" s="553" t="s">
        <v>125</v>
      </c>
      <c r="B32" s="534">
        <f t="shared" si="1"/>
        <v>2278940</v>
      </c>
      <c r="C32" s="538">
        <v>830813</v>
      </c>
      <c r="D32" s="538">
        <v>0</v>
      </c>
      <c r="E32" s="538">
        <v>1436069</v>
      </c>
      <c r="F32" s="553" t="s">
        <v>125</v>
      </c>
      <c r="G32" s="538">
        <v>12058</v>
      </c>
      <c r="H32" s="538">
        <v>0</v>
      </c>
      <c r="I32" s="538">
        <v>0</v>
      </c>
      <c r="J32" s="538">
        <v>0</v>
      </c>
    </row>
    <row r="33" spans="1:10" s="535" customFormat="1" ht="17.649999999999999" customHeight="1">
      <c r="A33" s="553" t="s">
        <v>126</v>
      </c>
      <c r="B33" s="534">
        <f t="shared" si="1"/>
        <v>1979556</v>
      </c>
      <c r="C33" s="538">
        <v>979366</v>
      </c>
      <c r="D33" s="538">
        <v>0</v>
      </c>
      <c r="E33" s="538">
        <v>981008</v>
      </c>
      <c r="F33" s="553" t="s">
        <v>126</v>
      </c>
      <c r="G33" s="538">
        <v>14872</v>
      </c>
      <c r="H33" s="538">
        <v>0</v>
      </c>
      <c r="I33" s="538">
        <v>4310</v>
      </c>
      <c r="J33" s="538">
        <v>0</v>
      </c>
    </row>
    <row r="34" spans="1:10" s="535" customFormat="1" ht="17.649999999999999" customHeight="1">
      <c r="A34" s="553" t="s">
        <v>127</v>
      </c>
      <c r="B34" s="534">
        <f t="shared" si="1"/>
        <v>9535366</v>
      </c>
      <c r="C34" s="538">
        <v>4780870</v>
      </c>
      <c r="D34" s="538">
        <v>0</v>
      </c>
      <c r="E34" s="538">
        <v>4722127</v>
      </c>
      <c r="F34" s="553" t="s">
        <v>127</v>
      </c>
      <c r="G34" s="538">
        <v>32369</v>
      </c>
      <c r="H34" s="538">
        <v>0</v>
      </c>
      <c r="I34" s="538">
        <v>0</v>
      </c>
      <c r="J34" s="538">
        <v>0</v>
      </c>
    </row>
    <row r="35" spans="1:10" s="535" customFormat="1" ht="17.649999999999999" customHeight="1">
      <c r="A35" s="553" t="s">
        <v>128</v>
      </c>
      <c r="B35" s="534">
        <f t="shared" si="1"/>
        <v>3209572</v>
      </c>
      <c r="C35" s="538">
        <v>1421409</v>
      </c>
      <c r="D35" s="538">
        <v>0</v>
      </c>
      <c r="E35" s="538">
        <v>1042660</v>
      </c>
      <c r="F35" s="553" t="s">
        <v>128</v>
      </c>
      <c r="G35" s="538">
        <v>11494</v>
      </c>
      <c r="H35" s="538">
        <v>0</v>
      </c>
      <c r="I35" s="538">
        <v>0</v>
      </c>
      <c r="J35" s="538">
        <v>734009</v>
      </c>
    </row>
    <row r="36" spans="1:10" s="535" customFormat="1" ht="17.649999999999999" customHeight="1">
      <c r="A36" s="553" t="s">
        <v>129</v>
      </c>
      <c r="B36" s="534">
        <f t="shared" si="1"/>
        <v>945688</v>
      </c>
      <c r="C36" s="538">
        <v>571060</v>
      </c>
      <c r="D36" s="538">
        <v>176282</v>
      </c>
      <c r="E36" s="538">
        <v>185374</v>
      </c>
      <c r="F36" s="553" t="s">
        <v>129</v>
      </c>
      <c r="G36" s="538">
        <v>12972</v>
      </c>
      <c r="H36" s="538">
        <v>0</v>
      </c>
      <c r="I36" s="538">
        <v>0</v>
      </c>
      <c r="J36" s="538">
        <v>0</v>
      </c>
    </row>
    <row r="37" spans="1:10" s="535" customFormat="1" ht="17.649999999999999" customHeight="1">
      <c r="A37" s="553" t="s">
        <v>130</v>
      </c>
      <c r="B37" s="534">
        <f t="shared" si="1"/>
        <v>3157042</v>
      </c>
      <c r="C37" s="538">
        <v>1325929</v>
      </c>
      <c r="D37" s="538">
        <v>0</v>
      </c>
      <c r="E37" s="538">
        <v>1808805</v>
      </c>
      <c r="F37" s="553" t="s">
        <v>130</v>
      </c>
      <c r="G37" s="538">
        <v>22308</v>
      </c>
      <c r="H37" s="538">
        <v>0</v>
      </c>
      <c r="I37" s="538">
        <v>0</v>
      </c>
      <c r="J37" s="538">
        <v>0</v>
      </c>
    </row>
    <row r="38" spans="1:10" s="535" customFormat="1" ht="17.649999999999999" customHeight="1" thickBot="1">
      <c r="A38" s="555" t="s">
        <v>131</v>
      </c>
      <c r="B38" s="556">
        <f t="shared" si="1"/>
        <v>688529</v>
      </c>
      <c r="C38" s="536">
        <v>200070</v>
      </c>
      <c r="D38" s="536">
        <v>0</v>
      </c>
      <c r="E38" s="536">
        <v>445597</v>
      </c>
      <c r="F38" s="555" t="s">
        <v>131</v>
      </c>
      <c r="G38" s="536">
        <v>36095</v>
      </c>
      <c r="H38" s="536">
        <v>0</v>
      </c>
      <c r="I38" s="536">
        <v>0</v>
      </c>
      <c r="J38" s="536">
        <v>6767</v>
      </c>
    </row>
    <row r="39" spans="1:10" s="492" customFormat="1" ht="11.1" customHeight="1">
      <c r="A39" s="557" t="s">
        <v>237</v>
      </c>
      <c r="E39" s="558" t="s">
        <v>596</v>
      </c>
      <c r="F39" s="557" t="s">
        <v>237</v>
      </c>
      <c r="I39" s="825" t="s">
        <v>599</v>
      </c>
      <c r="J39" s="825"/>
    </row>
    <row r="40" spans="1:10" s="548" customFormat="1" ht="11.1" customHeight="1">
      <c r="A40" s="559" t="s">
        <v>249</v>
      </c>
      <c r="B40" s="560"/>
      <c r="C40" s="560"/>
      <c r="D40" s="560"/>
      <c r="E40" s="560"/>
      <c r="F40" s="559" t="s">
        <v>249</v>
      </c>
      <c r="G40" s="560"/>
      <c r="H40" s="560"/>
      <c r="I40" s="560"/>
      <c r="J40" s="560"/>
    </row>
    <row r="41" spans="1:10" s="548" customFormat="1" ht="11.1" customHeight="1">
      <c r="A41" s="557" t="s">
        <v>252</v>
      </c>
      <c r="B41" s="560"/>
      <c r="C41" s="560"/>
      <c r="D41" s="560"/>
      <c r="E41" s="560"/>
      <c r="F41" s="557" t="s">
        <v>542</v>
      </c>
      <c r="G41" s="560"/>
      <c r="H41" s="560"/>
      <c r="I41" s="560"/>
      <c r="J41" s="560"/>
    </row>
    <row r="42" spans="1:10" s="493" customFormat="1" ht="11.25">
      <c r="A42" s="539"/>
      <c r="B42" s="537"/>
      <c r="C42" s="537"/>
      <c r="D42" s="537"/>
      <c r="E42" s="537"/>
      <c r="F42" s="537"/>
      <c r="G42" s="537"/>
      <c r="H42" s="537"/>
      <c r="I42" s="537"/>
      <c r="J42" s="537"/>
    </row>
    <row r="43" spans="1:10" s="493" customFormat="1" ht="11.25">
      <c r="A43" s="539"/>
      <c r="B43" s="537"/>
      <c r="C43" s="537"/>
      <c r="D43" s="537"/>
      <c r="E43" s="537"/>
      <c r="F43" s="537"/>
      <c r="G43" s="537"/>
      <c r="H43" s="537"/>
      <c r="I43" s="537"/>
      <c r="J43" s="537"/>
    </row>
    <row r="44" spans="1:10" s="493" customFormat="1" ht="11.25">
      <c r="A44" s="539"/>
      <c r="B44" s="537"/>
      <c r="C44" s="537"/>
      <c r="D44" s="537"/>
      <c r="E44" s="537"/>
      <c r="F44" s="537"/>
      <c r="G44" s="537"/>
      <c r="H44" s="537"/>
      <c r="I44" s="537"/>
      <c r="J44" s="537"/>
    </row>
    <row r="45" spans="1:10" s="493" customFormat="1" ht="11.25">
      <c r="A45" s="539"/>
      <c r="B45" s="537"/>
      <c r="C45" s="537"/>
      <c r="D45" s="537"/>
      <c r="E45" s="537"/>
      <c r="F45" s="537"/>
      <c r="G45" s="537"/>
      <c r="H45" s="537"/>
      <c r="I45" s="537"/>
      <c r="J45" s="537"/>
    </row>
    <row r="46" spans="1:10" s="493" customFormat="1" ht="11.25">
      <c r="A46" s="539"/>
      <c r="B46" s="537"/>
      <c r="C46" s="537"/>
      <c r="D46" s="537"/>
      <c r="E46" s="537"/>
      <c r="F46" s="537"/>
      <c r="G46" s="537"/>
      <c r="H46" s="537"/>
      <c r="I46" s="537"/>
      <c r="J46" s="537"/>
    </row>
    <row r="47" spans="1:10" s="493" customFormat="1" ht="11.25">
      <c r="A47" s="539"/>
      <c r="B47" s="537"/>
      <c r="C47" s="537"/>
      <c r="D47" s="537"/>
      <c r="E47" s="537"/>
      <c r="F47" s="537"/>
      <c r="G47" s="537"/>
      <c r="H47" s="537"/>
      <c r="I47" s="537"/>
      <c r="J47" s="537"/>
    </row>
    <row r="48" spans="1:10" s="493" customFormat="1" ht="11.25">
      <c r="A48" s="539"/>
      <c r="B48" s="537"/>
      <c r="C48" s="537"/>
      <c r="D48" s="537"/>
      <c r="E48" s="537"/>
      <c r="F48" s="537"/>
      <c r="G48" s="537"/>
      <c r="H48" s="537"/>
      <c r="I48" s="537"/>
      <c r="J48" s="537"/>
    </row>
    <row r="49" spans="1:10" s="433" customFormat="1" ht="11.25">
      <c r="A49" s="332"/>
      <c r="B49" s="333"/>
      <c r="C49" s="333"/>
      <c r="D49" s="333"/>
      <c r="E49" s="333"/>
      <c r="F49" s="333"/>
      <c r="G49" s="333"/>
      <c r="H49" s="333"/>
      <c r="I49" s="333"/>
      <c r="J49" s="333"/>
    </row>
    <row r="50" spans="1:10" s="433" customFormat="1" ht="11.25">
      <c r="A50" s="332"/>
      <c r="B50" s="333"/>
      <c r="C50" s="333"/>
      <c r="D50" s="333"/>
      <c r="E50" s="333"/>
      <c r="F50" s="333"/>
      <c r="G50" s="333"/>
      <c r="H50" s="333"/>
      <c r="I50" s="333"/>
      <c r="J50" s="333"/>
    </row>
    <row r="51" spans="1:10" s="433" customFormat="1" ht="11.25">
      <c r="A51" s="332"/>
      <c r="B51" s="333"/>
      <c r="C51" s="333"/>
      <c r="D51" s="333"/>
      <c r="E51" s="333"/>
      <c r="F51" s="333"/>
      <c r="G51" s="333"/>
      <c r="H51" s="333"/>
      <c r="I51" s="333"/>
      <c r="J51" s="333"/>
    </row>
    <row r="52" spans="1:10" s="433" customFormat="1" ht="11.25">
      <c r="A52" s="332"/>
      <c r="B52" s="333"/>
      <c r="C52" s="333"/>
      <c r="D52" s="333"/>
      <c r="E52" s="333"/>
      <c r="F52" s="333"/>
      <c r="G52" s="333"/>
      <c r="H52" s="333"/>
      <c r="I52" s="333"/>
      <c r="J52" s="333"/>
    </row>
    <row r="53" spans="1:10" s="433" customFormat="1" ht="11.25">
      <c r="A53" s="332"/>
      <c r="B53" s="333"/>
      <c r="C53" s="333"/>
      <c r="D53" s="333"/>
      <c r="E53" s="333"/>
      <c r="F53" s="333"/>
      <c r="G53" s="333"/>
      <c r="H53" s="333"/>
      <c r="I53" s="333"/>
      <c r="J53" s="333"/>
    </row>
    <row r="54" spans="1:10" s="433" customFormat="1" ht="11.25">
      <c r="A54" s="332"/>
      <c r="B54" s="333"/>
      <c r="C54" s="333"/>
      <c r="D54" s="333"/>
      <c r="E54" s="333"/>
      <c r="F54" s="333"/>
      <c r="G54" s="333"/>
      <c r="H54" s="333"/>
      <c r="I54" s="333"/>
      <c r="J54" s="333"/>
    </row>
    <row r="55" spans="1:10" s="433" customFormat="1" ht="11.25">
      <c r="A55" s="332"/>
      <c r="B55" s="333"/>
      <c r="C55" s="333"/>
      <c r="D55" s="333"/>
      <c r="E55" s="333"/>
      <c r="F55" s="333"/>
      <c r="G55" s="333"/>
      <c r="H55" s="333"/>
      <c r="I55" s="333"/>
      <c r="J55" s="333"/>
    </row>
    <row r="56" spans="1:10" s="433" customFormat="1" ht="11.25">
      <c r="A56" s="332"/>
      <c r="B56" s="333"/>
      <c r="C56" s="333"/>
      <c r="D56" s="333"/>
      <c r="E56" s="333"/>
      <c r="F56" s="333"/>
      <c r="G56" s="333"/>
      <c r="H56" s="333"/>
      <c r="I56" s="333"/>
      <c r="J56" s="333"/>
    </row>
    <row r="57" spans="1:10" s="433" customFormat="1" ht="11.25">
      <c r="A57" s="332"/>
      <c r="B57" s="333"/>
      <c r="C57" s="333"/>
      <c r="D57" s="333"/>
      <c r="E57" s="333"/>
      <c r="F57" s="333"/>
      <c r="G57" s="333"/>
      <c r="H57" s="333"/>
      <c r="I57" s="333"/>
      <c r="J57" s="333"/>
    </row>
    <row r="58" spans="1:10" s="433" customFormat="1" ht="11.25">
      <c r="A58" s="332"/>
      <c r="B58" s="333"/>
      <c r="C58" s="333"/>
      <c r="D58" s="333"/>
      <c r="E58" s="333"/>
      <c r="F58" s="333"/>
      <c r="G58" s="333"/>
      <c r="H58" s="333"/>
      <c r="I58" s="333"/>
      <c r="J58" s="333"/>
    </row>
    <row r="59" spans="1:10" s="433" customFormat="1" ht="11.25">
      <c r="A59" s="332"/>
      <c r="B59" s="333"/>
      <c r="C59" s="333"/>
      <c r="D59" s="333"/>
      <c r="E59" s="333"/>
      <c r="F59" s="333"/>
      <c r="G59" s="333"/>
      <c r="H59" s="333"/>
      <c r="I59" s="333"/>
      <c r="J59" s="333"/>
    </row>
    <row r="60" spans="1:10" s="433" customFormat="1" ht="11.25">
      <c r="A60" s="332"/>
      <c r="B60" s="333"/>
      <c r="C60" s="333"/>
      <c r="D60" s="333"/>
      <c r="E60" s="333"/>
      <c r="F60" s="333"/>
      <c r="G60" s="333"/>
      <c r="H60" s="333"/>
      <c r="I60" s="333"/>
      <c r="J60" s="333"/>
    </row>
    <row r="61" spans="1:10" s="433" customFormat="1" ht="11.25">
      <c r="A61" s="332"/>
      <c r="B61" s="333"/>
      <c r="C61" s="333"/>
      <c r="D61" s="333"/>
      <c r="E61" s="333"/>
      <c r="F61" s="333"/>
      <c r="G61" s="333"/>
      <c r="H61" s="333"/>
      <c r="I61" s="333"/>
      <c r="J61" s="333"/>
    </row>
    <row r="62" spans="1:10" s="433" customFormat="1" ht="11.25">
      <c r="A62" s="332"/>
      <c r="B62" s="333"/>
      <c r="C62" s="333"/>
      <c r="D62" s="333"/>
      <c r="E62" s="333"/>
      <c r="F62" s="333"/>
      <c r="G62" s="333"/>
      <c r="H62" s="333"/>
      <c r="I62" s="333"/>
      <c r="J62" s="333"/>
    </row>
    <row r="63" spans="1:10" s="433" customFormat="1" ht="11.25">
      <c r="A63" s="332"/>
      <c r="B63" s="333"/>
      <c r="C63" s="333"/>
      <c r="D63" s="333"/>
      <c r="E63" s="333"/>
      <c r="F63" s="333"/>
      <c r="G63" s="333"/>
      <c r="H63" s="333"/>
      <c r="I63" s="333"/>
      <c r="J63" s="333"/>
    </row>
    <row r="64" spans="1:10" s="433" customFormat="1" ht="11.25">
      <c r="A64" s="332"/>
      <c r="B64" s="333"/>
      <c r="C64" s="333"/>
      <c r="D64" s="333"/>
      <c r="E64" s="333"/>
      <c r="F64" s="333"/>
      <c r="G64" s="333"/>
      <c r="H64" s="333"/>
      <c r="I64" s="333"/>
      <c r="J64" s="333"/>
    </row>
    <row r="65" spans="1:10" s="433" customFormat="1" ht="11.25">
      <c r="A65" s="332"/>
      <c r="B65" s="333"/>
      <c r="C65" s="333"/>
      <c r="D65" s="333"/>
      <c r="E65" s="333"/>
      <c r="F65" s="333"/>
      <c r="G65" s="333"/>
      <c r="H65" s="333"/>
      <c r="I65" s="333"/>
      <c r="J65" s="333"/>
    </row>
    <row r="66" spans="1:10" s="433" customFormat="1" ht="11.25">
      <c r="A66" s="332"/>
      <c r="B66" s="333"/>
      <c r="C66" s="333"/>
      <c r="D66" s="333"/>
      <c r="E66" s="333"/>
      <c r="F66" s="333"/>
      <c r="G66" s="333"/>
      <c r="H66" s="333"/>
      <c r="I66" s="333"/>
      <c r="J66" s="333"/>
    </row>
    <row r="67" spans="1:10" s="433" customFormat="1" ht="11.25">
      <c r="A67" s="332"/>
      <c r="B67" s="333"/>
      <c r="C67" s="333"/>
      <c r="D67" s="333"/>
      <c r="E67" s="333"/>
      <c r="F67" s="333"/>
      <c r="G67" s="333"/>
      <c r="H67" s="333"/>
      <c r="I67" s="333"/>
      <c r="J67" s="333"/>
    </row>
    <row r="68" spans="1:10" s="433" customFormat="1" ht="11.25">
      <c r="A68" s="332"/>
      <c r="B68" s="333"/>
      <c r="C68" s="333"/>
      <c r="D68" s="333"/>
      <c r="E68" s="333"/>
      <c r="F68" s="333"/>
      <c r="G68" s="333"/>
      <c r="H68" s="333"/>
      <c r="I68" s="333"/>
      <c r="J68" s="333"/>
    </row>
    <row r="69" spans="1:10" s="433" customFormat="1" ht="11.25">
      <c r="A69" s="332"/>
      <c r="B69" s="333"/>
      <c r="C69" s="333"/>
      <c r="D69" s="333"/>
      <c r="E69" s="333"/>
      <c r="F69" s="333"/>
      <c r="G69" s="333"/>
      <c r="H69" s="333"/>
      <c r="I69" s="333"/>
      <c r="J69" s="333"/>
    </row>
    <row r="70" spans="1:10" s="433" customFormat="1" ht="11.25">
      <c r="A70" s="332"/>
      <c r="B70" s="333"/>
      <c r="C70" s="333"/>
      <c r="D70" s="333"/>
      <c r="E70" s="333"/>
      <c r="F70" s="333"/>
      <c r="G70" s="333"/>
      <c r="H70" s="333"/>
      <c r="I70" s="333"/>
      <c r="J70" s="333"/>
    </row>
    <row r="71" spans="1:10" s="433" customFormat="1" ht="11.25">
      <c r="A71" s="332"/>
      <c r="B71" s="333"/>
      <c r="C71" s="333"/>
      <c r="D71" s="333"/>
      <c r="E71" s="333"/>
      <c r="F71" s="333"/>
      <c r="G71" s="333"/>
      <c r="H71" s="333"/>
      <c r="I71" s="333"/>
      <c r="J71" s="333"/>
    </row>
    <row r="72" spans="1:10" s="433" customFormat="1" ht="11.25">
      <c r="A72" s="332"/>
      <c r="B72" s="333"/>
      <c r="C72" s="333"/>
      <c r="D72" s="333"/>
      <c r="E72" s="333"/>
      <c r="F72" s="333"/>
      <c r="G72" s="333"/>
      <c r="H72" s="333"/>
      <c r="I72" s="333"/>
      <c r="J72" s="333"/>
    </row>
    <row r="73" spans="1:10" s="433" customFormat="1" ht="11.25">
      <c r="A73" s="332"/>
      <c r="B73" s="333"/>
      <c r="C73" s="333"/>
      <c r="D73" s="333"/>
      <c r="E73" s="333"/>
      <c r="F73" s="333"/>
      <c r="G73" s="333"/>
      <c r="H73" s="333"/>
      <c r="I73" s="333"/>
      <c r="J73" s="333"/>
    </row>
    <row r="74" spans="1:10" s="433" customFormat="1" ht="11.25">
      <c r="A74" s="332"/>
      <c r="B74" s="333"/>
      <c r="C74" s="333"/>
      <c r="D74" s="333"/>
      <c r="E74" s="333"/>
      <c r="F74" s="333"/>
      <c r="G74" s="333"/>
      <c r="H74" s="333"/>
      <c r="I74" s="333"/>
      <c r="J74" s="333"/>
    </row>
    <row r="75" spans="1:10" s="433" customFormat="1" ht="11.25">
      <c r="A75" s="332"/>
      <c r="B75" s="333"/>
      <c r="C75" s="333"/>
      <c r="D75" s="333"/>
      <c r="E75" s="333"/>
      <c r="F75" s="333"/>
      <c r="G75" s="333"/>
      <c r="H75" s="333"/>
      <c r="I75" s="333"/>
      <c r="J75" s="333"/>
    </row>
    <row r="76" spans="1:10" s="433" customFormat="1" ht="11.25">
      <c r="A76" s="332"/>
      <c r="B76" s="333"/>
      <c r="C76" s="333"/>
      <c r="D76" s="333"/>
      <c r="E76" s="333"/>
      <c r="F76" s="333"/>
      <c r="G76" s="333"/>
      <c r="H76" s="333"/>
      <c r="I76" s="333"/>
      <c r="J76" s="333"/>
    </row>
    <row r="77" spans="1:10" s="433" customFormat="1" ht="11.25">
      <c r="A77" s="332"/>
      <c r="B77" s="333"/>
      <c r="C77" s="333"/>
      <c r="D77" s="333"/>
      <c r="E77" s="333"/>
      <c r="F77" s="333"/>
      <c r="G77" s="333"/>
      <c r="H77" s="333"/>
      <c r="I77" s="333"/>
      <c r="J77" s="333"/>
    </row>
    <row r="78" spans="1:10" s="433" customFormat="1" ht="11.25">
      <c r="A78" s="332"/>
      <c r="B78" s="333"/>
      <c r="C78" s="333"/>
      <c r="D78" s="333"/>
      <c r="E78" s="333"/>
      <c r="F78" s="333"/>
      <c r="G78" s="333"/>
      <c r="H78" s="333"/>
      <c r="I78" s="333"/>
      <c r="J78" s="333"/>
    </row>
    <row r="79" spans="1:10" s="433" customFormat="1" ht="11.25">
      <c r="A79" s="332"/>
      <c r="B79" s="333"/>
      <c r="C79" s="333"/>
      <c r="D79" s="333"/>
      <c r="E79" s="333"/>
      <c r="F79" s="333"/>
      <c r="G79" s="333"/>
      <c r="H79" s="333"/>
      <c r="I79" s="333"/>
      <c r="J79" s="333"/>
    </row>
    <row r="80" spans="1:10" s="433" customFormat="1" ht="11.25">
      <c r="A80" s="332"/>
      <c r="B80" s="333"/>
      <c r="C80" s="333"/>
      <c r="D80" s="333"/>
      <c r="E80" s="333"/>
      <c r="F80" s="333"/>
      <c r="G80" s="333"/>
      <c r="H80" s="333"/>
      <c r="I80" s="333"/>
      <c r="J80" s="333"/>
    </row>
    <row r="81" spans="1:10" s="433" customFormat="1" ht="11.25">
      <c r="A81" s="332"/>
      <c r="B81" s="333"/>
      <c r="C81" s="333"/>
      <c r="D81" s="333"/>
      <c r="E81" s="333"/>
      <c r="F81" s="333"/>
      <c r="G81" s="333"/>
      <c r="H81" s="333"/>
      <c r="I81" s="333"/>
      <c r="J81" s="333"/>
    </row>
    <row r="82" spans="1:10" s="433" customFormat="1" ht="11.25">
      <c r="A82" s="332"/>
      <c r="B82" s="333"/>
      <c r="C82" s="333"/>
      <c r="D82" s="333"/>
      <c r="E82" s="333"/>
      <c r="F82" s="333"/>
      <c r="G82" s="333"/>
      <c r="H82" s="333"/>
      <c r="I82" s="333"/>
      <c r="J82" s="333"/>
    </row>
  </sheetData>
  <sheetProtection selectLockedCells="1"/>
  <mergeCells count="15">
    <mergeCell ref="I39:J39"/>
    <mergeCell ref="A3:E3"/>
    <mergeCell ref="F3:J3"/>
    <mergeCell ref="A4:E4"/>
    <mergeCell ref="F4:J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</mergeCells>
  <phoneticPr fontId="2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5" max="41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03"/>
  <sheetViews>
    <sheetView tabSelected="1" view="pageBreakPreview" zoomScaleNormal="100" zoomScaleSheetLayoutView="100" workbookViewId="0">
      <selection activeCell="E19" sqref="E19"/>
    </sheetView>
  </sheetViews>
  <sheetFormatPr defaultRowHeight="14.25"/>
  <cols>
    <col min="1" max="1" width="13.875" style="29" customWidth="1"/>
    <col min="2" max="2" width="9.625" style="342" customWidth="1"/>
    <col min="3" max="3" width="9.125" style="342" customWidth="1"/>
    <col min="4" max="4" width="9.75" style="342" customWidth="1"/>
    <col min="5" max="5" width="8.875" style="342" customWidth="1"/>
    <col min="6" max="6" width="8.25" style="342" customWidth="1"/>
    <col min="7" max="7" width="7.625" style="342" customWidth="1"/>
    <col min="8" max="8" width="8.625" style="342" customWidth="1"/>
    <col min="9" max="9" width="6.625" style="254" customWidth="1"/>
    <col min="10" max="16384" width="9" style="254"/>
  </cols>
  <sheetData>
    <row r="1" spans="1:13" s="423" customFormat="1" ht="14.1" customHeight="1">
      <c r="A1" s="82"/>
      <c r="B1" s="422"/>
      <c r="C1" s="422"/>
      <c r="D1" s="422"/>
      <c r="E1" s="422"/>
      <c r="F1" s="422"/>
      <c r="G1" s="422"/>
      <c r="H1" s="335"/>
      <c r="I1" s="335" t="s">
        <v>562</v>
      </c>
    </row>
    <row r="2" spans="1:13" ht="14.1" customHeight="1">
      <c r="A2" s="82"/>
      <c r="H2" s="335"/>
    </row>
    <row r="3" spans="1:13" s="438" customFormat="1" ht="20.100000000000001" customHeight="1">
      <c r="A3" s="630" t="s">
        <v>154</v>
      </c>
      <c r="B3" s="630"/>
      <c r="C3" s="630"/>
      <c r="D3" s="630"/>
      <c r="E3" s="630"/>
      <c r="F3" s="630"/>
      <c r="G3" s="630"/>
      <c r="H3" s="630"/>
      <c r="I3" s="630"/>
      <c r="J3" s="436"/>
    </row>
    <row r="4" spans="1:13" s="431" customFormat="1" ht="24" customHeight="1">
      <c r="A4" s="831" t="s">
        <v>563</v>
      </c>
      <c r="B4" s="831"/>
      <c r="C4" s="831"/>
      <c r="D4" s="831"/>
      <c r="E4" s="831"/>
      <c r="F4" s="831"/>
      <c r="G4" s="831"/>
      <c r="H4" s="831"/>
      <c r="I4" s="831"/>
    </row>
    <row r="5" spans="1:13" s="334" customFormat="1" ht="18" customHeight="1" thickBot="1">
      <c r="A5" s="437" t="s">
        <v>268</v>
      </c>
      <c r="E5" s="437"/>
      <c r="F5" s="437"/>
      <c r="G5" s="316"/>
      <c r="H5" s="316"/>
      <c r="I5" s="113" t="s">
        <v>269</v>
      </c>
    </row>
    <row r="6" spans="1:13" s="433" customFormat="1" ht="30" customHeight="1">
      <c r="A6" s="832" t="s">
        <v>271</v>
      </c>
      <c r="B6" s="834" t="s">
        <v>274</v>
      </c>
      <c r="C6" s="836" t="s">
        <v>564</v>
      </c>
      <c r="D6" s="836" t="s">
        <v>565</v>
      </c>
      <c r="E6" s="838" t="s">
        <v>280</v>
      </c>
      <c r="F6" s="839"/>
      <c r="G6" s="839"/>
      <c r="H6" s="839"/>
      <c r="I6" s="840" t="s">
        <v>566</v>
      </c>
    </row>
    <row r="7" spans="1:13" s="433" customFormat="1" ht="36" customHeight="1">
      <c r="A7" s="833"/>
      <c r="B7" s="835"/>
      <c r="C7" s="837"/>
      <c r="D7" s="837"/>
      <c r="E7" s="151"/>
      <c r="F7" s="152" t="s">
        <v>567</v>
      </c>
      <c r="G7" s="152" t="s">
        <v>568</v>
      </c>
      <c r="H7" s="153" t="s">
        <v>600</v>
      </c>
      <c r="I7" s="841"/>
    </row>
    <row r="8" spans="1:13" s="21" customFormat="1" ht="18" customHeight="1">
      <c r="A8" s="127" t="s">
        <v>304</v>
      </c>
      <c r="B8" s="356">
        <v>2738420</v>
      </c>
      <c r="C8" s="356" t="s">
        <v>685</v>
      </c>
      <c r="D8" s="356" t="s">
        <v>685</v>
      </c>
      <c r="E8" s="356">
        <v>1901381</v>
      </c>
      <c r="F8" s="356">
        <v>0</v>
      </c>
      <c r="G8" s="356">
        <v>160007</v>
      </c>
      <c r="H8" s="356">
        <v>1741374</v>
      </c>
      <c r="I8" s="343">
        <v>75.934480466838536</v>
      </c>
    </row>
    <row r="9" spans="1:13" s="21" customFormat="1" ht="18" customHeight="1">
      <c r="A9" s="127" t="s">
        <v>439</v>
      </c>
      <c r="B9" s="356">
        <v>2742939</v>
      </c>
      <c r="C9" s="356" t="s">
        <v>685</v>
      </c>
      <c r="D9" s="356" t="s">
        <v>685</v>
      </c>
      <c r="E9" s="356">
        <v>1934719</v>
      </c>
      <c r="F9" s="356">
        <v>0</v>
      </c>
      <c r="G9" s="356">
        <v>162264</v>
      </c>
      <c r="H9" s="356">
        <v>1772455</v>
      </c>
      <c r="I9" s="343">
        <v>77.111412247957389</v>
      </c>
      <c r="J9" s="21" t="s">
        <v>681</v>
      </c>
      <c r="K9" s="21" t="s">
        <v>681</v>
      </c>
      <c r="L9" s="21" t="s">
        <v>681</v>
      </c>
      <c r="M9" s="21" t="s">
        <v>681</v>
      </c>
    </row>
    <row r="10" spans="1:13" s="21" customFormat="1" ht="18" customHeight="1">
      <c r="A10" s="127" t="s">
        <v>601</v>
      </c>
      <c r="B10" s="356">
        <v>2738204</v>
      </c>
      <c r="C10" s="356">
        <v>164697</v>
      </c>
      <c r="D10" s="356">
        <v>2573507</v>
      </c>
      <c r="E10" s="356">
        <v>2164088</v>
      </c>
      <c r="F10" s="356">
        <v>36</v>
      </c>
      <c r="G10" s="356">
        <v>26552</v>
      </c>
      <c r="H10" s="356">
        <v>2137500</v>
      </c>
      <c r="I10" s="343">
        <v>79.033118058406174</v>
      </c>
      <c r="J10" s="21" t="s">
        <v>681</v>
      </c>
      <c r="K10" s="21" t="s">
        <v>681</v>
      </c>
      <c r="L10" s="21" t="s">
        <v>681</v>
      </c>
      <c r="M10" s="21" t="s">
        <v>681</v>
      </c>
    </row>
    <row r="11" spans="1:13" s="21" customFormat="1" ht="18" customHeight="1">
      <c r="A11" s="127" t="s">
        <v>679</v>
      </c>
      <c r="B11" s="356">
        <v>2752591</v>
      </c>
      <c r="C11" s="356">
        <v>568532</v>
      </c>
      <c r="D11" s="356">
        <v>2184059</v>
      </c>
      <c r="E11" s="356">
        <v>2184059</v>
      </c>
      <c r="F11" s="356">
        <v>36</v>
      </c>
      <c r="G11" s="356">
        <v>25443</v>
      </c>
      <c r="H11" s="356">
        <v>2158580</v>
      </c>
      <c r="I11" s="343">
        <v>79.345569319960717</v>
      </c>
      <c r="J11" s="21" t="s">
        <v>681</v>
      </c>
      <c r="K11" s="21" t="s">
        <v>681</v>
      </c>
      <c r="L11" s="21" t="s">
        <v>681</v>
      </c>
      <c r="M11" s="21" t="s">
        <v>681</v>
      </c>
    </row>
    <row r="12" spans="1:13" s="21" customFormat="1" ht="18" customHeight="1">
      <c r="A12" s="129" t="s">
        <v>585</v>
      </c>
      <c r="B12" s="530">
        <f t="shared" ref="B12:H12" si="0">SUM(B14:B36)</f>
        <v>2751749</v>
      </c>
      <c r="C12" s="530">
        <f t="shared" si="0"/>
        <v>539172</v>
      </c>
      <c r="D12" s="530">
        <f t="shared" si="0"/>
        <v>2212577</v>
      </c>
      <c r="E12" s="530">
        <f t="shared" si="0"/>
        <v>2212577</v>
      </c>
      <c r="F12" s="530">
        <f t="shared" si="0"/>
        <v>36</v>
      </c>
      <c r="G12" s="530">
        <f t="shared" si="0"/>
        <v>30376</v>
      </c>
      <c r="H12" s="530">
        <f t="shared" si="0"/>
        <v>2182165</v>
      </c>
      <c r="I12" s="531">
        <f>E12/B12*100</f>
        <v>80.406207106825505</v>
      </c>
      <c r="J12" s="21" t="s">
        <v>681</v>
      </c>
      <c r="K12" s="21" t="s">
        <v>681</v>
      </c>
      <c r="L12" s="21" t="s">
        <v>681</v>
      </c>
      <c r="M12" s="21" t="s">
        <v>681</v>
      </c>
    </row>
    <row r="13" spans="1:13" s="493" customFormat="1" ht="9.1999999999999993" customHeight="1">
      <c r="A13" s="545"/>
      <c r="B13" s="546"/>
      <c r="C13" s="546"/>
      <c r="D13" s="546"/>
      <c r="E13" s="546"/>
      <c r="F13" s="546"/>
      <c r="G13" s="546"/>
      <c r="H13" s="546"/>
      <c r="I13" s="547"/>
    </row>
    <row r="14" spans="1:13" s="339" customFormat="1" ht="17.100000000000001" customHeight="1">
      <c r="A14" s="619" t="s">
        <v>109</v>
      </c>
      <c r="B14" s="620">
        <v>522030</v>
      </c>
      <c r="C14" s="620">
        <v>91151</v>
      </c>
      <c r="D14" s="620">
        <v>430879</v>
      </c>
      <c r="E14" s="621">
        <f>SUM(F14:H14)</f>
        <v>430879</v>
      </c>
      <c r="F14" s="620" t="s">
        <v>680</v>
      </c>
      <c r="G14" s="620" t="s">
        <v>680</v>
      </c>
      <c r="H14" s="620">
        <v>430879</v>
      </c>
      <c r="I14" s="343">
        <f t="shared" ref="I14:I36" si="1">E14/B14*100</f>
        <v>82.539126103863765</v>
      </c>
    </row>
    <row r="15" spans="1:13" s="339" customFormat="1" ht="17.100000000000001" customHeight="1">
      <c r="A15" s="619" t="s">
        <v>110</v>
      </c>
      <c r="B15" s="620">
        <v>268928</v>
      </c>
      <c r="C15" s="620">
        <v>24633</v>
      </c>
      <c r="D15" s="620">
        <v>244295</v>
      </c>
      <c r="E15" s="621">
        <f t="shared" ref="E15:E36" si="2">SUM(F15:H15)</f>
        <v>244295</v>
      </c>
      <c r="F15" s="620" t="s">
        <v>680</v>
      </c>
      <c r="G15" s="620" t="s">
        <v>680</v>
      </c>
      <c r="H15" s="620">
        <v>244295</v>
      </c>
      <c r="I15" s="343">
        <f t="shared" si="1"/>
        <v>90.840299262256067</v>
      </c>
    </row>
    <row r="16" spans="1:13" s="339" customFormat="1" ht="17.100000000000001" customHeight="1">
      <c r="A16" s="619" t="s">
        <v>111</v>
      </c>
      <c r="B16" s="620">
        <v>144254</v>
      </c>
      <c r="C16" s="620">
        <v>30254</v>
      </c>
      <c r="D16" s="620">
        <v>114000</v>
      </c>
      <c r="E16" s="621">
        <f t="shared" si="2"/>
        <v>114000</v>
      </c>
      <c r="F16" s="620" t="s">
        <v>680</v>
      </c>
      <c r="G16" s="620" t="s">
        <v>680</v>
      </c>
      <c r="H16" s="620">
        <v>114000</v>
      </c>
      <c r="I16" s="343">
        <f t="shared" si="1"/>
        <v>79.027271340829373</v>
      </c>
    </row>
    <row r="17" spans="1:9" s="339" customFormat="1" ht="17.100000000000001" customHeight="1">
      <c r="A17" s="619" t="s">
        <v>112</v>
      </c>
      <c r="B17" s="620">
        <v>170133</v>
      </c>
      <c r="C17" s="620">
        <v>36677</v>
      </c>
      <c r="D17" s="620">
        <v>133456</v>
      </c>
      <c r="E17" s="621">
        <f t="shared" si="2"/>
        <v>133456</v>
      </c>
      <c r="F17" s="620" t="s">
        <v>680</v>
      </c>
      <c r="G17" s="620" t="s">
        <v>680</v>
      </c>
      <c r="H17" s="620">
        <v>133456</v>
      </c>
      <c r="I17" s="343">
        <f t="shared" si="1"/>
        <v>78.442159957209938</v>
      </c>
    </row>
    <row r="18" spans="1:9" s="339" customFormat="1" ht="17.100000000000001" customHeight="1">
      <c r="A18" s="619" t="s">
        <v>113</v>
      </c>
      <c r="B18" s="620">
        <v>425492</v>
      </c>
      <c r="C18" s="620">
        <v>8138</v>
      </c>
      <c r="D18" s="620">
        <v>417354</v>
      </c>
      <c r="E18" s="621">
        <f t="shared" si="2"/>
        <v>417354</v>
      </c>
      <c r="F18" s="620"/>
      <c r="G18" s="620"/>
      <c r="H18" s="620">
        <v>417354</v>
      </c>
      <c r="I18" s="343">
        <f t="shared" si="1"/>
        <v>98.087390597238027</v>
      </c>
    </row>
    <row r="19" spans="1:9" s="339" customFormat="1" ht="17.100000000000001" customHeight="1">
      <c r="A19" s="619" t="s">
        <v>114</v>
      </c>
      <c r="B19" s="620">
        <v>110287</v>
      </c>
      <c r="C19" s="620">
        <v>14680</v>
      </c>
      <c r="D19" s="620">
        <v>95607</v>
      </c>
      <c r="E19" s="621">
        <f t="shared" si="2"/>
        <v>95607</v>
      </c>
      <c r="F19" s="620"/>
      <c r="G19" s="620">
        <v>7543</v>
      </c>
      <c r="H19" s="620">
        <v>88064</v>
      </c>
      <c r="I19" s="343">
        <f t="shared" si="1"/>
        <v>86.689274347837923</v>
      </c>
    </row>
    <row r="20" spans="1:9" s="339" customFormat="1" ht="17.100000000000001" customHeight="1">
      <c r="A20" s="619" t="s">
        <v>115</v>
      </c>
      <c r="B20" s="620">
        <v>103613</v>
      </c>
      <c r="C20" s="620">
        <v>28761</v>
      </c>
      <c r="D20" s="620">
        <v>74852</v>
      </c>
      <c r="E20" s="621">
        <f t="shared" si="2"/>
        <v>74852</v>
      </c>
      <c r="F20" s="620"/>
      <c r="G20" s="620">
        <v>10045</v>
      </c>
      <c r="H20" s="620">
        <v>64807</v>
      </c>
      <c r="I20" s="343">
        <f t="shared" si="1"/>
        <v>72.241900147664879</v>
      </c>
    </row>
    <row r="21" spans="1:9" s="339" customFormat="1" ht="17.100000000000001" customHeight="1">
      <c r="A21" s="619" t="s">
        <v>116</v>
      </c>
      <c r="B21" s="620">
        <v>102701</v>
      </c>
      <c r="C21" s="620">
        <v>31682</v>
      </c>
      <c r="D21" s="620">
        <v>71019</v>
      </c>
      <c r="E21" s="621">
        <f t="shared" si="2"/>
        <v>71019</v>
      </c>
      <c r="F21" s="620" t="s">
        <v>680</v>
      </c>
      <c r="G21" s="620" t="s">
        <v>680</v>
      </c>
      <c r="H21" s="620">
        <v>71019</v>
      </c>
      <c r="I21" s="343">
        <f t="shared" si="1"/>
        <v>69.15122540189482</v>
      </c>
    </row>
    <row r="22" spans="1:9" s="339" customFormat="1" ht="17.100000000000001" customHeight="1">
      <c r="A22" s="619" t="s">
        <v>117</v>
      </c>
      <c r="B22" s="620">
        <v>75357</v>
      </c>
      <c r="C22" s="620">
        <v>13707</v>
      </c>
      <c r="D22" s="620">
        <v>61650</v>
      </c>
      <c r="E22" s="621">
        <f t="shared" si="2"/>
        <v>61650</v>
      </c>
      <c r="F22" s="620"/>
      <c r="G22" s="620"/>
      <c r="H22" s="620">
        <v>61650</v>
      </c>
      <c r="I22" s="343">
        <f t="shared" si="1"/>
        <v>81.810581631434374</v>
      </c>
    </row>
    <row r="23" spans="1:9" s="339" customFormat="1" ht="17.100000000000001" customHeight="1">
      <c r="A23" s="619" t="s">
        <v>118</v>
      </c>
      <c r="B23" s="620">
        <v>266486</v>
      </c>
      <c r="C23" s="620">
        <v>23114</v>
      </c>
      <c r="D23" s="620">
        <v>243372</v>
      </c>
      <c r="E23" s="621">
        <f t="shared" si="2"/>
        <v>243372</v>
      </c>
      <c r="F23" s="620" t="s">
        <v>680</v>
      </c>
      <c r="G23" s="620" t="s">
        <v>680</v>
      </c>
      <c r="H23" s="620">
        <v>243372</v>
      </c>
      <c r="I23" s="343">
        <f t="shared" si="1"/>
        <v>91.326373618126283</v>
      </c>
    </row>
    <row r="24" spans="1:9" s="339" customFormat="1" ht="17.100000000000001" customHeight="1">
      <c r="A24" s="619" t="s">
        <v>119</v>
      </c>
      <c r="B24" s="620">
        <v>24787</v>
      </c>
      <c r="C24" s="620">
        <v>15401</v>
      </c>
      <c r="D24" s="620">
        <v>9386</v>
      </c>
      <c r="E24" s="621">
        <f t="shared" si="2"/>
        <v>9386</v>
      </c>
      <c r="F24" s="620"/>
      <c r="G24" s="620">
        <v>3944</v>
      </c>
      <c r="H24" s="620">
        <v>5442</v>
      </c>
      <c r="I24" s="343">
        <f t="shared" si="1"/>
        <v>37.866623633356191</v>
      </c>
    </row>
    <row r="25" spans="1:9" s="339" customFormat="1" ht="17.100000000000001" customHeight="1">
      <c r="A25" s="619" t="s">
        <v>120</v>
      </c>
      <c r="B25" s="620">
        <v>54722</v>
      </c>
      <c r="C25" s="620">
        <v>30527</v>
      </c>
      <c r="D25" s="620">
        <v>24195</v>
      </c>
      <c r="E25" s="621">
        <f t="shared" si="2"/>
        <v>24195</v>
      </c>
      <c r="F25" s="620"/>
      <c r="G25" s="620"/>
      <c r="H25" s="620">
        <v>24195</v>
      </c>
      <c r="I25" s="343">
        <f t="shared" si="1"/>
        <v>44.214392748803036</v>
      </c>
    </row>
    <row r="26" spans="1:9" s="339" customFormat="1" ht="17.100000000000001" customHeight="1">
      <c r="A26" s="619" t="s">
        <v>121</v>
      </c>
      <c r="B26" s="620">
        <v>26552</v>
      </c>
      <c r="C26" s="620">
        <v>15178</v>
      </c>
      <c r="D26" s="620">
        <v>11374</v>
      </c>
      <c r="E26" s="621">
        <f t="shared" si="2"/>
        <v>11374</v>
      </c>
      <c r="F26" s="620"/>
      <c r="G26" s="620">
        <v>778</v>
      </c>
      <c r="H26" s="620">
        <v>10596</v>
      </c>
      <c r="I26" s="343">
        <f t="shared" si="1"/>
        <v>42.836697800542332</v>
      </c>
    </row>
    <row r="27" spans="1:9" s="339" customFormat="1" ht="17.100000000000001" customHeight="1">
      <c r="A27" s="619" t="s">
        <v>122</v>
      </c>
      <c r="B27" s="620">
        <v>17929</v>
      </c>
      <c r="C27" s="620">
        <v>8158</v>
      </c>
      <c r="D27" s="620">
        <v>9771</v>
      </c>
      <c r="E27" s="621">
        <f t="shared" si="2"/>
        <v>9771</v>
      </c>
      <c r="F27" s="620" t="s">
        <v>680</v>
      </c>
      <c r="G27" s="620" t="s">
        <v>680</v>
      </c>
      <c r="H27" s="620">
        <v>9771</v>
      </c>
      <c r="I27" s="343">
        <f t="shared" si="1"/>
        <v>54.498298845445923</v>
      </c>
    </row>
    <row r="28" spans="1:9" s="339" customFormat="1" ht="17.100000000000001" customHeight="1">
      <c r="A28" s="619" t="s">
        <v>123</v>
      </c>
      <c r="B28" s="620">
        <v>39973</v>
      </c>
      <c r="C28" s="620">
        <v>10353</v>
      </c>
      <c r="D28" s="620">
        <v>29620</v>
      </c>
      <c r="E28" s="621">
        <f t="shared" si="2"/>
        <v>29620</v>
      </c>
      <c r="F28" s="620" t="s">
        <v>680</v>
      </c>
      <c r="G28" s="620" t="s">
        <v>680</v>
      </c>
      <c r="H28" s="620">
        <v>29620</v>
      </c>
      <c r="I28" s="343">
        <f t="shared" si="1"/>
        <v>74.100017511820482</v>
      </c>
    </row>
    <row r="29" spans="1:9" s="339" customFormat="1" ht="17.100000000000001" customHeight="1">
      <c r="A29" s="619" t="s">
        <v>124</v>
      </c>
      <c r="B29" s="620">
        <v>44603</v>
      </c>
      <c r="C29" s="620">
        <v>19750</v>
      </c>
      <c r="D29" s="620">
        <v>24853</v>
      </c>
      <c r="E29" s="621">
        <f t="shared" si="2"/>
        <v>24853</v>
      </c>
      <c r="F29" s="620" t="s">
        <v>680</v>
      </c>
      <c r="G29" s="620" t="s">
        <v>680</v>
      </c>
      <c r="H29" s="620">
        <v>24853</v>
      </c>
      <c r="I29" s="343">
        <f t="shared" si="1"/>
        <v>55.720467233145754</v>
      </c>
    </row>
    <row r="30" spans="1:9" s="339" customFormat="1" ht="17.100000000000001" customHeight="1">
      <c r="A30" s="619" t="s">
        <v>125</v>
      </c>
      <c r="B30" s="620">
        <v>36069</v>
      </c>
      <c r="C30" s="620">
        <v>14332</v>
      </c>
      <c r="D30" s="620">
        <v>21737</v>
      </c>
      <c r="E30" s="621">
        <f t="shared" si="2"/>
        <v>21737</v>
      </c>
      <c r="F30" s="620">
        <v>36</v>
      </c>
      <c r="G30" s="620">
        <v>3113</v>
      </c>
      <c r="H30" s="620">
        <v>18588</v>
      </c>
      <c r="I30" s="343">
        <f t="shared" si="1"/>
        <v>60.265047547755692</v>
      </c>
    </row>
    <row r="31" spans="1:9" s="339" customFormat="1" ht="17.100000000000001" customHeight="1">
      <c r="A31" s="619" t="s">
        <v>126</v>
      </c>
      <c r="B31" s="620">
        <v>46886</v>
      </c>
      <c r="C31" s="620">
        <v>29392</v>
      </c>
      <c r="D31" s="620">
        <v>17494</v>
      </c>
      <c r="E31" s="621">
        <f t="shared" si="2"/>
        <v>17494</v>
      </c>
      <c r="F31" s="620"/>
      <c r="G31" s="620"/>
      <c r="H31" s="620">
        <v>17494</v>
      </c>
      <c r="I31" s="343">
        <f t="shared" si="1"/>
        <v>37.311777502879323</v>
      </c>
    </row>
    <row r="32" spans="1:9" s="339" customFormat="1" ht="17.100000000000001" customHeight="1">
      <c r="A32" s="619" t="s">
        <v>127</v>
      </c>
      <c r="B32" s="620">
        <v>127330</v>
      </c>
      <c r="C32" s="620">
        <v>30593</v>
      </c>
      <c r="D32" s="620">
        <v>96737</v>
      </c>
      <c r="E32" s="621">
        <f t="shared" si="2"/>
        <v>96737</v>
      </c>
      <c r="F32" s="620"/>
      <c r="G32" s="620"/>
      <c r="H32" s="620">
        <v>96737</v>
      </c>
      <c r="I32" s="343">
        <f t="shared" si="1"/>
        <v>75.97345480248174</v>
      </c>
    </row>
    <row r="33" spans="1:9" s="339" customFormat="1" ht="17.100000000000001" customHeight="1">
      <c r="A33" s="619" t="s">
        <v>128</v>
      </c>
      <c r="B33" s="620">
        <v>46688</v>
      </c>
      <c r="C33" s="620">
        <v>21959</v>
      </c>
      <c r="D33" s="620">
        <v>24729</v>
      </c>
      <c r="E33" s="621">
        <f t="shared" si="2"/>
        <v>24729</v>
      </c>
      <c r="F33" s="620"/>
      <c r="G33" s="620">
        <v>3980</v>
      </c>
      <c r="H33" s="622">
        <v>20749</v>
      </c>
      <c r="I33" s="343">
        <f t="shared" si="1"/>
        <v>52.96650102810144</v>
      </c>
    </row>
    <row r="34" spans="1:9" s="339" customFormat="1" ht="17.100000000000001" customHeight="1">
      <c r="A34" s="619" t="s">
        <v>129</v>
      </c>
      <c r="B34" s="620">
        <v>33809</v>
      </c>
      <c r="C34" s="620">
        <v>12907</v>
      </c>
      <c r="D34" s="620">
        <v>20902</v>
      </c>
      <c r="E34" s="621">
        <f t="shared" si="2"/>
        <v>20902</v>
      </c>
      <c r="F34" s="620"/>
      <c r="G34" s="620"/>
      <c r="H34" s="620">
        <v>20902</v>
      </c>
      <c r="I34" s="343">
        <f t="shared" si="1"/>
        <v>61.823774734538141</v>
      </c>
    </row>
    <row r="35" spans="1:9" s="339" customFormat="1" ht="17.100000000000001" customHeight="1">
      <c r="A35" s="619" t="s">
        <v>130</v>
      </c>
      <c r="B35" s="620">
        <v>52974</v>
      </c>
      <c r="C35" s="620">
        <v>17854</v>
      </c>
      <c r="D35" s="620">
        <v>35120</v>
      </c>
      <c r="E35" s="621">
        <f t="shared" si="2"/>
        <v>35120</v>
      </c>
      <c r="F35" s="620" t="s">
        <v>680</v>
      </c>
      <c r="G35" s="620">
        <v>973</v>
      </c>
      <c r="H35" s="620">
        <v>34147</v>
      </c>
      <c r="I35" s="343">
        <f t="shared" si="1"/>
        <v>66.296673839996984</v>
      </c>
    </row>
    <row r="36" spans="1:9" s="339" customFormat="1" ht="17.100000000000001" customHeight="1" thickBot="1">
      <c r="A36" s="623" t="s">
        <v>131</v>
      </c>
      <c r="B36" s="624">
        <v>10146</v>
      </c>
      <c r="C36" s="625">
        <v>9971</v>
      </c>
      <c r="D36" s="625">
        <v>175</v>
      </c>
      <c r="E36" s="626">
        <f t="shared" si="2"/>
        <v>175</v>
      </c>
      <c r="F36" s="625" t="s">
        <v>680</v>
      </c>
      <c r="G36" s="625" t="s">
        <v>680</v>
      </c>
      <c r="H36" s="625">
        <v>175</v>
      </c>
      <c r="I36" s="627">
        <f t="shared" si="1"/>
        <v>1.7248176621328604</v>
      </c>
    </row>
    <row r="37" spans="1:9" s="101" customFormat="1" ht="12" customHeight="1">
      <c r="A37" s="121" t="s">
        <v>237</v>
      </c>
      <c r="B37" s="628"/>
      <c r="C37" s="628"/>
      <c r="D37" s="628"/>
      <c r="E37" s="628"/>
      <c r="F37" s="628"/>
      <c r="G37" s="628"/>
      <c r="H37" s="320" t="s">
        <v>596</v>
      </c>
      <c r="I37" s="320" t="s">
        <v>596</v>
      </c>
    </row>
    <row r="38" spans="1:9" s="114" customFormat="1" ht="12" customHeight="1">
      <c r="A38" s="120" t="s">
        <v>603</v>
      </c>
      <c r="B38" s="629"/>
      <c r="C38" s="629"/>
      <c r="D38" s="629"/>
      <c r="E38" s="629"/>
      <c r="F38" s="629"/>
      <c r="G38" s="629"/>
      <c r="H38" s="629"/>
    </row>
    <row r="39" spans="1:9" s="114" customFormat="1" ht="12" customHeight="1">
      <c r="A39" s="120" t="s">
        <v>604</v>
      </c>
      <c r="B39" s="629"/>
      <c r="C39" s="629"/>
      <c r="D39" s="629"/>
      <c r="E39" s="629"/>
      <c r="F39" s="629"/>
      <c r="G39" s="629"/>
      <c r="H39" s="629"/>
    </row>
    <row r="40" spans="1:9" s="339" customFormat="1" ht="11.1" customHeight="1">
      <c r="A40" s="614"/>
      <c r="B40" s="134"/>
      <c r="C40" s="134"/>
      <c r="D40" s="134"/>
      <c r="E40" s="134"/>
      <c r="F40" s="134"/>
      <c r="G40" s="134"/>
      <c r="H40" s="134"/>
    </row>
    <row r="41" spans="1:9" s="339" customFormat="1" ht="14.45" customHeight="1">
      <c r="A41" s="332"/>
      <c r="B41" s="134"/>
      <c r="C41" s="134"/>
      <c r="D41" s="134"/>
      <c r="E41" s="134"/>
      <c r="F41" s="134"/>
      <c r="G41" s="134"/>
      <c r="H41" s="134"/>
    </row>
    <row r="42" spans="1:9" s="339" customFormat="1" ht="14.25" customHeight="1">
      <c r="A42" s="332"/>
      <c r="B42" s="134"/>
      <c r="C42" s="134"/>
      <c r="D42" s="134"/>
      <c r="E42" s="134"/>
      <c r="F42" s="134"/>
      <c r="G42" s="134"/>
      <c r="H42" s="134"/>
    </row>
    <row r="43" spans="1:9" s="339" customFormat="1" ht="14.45" customHeight="1">
      <c r="A43" s="332"/>
      <c r="B43" s="134"/>
      <c r="C43" s="134"/>
      <c r="D43" s="134"/>
      <c r="E43" s="134"/>
      <c r="F43" s="134"/>
      <c r="G43" s="134"/>
      <c r="H43" s="134"/>
    </row>
    <row r="44" spans="1:9" s="535" customFormat="1" ht="14.45" customHeight="1">
      <c r="A44" s="539"/>
      <c r="B44" s="549"/>
      <c r="C44" s="549"/>
      <c r="D44" s="549"/>
      <c r="E44" s="549"/>
      <c r="F44" s="549"/>
      <c r="G44" s="549"/>
      <c r="H44" s="549"/>
    </row>
    <row r="45" spans="1:9" s="535" customFormat="1" ht="14.45" customHeight="1">
      <c r="A45" s="539"/>
      <c r="B45" s="549"/>
      <c r="C45" s="549"/>
      <c r="D45" s="549"/>
      <c r="E45" s="549"/>
      <c r="F45" s="549"/>
      <c r="G45" s="549"/>
      <c r="H45" s="549"/>
    </row>
    <row r="46" spans="1:9" s="493" customFormat="1" ht="5.25" customHeight="1">
      <c r="A46" s="539"/>
      <c r="B46" s="549"/>
      <c r="C46" s="549"/>
      <c r="D46" s="549"/>
      <c r="E46" s="549"/>
      <c r="F46" s="549"/>
      <c r="G46" s="549"/>
      <c r="H46" s="549"/>
    </row>
    <row r="47" spans="1:9" s="493" customFormat="1" ht="15.75" customHeight="1">
      <c r="A47" s="539"/>
      <c r="B47" s="549"/>
      <c r="C47" s="549"/>
      <c r="D47" s="549"/>
      <c r="E47" s="549"/>
      <c r="F47" s="549"/>
      <c r="G47" s="549"/>
      <c r="H47" s="549"/>
    </row>
    <row r="48" spans="1:9" s="493" customFormat="1" ht="11.25">
      <c r="A48" s="539"/>
      <c r="B48" s="549"/>
      <c r="C48" s="549"/>
      <c r="D48" s="549"/>
      <c r="E48" s="549"/>
      <c r="F48" s="549"/>
      <c r="G48" s="549"/>
      <c r="H48" s="549"/>
    </row>
    <row r="49" spans="1:8" s="433" customFormat="1" ht="11.25">
      <c r="A49" s="332"/>
      <c r="B49" s="134"/>
      <c r="C49" s="134"/>
      <c r="D49" s="134"/>
      <c r="E49" s="134"/>
      <c r="F49" s="134"/>
      <c r="G49" s="134"/>
      <c r="H49" s="134"/>
    </row>
    <row r="50" spans="1:8" s="433" customFormat="1" ht="11.25">
      <c r="A50" s="332"/>
      <c r="B50" s="134"/>
      <c r="C50" s="134"/>
      <c r="D50" s="134"/>
      <c r="E50" s="134"/>
      <c r="F50" s="134"/>
      <c r="G50" s="134"/>
      <c r="H50" s="134"/>
    </row>
    <row r="51" spans="1:8" s="433" customFormat="1" ht="11.25">
      <c r="A51" s="332"/>
      <c r="B51" s="134"/>
      <c r="C51" s="134"/>
      <c r="D51" s="134"/>
      <c r="E51" s="134"/>
      <c r="F51" s="134"/>
      <c r="G51" s="134"/>
      <c r="H51" s="134"/>
    </row>
    <row r="52" spans="1:8" s="433" customFormat="1" ht="11.25">
      <c r="A52" s="332"/>
      <c r="B52" s="134"/>
      <c r="C52" s="134"/>
      <c r="D52" s="134"/>
      <c r="E52" s="134"/>
      <c r="F52" s="134"/>
      <c r="G52" s="134"/>
      <c r="H52" s="134"/>
    </row>
    <row r="53" spans="1:8" s="433" customFormat="1" ht="11.25">
      <c r="A53" s="332"/>
      <c r="B53" s="134"/>
      <c r="C53" s="134"/>
      <c r="D53" s="134"/>
      <c r="E53" s="134"/>
      <c r="F53" s="134"/>
      <c r="G53" s="134"/>
      <c r="H53" s="134"/>
    </row>
    <row r="54" spans="1:8" s="433" customFormat="1" ht="11.25">
      <c r="A54" s="332"/>
      <c r="B54" s="134"/>
      <c r="C54" s="134"/>
      <c r="D54" s="134"/>
      <c r="E54" s="134"/>
      <c r="F54" s="134"/>
      <c r="G54" s="134"/>
      <c r="H54" s="134"/>
    </row>
    <row r="55" spans="1:8" s="433" customFormat="1" ht="11.25">
      <c r="A55" s="332"/>
      <c r="B55" s="134"/>
      <c r="C55" s="134"/>
      <c r="D55" s="134"/>
      <c r="E55" s="134"/>
      <c r="F55" s="134"/>
      <c r="G55" s="134"/>
      <c r="H55" s="134"/>
    </row>
    <row r="56" spans="1:8" s="433" customFormat="1" ht="11.25">
      <c r="A56" s="332"/>
      <c r="B56" s="134"/>
      <c r="C56" s="134"/>
      <c r="D56" s="134"/>
      <c r="E56" s="134"/>
      <c r="F56" s="134"/>
      <c r="G56" s="134"/>
      <c r="H56" s="134"/>
    </row>
    <row r="57" spans="1:8" s="433" customFormat="1" ht="11.25">
      <c r="A57" s="332"/>
      <c r="B57" s="134"/>
      <c r="C57" s="134"/>
      <c r="D57" s="134"/>
      <c r="E57" s="134"/>
      <c r="F57" s="134"/>
      <c r="G57" s="134"/>
      <c r="H57" s="134"/>
    </row>
    <row r="58" spans="1:8" s="433" customFormat="1" ht="11.25">
      <c r="A58" s="332"/>
      <c r="B58" s="134"/>
      <c r="C58" s="134"/>
      <c r="D58" s="134"/>
      <c r="E58" s="134"/>
      <c r="F58" s="134"/>
      <c r="G58" s="134"/>
      <c r="H58" s="134"/>
    </row>
    <row r="59" spans="1:8" s="433" customFormat="1" ht="11.25">
      <c r="A59" s="332"/>
      <c r="B59" s="134"/>
      <c r="C59" s="134"/>
      <c r="D59" s="134"/>
      <c r="E59" s="134"/>
      <c r="F59" s="134"/>
      <c r="G59" s="134"/>
      <c r="H59" s="134"/>
    </row>
    <row r="60" spans="1:8" s="433" customFormat="1" ht="11.25">
      <c r="A60" s="332"/>
      <c r="B60" s="134"/>
      <c r="C60" s="134"/>
      <c r="D60" s="134"/>
      <c r="E60" s="134"/>
      <c r="F60" s="134"/>
      <c r="G60" s="134"/>
      <c r="H60" s="134"/>
    </row>
    <row r="61" spans="1:8" s="433" customFormat="1" ht="11.25">
      <c r="A61" s="332"/>
      <c r="B61" s="134"/>
      <c r="C61" s="134"/>
      <c r="D61" s="134"/>
      <c r="E61" s="134"/>
      <c r="F61" s="134"/>
      <c r="G61" s="134"/>
      <c r="H61" s="134"/>
    </row>
    <row r="62" spans="1:8" s="433" customFormat="1" ht="11.25">
      <c r="A62" s="332"/>
      <c r="B62" s="134"/>
      <c r="C62" s="134"/>
      <c r="D62" s="134"/>
      <c r="E62" s="134"/>
      <c r="F62" s="134"/>
      <c r="G62" s="134"/>
      <c r="H62" s="134"/>
    </row>
    <row r="63" spans="1:8" s="433" customFormat="1" ht="11.25">
      <c r="A63" s="332"/>
      <c r="B63" s="134"/>
      <c r="C63" s="134"/>
      <c r="D63" s="134"/>
      <c r="E63" s="134"/>
      <c r="F63" s="134"/>
      <c r="G63" s="134"/>
      <c r="H63" s="134"/>
    </row>
    <row r="64" spans="1:8" s="433" customFormat="1" ht="11.25">
      <c r="A64" s="332"/>
      <c r="B64" s="134"/>
      <c r="C64" s="134"/>
      <c r="D64" s="134"/>
      <c r="E64" s="134"/>
      <c r="F64" s="134"/>
      <c r="G64" s="134"/>
      <c r="H64" s="134"/>
    </row>
    <row r="65" spans="1:8" s="433" customFormat="1" ht="11.25">
      <c r="A65" s="332"/>
      <c r="B65" s="134"/>
      <c r="C65" s="134"/>
      <c r="D65" s="134"/>
      <c r="E65" s="134"/>
      <c r="F65" s="134"/>
      <c r="G65" s="134"/>
      <c r="H65" s="134"/>
    </row>
    <row r="66" spans="1:8" s="433" customFormat="1" ht="11.25">
      <c r="A66" s="332"/>
      <c r="B66" s="134"/>
      <c r="C66" s="134"/>
      <c r="D66" s="134"/>
      <c r="E66" s="134"/>
      <c r="F66" s="134"/>
      <c r="G66" s="134"/>
      <c r="H66" s="134"/>
    </row>
    <row r="67" spans="1:8" s="433" customFormat="1" ht="11.25">
      <c r="A67" s="332"/>
      <c r="B67" s="134"/>
      <c r="C67" s="134"/>
      <c r="D67" s="134"/>
      <c r="E67" s="134"/>
      <c r="F67" s="134"/>
      <c r="G67" s="134"/>
      <c r="H67" s="134"/>
    </row>
    <row r="68" spans="1:8" s="433" customFormat="1" ht="11.25">
      <c r="A68" s="332"/>
      <c r="B68" s="134"/>
      <c r="C68" s="134"/>
      <c r="D68" s="134"/>
      <c r="E68" s="134"/>
      <c r="F68" s="134"/>
      <c r="G68" s="134"/>
      <c r="H68" s="134"/>
    </row>
    <row r="69" spans="1:8" s="433" customFormat="1" ht="11.25">
      <c r="A69" s="332"/>
      <c r="B69" s="134"/>
      <c r="C69" s="134"/>
      <c r="D69" s="134"/>
      <c r="E69" s="134"/>
      <c r="F69" s="134"/>
      <c r="G69" s="134"/>
      <c r="H69" s="134"/>
    </row>
    <row r="70" spans="1:8" s="433" customFormat="1" ht="11.25">
      <c r="A70" s="332"/>
      <c r="B70" s="134"/>
      <c r="C70" s="134"/>
      <c r="D70" s="134"/>
      <c r="E70" s="134"/>
      <c r="F70" s="134"/>
      <c r="G70" s="134"/>
      <c r="H70" s="134"/>
    </row>
    <row r="71" spans="1:8" s="433" customFormat="1" ht="11.25">
      <c r="A71" s="332"/>
      <c r="B71" s="134"/>
      <c r="C71" s="134"/>
      <c r="D71" s="134"/>
      <c r="E71" s="134"/>
      <c r="F71" s="134"/>
      <c r="G71" s="134"/>
      <c r="H71" s="134"/>
    </row>
    <row r="72" spans="1:8" s="433" customFormat="1" ht="11.25">
      <c r="A72" s="332"/>
      <c r="B72" s="134"/>
      <c r="C72" s="134"/>
      <c r="D72" s="134"/>
      <c r="E72" s="134"/>
      <c r="F72" s="134"/>
      <c r="G72" s="134"/>
      <c r="H72" s="134"/>
    </row>
    <row r="73" spans="1:8" s="433" customFormat="1" ht="11.25">
      <c r="A73" s="332"/>
      <c r="B73" s="134"/>
      <c r="C73" s="134"/>
      <c r="D73" s="134"/>
      <c r="E73" s="134"/>
      <c r="F73" s="134"/>
      <c r="G73" s="134"/>
      <c r="H73" s="134"/>
    </row>
    <row r="74" spans="1:8" s="433" customFormat="1" ht="11.25">
      <c r="A74" s="332"/>
      <c r="B74" s="134"/>
      <c r="C74" s="134"/>
      <c r="D74" s="134"/>
      <c r="E74" s="134"/>
      <c r="F74" s="134"/>
      <c r="G74" s="134"/>
      <c r="H74" s="134"/>
    </row>
    <row r="75" spans="1:8" s="433" customFormat="1" ht="11.25">
      <c r="A75" s="332"/>
      <c r="B75" s="134"/>
      <c r="C75" s="134"/>
      <c r="D75" s="134"/>
      <c r="E75" s="134"/>
      <c r="F75" s="134"/>
      <c r="G75" s="134"/>
      <c r="H75" s="134"/>
    </row>
    <row r="76" spans="1:8" s="433" customFormat="1" ht="11.25">
      <c r="A76" s="332"/>
      <c r="B76" s="134"/>
      <c r="C76" s="134"/>
      <c r="D76" s="134"/>
      <c r="E76" s="134"/>
      <c r="F76" s="134"/>
      <c r="G76" s="134"/>
      <c r="H76" s="134"/>
    </row>
    <row r="77" spans="1:8" s="433" customFormat="1" ht="11.25">
      <c r="A77" s="332"/>
      <c r="B77" s="134"/>
      <c r="C77" s="134"/>
      <c r="D77" s="134"/>
      <c r="E77" s="134"/>
      <c r="F77" s="134"/>
      <c r="G77" s="134"/>
      <c r="H77" s="134"/>
    </row>
    <row r="78" spans="1:8" s="433" customFormat="1" ht="11.25">
      <c r="A78" s="332"/>
      <c r="B78" s="134"/>
      <c r="C78" s="134"/>
      <c r="D78" s="134"/>
      <c r="E78" s="134"/>
      <c r="F78" s="134"/>
      <c r="G78" s="134"/>
      <c r="H78" s="134"/>
    </row>
    <row r="79" spans="1:8" s="433" customFormat="1" ht="11.25">
      <c r="A79" s="332"/>
      <c r="B79" s="134"/>
      <c r="C79" s="134"/>
      <c r="D79" s="134"/>
      <c r="E79" s="134"/>
      <c r="F79" s="134"/>
      <c r="G79" s="134"/>
      <c r="H79" s="134"/>
    </row>
    <row r="80" spans="1:8" s="433" customFormat="1" ht="11.25">
      <c r="A80" s="332"/>
      <c r="B80" s="134"/>
      <c r="C80" s="134"/>
      <c r="D80" s="134"/>
      <c r="E80" s="134"/>
      <c r="F80" s="134"/>
      <c r="G80" s="134"/>
      <c r="H80" s="134"/>
    </row>
    <row r="81" spans="1:8" s="433" customFormat="1" ht="11.25">
      <c r="A81" s="332"/>
      <c r="B81" s="134"/>
      <c r="C81" s="134"/>
      <c r="D81" s="134"/>
      <c r="E81" s="134"/>
      <c r="F81" s="134"/>
      <c r="G81" s="134"/>
      <c r="H81" s="134"/>
    </row>
    <row r="82" spans="1:8" s="433" customFormat="1" ht="11.25">
      <c r="A82" s="332"/>
      <c r="B82" s="134"/>
      <c r="C82" s="134"/>
      <c r="D82" s="134"/>
      <c r="E82" s="134"/>
      <c r="F82" s="134"/>
      <c r="G82" s="134"/>
      <c r="H82" s="134"/>
    </row>
    <row r="83" spans="1:8" s="433" customFormat="1" ht="11.25">
      <c r="A83" s="332"/>
      <c r="B83" s="134"/>
      <c r="C83" s="134"/>
      <c r="D83" s="134"/>
      <c r="E83" s="134"/>
      <c r="F83" s="134"/>
      <c r="G83" s="134"/>
      <c r="H83" s="134"/>
    </row>
    <row r="84" spans="1:8" s="433" customFormat="1" ht="11.25">
      <c r="A84" s="332"/>
      <c r="B84" s="134"/>
      <c r="C84" s="134"/>
      <c r="D84" s="134"/>
      <c r="E84" s="134"/>
      <c r="F84" s="134"/>
      <c r="G84" s="134"/>
      <c r="H84" s="134"/>
    </row>
    <row r="85" spans="1:8" s="433" customFormat="1" ht="11.25">
      <c r="A85" s="332"/>
      <c r="B85" s="134"/>
      <c r="C85" s="134"/>
      <c r="D85" s="134"/>
      <c r="E85" s="134"/>
      <c r="F85" s="134"/>
      <c r="G85" s="134"/>
      <c r="H85" s="134"/>
    </row>
    <row r="86" spans="1:8" s="433" customFormat="1" ht="11.25">
      <c r="A86" s="332"/>
      <c r="B86" s="134"/>
      <c r="C86" s="134"/>
      <c r="D86" s="134"/>
      <c r="E86" s="134"/>
      <c r="F86" s="134"/>
      <c r="G86" s="134"/>
      <c r="H86" s="134"/>
    </row>
    <row r="87" spans="1:8" s="433" customFormat="1" ht="11.25">
      <c r="A87" s="332"/>
      <c r="B87" s="134"/>
      <c r="C87" s="134"/>
      <c r="D87" s="134"/>
      <c r="E87" s="134"/>
      <c r="F87" s="134"/>
      <c r="G87" s="134"/>
      <c r="H87" s="134"/>
    </row>
    <row r="88" spans="1:8" s="433" customFormat="1" ht="11.25">
      <c r="A88" s="332"/>
      <c r="B88" s="134"/>
      <c r="C88" s="134"/>
      <c r="D88" s="134"/>
      <c r="E88" s="134"/>
      <c r="F88" s="134"/>
      <c r="G88" s="134"/>
      <c r="H88" s="134"/>
    </row>
    <row r="89" spans="1:8" s="433" customFormat="1" ht="11.25">
      <c r="A89" s="332"/>
      <c r="B89" s="134"/>
      <c r="C89" s="134"/>
      <c r="D89" s="134"/>
      <c r="E89" s="134"/>
      <c r="F89" s="134"/>
      <c r="G89" s="134"/>
      <c r="H89" s="134"/>
    </row>
    <row r="90" spans="1:8" s="433" customFormat="1" ht="11.25">
      <c r="A90" s="332"/>
      <c r="B90" s="134"/>
      <c r="C90" s="134"/>
      <c r="D90" s="134"/>
      <c r="E90" s="134"/>
      <c r="F90" s="134"/>
      <c r="G90" s="134"/>
      <c r="H90" s="134"/>
    </row>
    <row r="91" spans="1:8" s="433" customFormat="1" ht="11.25">
      <c r="A91" s="332"/>
      <c r="B91" s="134"/>
      <c r="C91" s="134"/>
      <c r="D91" s="134"/>
      <c r="E91" s="134"/>
      <c r="F91" s="134"/>
      <c r="G91" s="134"/>
      <c r="H91" s="134"/>
    </row>
    <row r="92" spans="1:8" s="433" customFormat="1" ht="11.25">
      <c r="A92" s="332"/>
      <c r="B92" s="134"/>
      <c r="C92" s="134"/>
      <c r="D92" s="134"/>
      <c r="E92" s="134"/>
      <c r="F92" s="134"/>
      <c r="G92" s="134"/>
      <c r="H92" s="134"/>
    </row>
    <row r="93" spans="1:8" s="433" customFormat="1" ht="11.25">
      <c r="A93" s="332"/>
      <c r="B93" s="134"/>
      <c r="C93" s="134"/>
      <c r="D93" s="134"/>
      <c r="E93" s="134"/>
      <c r="F93" s="134"/>
      <c r="G93" s="134"/>
      <c r="H93" s="134"/>
    </row>
    <row r="94" spans="1:8" s="433" customFormat="1" ht="11.25">
      <c r="A94" s="332"/>
      <c r="B94" s="134"/>
      <c r="C94" s="134"/>
      <c r="D94" s="134"/>
      <c r="E94" s="134"/>
      <c r="F94" s="134"/>
      <c r="G94" s="134"/>
      <c r="H94" s="134"/>
    </row>
    <row r="95" spans="1:8" s="433" customFormat="1" ht="11.25">
      <c r="A95" s="332"/>
      <c r="B95" s="134"/>
      <c r="C95" s="134"/>
      <c r="D95" s="134"/>
      <c r="E95" s="134"/>
      <c r="F95" s="134"/>
      <c r="G95" s="134"/>
      <c r="H95" s="134"/>
    </row>
    <row r="96" spans="1:8" s="433" customFormat="1" ht="11.25">
      <c r="A96" s="332"/>
      <c r="B96" s="134"/>
      <c r="C96" s="134"/>
      <c r="D96" s="134"/>
      <c r="E96" s="134"/>
      <c r="F96" s="134"/>
      <c r="G96" s="134"/>
      <c r="H96" s="134"/>
    </row>
    <row r="97" spans="1:8" s="433" customFormat="1" ht="11.25">
      <c r="A97" s="332"/>
      <c r="B97" s="134"/>
      <c r="C97" s="134"/>
      <c r="D97" s="134"/>
      <c r="E97" s="134"/>
      <c r="F97" s="134"/>
      <c r="G97" s="134"/>
      <c r="H97" s="134"/>
    </row>
    <row r="98" spans="1:8" s="433" customFormat="1" ht="11.25">
      <c r="A98" s="332"/>
      <c r="B98" s="134"/>
      <c r="C98" s="134"/>
      <c r="D98" s="134"/>
      <c r="E98" s="134"/>
      <c r="F98" s="134"/>
      <c r="G98" s="134"/>
      <c r="H98" s="134"/>
    </row>
    <row r="99" spans="1:8" s="433" customFormat="1" ht="11.25">
      <c r="A99" s="332"/>
      <c r="B99" s="134"/>
      <c r="C99" s="134"/>
      <c r="D99" s="134"/>
      <c r="E99" s="134"/>
      <c r="F99" s="134"/>
      <c r="G99" s="134"/>
      <c r="H99" s="134"/>
    </row>
    <row r="100" spans="1:8" s="433" customFormat="1" ht="11.25">
      <c r="A100" s="332"/>
      <c r="B100" s="134"/>
      <c r="C100" s="134"/>
      <c r="D100" s="134"/>
      <c r="E100" s="134"/>
      <c r="F100" s="134"/>
      <c r="G100" s="134"/>
      <c r="H100" s="134"/>
    </row>
    <row r="101" spans="1:8" s="433" customFormat="1" ht="11.25">
      <c r="A101" s="332"/>
      <c r="B101" s="134"/>
      <c r="C101" s="134"/>
      <c r="D101" s="134"/>
      <c r="E101" s="134"/>
      <c r="F101" s="134"/>
      <c r="G101" s="134"/>
      <c r="H101" s="134"/>
    </row>
    <row r="102" spans="1:8" s="433" customFormat="1" ht="11.25">
      <c r="A102" s="332"/>
      <c r="B102" s="134"/>
      <c r="C102" s="134"/>
      <c r="D102" s="134"/>
      <c r="E102" s="134"/>
      <c r="F102" s="134"/>
      <c r="G102" s="134"/>
      <c r="H102" s="134"/>
    </row>
    <row r="103" spans="1:8" s="433" customFormat="1" ht="11.25">
      <c r="A103" s="332"/>
      <c r="B103" s="134"/>
      <c r="C103" s="134"/>
      <c r="D103" s="134"/>
      <c r="E103" s="134"/>
      <c r="F103" s="134"/>
      <c r="G103" s="134"/>
      <c r="H103" s="134"/>
    </row>
  </sheetData>
  <sheetProtection selectLockedCells="1"/>
  <mergeCells count="8">
    <mergeCell ref="A3:I3"/>
    <mergeCell ref="A4:I4"/>
    <mergeCell ref="A6:A7"/>
    <mergeCell ref="B6:B7"/>
    <mergeCell ref="C6:C7"/>
    <mergeCell ref="D6:D7"/>
    <mergeCell ref="E6:H6"/>
    <mergeCell ref="I6:I7"/>
  </mergeCells>
  <phoneticPr fontId="2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103"/>
  <sheetViews>
    <sheetView view="pageBreakPreview" topLeftCell="A16" zoomScaleNormal="100" zoomScaleSheetLayoutView="100" workbookViewId="0">
      <selection activeCell="F51" sqref="F51"/>
    </sheetView>
  </sheetViews>
  <sheetFormatPr defaultRowHeight="14.25"/>
  <cols>
    <col min="1" max="1" width="14.875" style="29" customWidth="1"/>
    <col min="2" max="2" width="11.5" style="341" customWidth="1"/>
    <col min="3" max="3" width="11" style="341" customWidth="1"/>
    <col min="4" max="5" width="11.125" style="341" customWidth="1"/>
    <col min="6" max="7" width="11.625" style="341" customWidth="1"/>
    <col min="8" max="8" width="12.625" style="341" customWidth="1"/>
    <col min="9" max="12" width="11.625" style="341" customWidth="1"/>
    <col min="13" max="13" width="10.625" style="341" customWidth="1"/>
    <col min="14" max="14" width="12.625" style="254" customWidth="1"/>
    <col min="15" max="16384" width="9" style="254"/>
  </cols>
  <sheetData>
    <row r="1" spans="1:14" s="423" customFormat="1" ht="14.1" customHeight="1">
      <c r="A1" s="82" t="s">
        <v>605</v>
      </c>
      <c r="B1" s="446"/>
      <c r="C1" s="446"/>
      <c r="D1" s="446"/>
      <c r="E1" s="335"/>
      <c r="H1" s="446"/>
      <c r="I1" s="446"/>
      <c r="J1" s="446"/>
      <c r="K1" s="446"/>
      <c r="L1" s="335"/>
      <c r="N1" s="335" t="s">
        <v>606</v>
      </c>
    </row>
    <row r="2" spans="1:14" ht="14.1" customHeight="1">
      <c r="A2" s="82"/>
      <c r="E2" s="335"/>
      <c r="F2" s="254"/>
      <c r="G2" s="335"/>
      <c r="L2" s="335"/>
      <c r="N2" s="87"/>
    </row>
    <row r="3" spans="1:14" s="438" customFormat="1" ht="20.100000000000001" customHeight="1">
      <c r="A3" s="842" t="s">
        <v>296</v>
      </c>
      <c r="B3" s="842"/>
      <c r="C3" s="842"/>
      <c r="D3" s="842"/>
      <c r="E3" s="842"/>
      <c r="F3" s="842"/>
      <c r="G3" s="842"/>
      <c r="H3" s="706" t="s">
        <v>607</v>
      </c>
      <c r="I3" s="706"/>
      <c r="J3" s="706"/>
      <c r="K3" s="706"/>
      <c r="L3" s="706"/>
      <c r="M3" s="706"/>
      <c r="N3" s="706"/>
    </row>
    <row r="4" spans="1:14" s="431" customFormat="1" ht="15" customHeight="1">
      <c r="A4" s="843"/>
      <c r="B4" s="843"/>
      <c r="C4" s="843"/>
      <c r="D4" s="843"/>
      <c r="E4" s="843"/>
      <c r="F4" s="843"/>
      <c r="G4" s="843"/>
      <c r="H4" s="84"/>
      <c r="I4" s="84"/>
      <c r="J4" s="84"/>
      <c r="K4" s="84"/>
      <c r="L4" s="84"/>
      <c r="M4" s="84"/>
      <c r="N4" s="439"/>
    </row>
    <row r="5" spans="1:14" s="334" customFormat="1" ht="18" customHeight="1" thickBot="1">
      <c r="A5" s="334" t="s">
        <v>608</v>
      </c>
      <c r="B5" s="317"/>
      <c r="C5" s="317"/>
      <c r="D5" s="317"/>
      <c r="E5" s="113"/>
      <c r="G5" s="113"/>
      <c r="I5" s="317"/>
      <c r="J5" s="317"/>
      <c r="K5" s="317"/>
      <c r="L5" s="113"/>
      <c r="M5" s="19" t="s">
        <v>609</v>
      </c>
    </row>
    <row r="6" spans="1:14" s="433" customFormat="1" ht="22.5" customHeight="1">
      <c r="A6" s="632" t="s">
        <v>610</v>
      </c>
      <c r="B6" s="783" t="s">
        <v>611</v>
      </c>
      <c r="C6" s="846"/>
      <c r="D6" s="846"/>
      <c r="E6" s="846"/>
      <c r="F6" s="846"/>
      <c r="G6" s="846"/>
      <c r="H6" s="715" t="s">
        <v>612</v>
      </c>
      <c r="I6" s="638"/>
      <c r="J6" s="638"/>
      <c r="K6" s="638"/>
      <c r="L6" s="638"/>
      <c r="M6" s="643"/>
      <c r="N6" s="847" t="s">
        <v>613</v>
      </c>
    </row>
    <row r="7" spans="1:14" s="433" customFormat="1" ht="36" customHeight="1">
      <c r="A7" s="844"/>
      <c r="B7" s="850"/>
      <c r="C7" s="641" t="s">
        <v>614</v>
      </c>
      <c r="D7" s="852" t="s">
        <v>615</v>
      </c>
      <c r="E7" s="852" t="s">
        <v>616</v>
      </c>
      <c r="F7" s="641" t="s">
        <v>617</v>
      </c>
      <c r="G7" s="854" t="s">
        <v>575</v>
      </c>
      <c r="H7" s="716" t="s">
        <v>574</v>
      </c>
      <c r="I7" s="641" t="s">
        <v>573</v>
      </c>
      <c r="J7" s="641" t="s">
        <v>572</v>
      </c>
      <c r="K7" s="641" t="s">
        <v>571</v>
      </c>
      <c r="L7" s="641" t="s">
        <v>570</v>
      </c>
      <c r="M7" s="722" t="s">
        <v>569</v>
      </c>
      <c r="N7" s="848"/>
    </row>
    <row r="8" spans="1:14" s="433" customFormat="1" ht="39" customHeight="1">
      <c r="A8" s="845"/>
      <c r="B8" s="851"/>
      <c r="C8" s="642"/>
      <c r="D8" s="830"/>
      <c r="E8" s="830"/>
      <c r="F8" s="642"/>
      <c r="G8" s="855"/>
      <c r="H8" s="717"/>
      <c r="I8" s="642"/>
      <c r="J8" s="642"/>
      <c r="K8" s="642"/>
      <c r="L8" s="642"/>
      <c r="M8" s="782"/>
      <c r="N8" s="849"/>
    </row>
    <row r="9" spans="1:14" s="21" customFormat="1" ht="16.5" customHeight="1">
      <c r="A9" s="527" t="s">
        <v>304</v>
      </c>
      <c r="B9" s="146">
        <v>76421406</v>
      </c>
      <c r="C9" s="146">
        <v>22763842</v>
      </c>
      <c r="D9" s="146">
        <v>23561824</v>
      </c>
      <c r="E9" s="146">
        <v>3484832</v>
      </c>
      <c r="F9" s="146">
        <v>26610908</v>
      </c>
      <c r="G9" s="146">
        <v>1463079</v>
      </c>
      <c r="H9" s="146">
        <v>300537.97099999996</v>
      </c>
      <c r="I9" s="146">
        <v>76180.822929999995</v>
      </c>
      <c r="J9" s="319">
        <v>253.48152407004838</v>
      </c>
      <c r="K9" s="146">
        <v>351493.99819999997</v>
      </c>
      <c r="L9" s="262">
        <v>1169.5493818316888</v>
      </c>
      <c r="M9" s="261">
        <v>21.673434914997646</v>
      </c>
      <c r="N9" s="527" t="s">
        <v>304</v>
      </c>
    </row>
    <row r="10" spans="1:14" s="21" customFormat="1" ht="16.5" customHeight="1">
      <c r="A10" s="527" t="s">
        <v>439</v>
      </c>
      <c r="B10" s="146">
        <v>79668860</v>
      </c>
      <c r="C10" s="146">
        <v>24065238</v>
      </c>
      <c r="D10" s="146">
        <v>19887343</v>
      </c>
      <c r="E10" s="146">
        <v>3544333</v>
      </c>
      <c r="F10" s="146">
        <v>24015846</v>
      </c>
      <c r="G10" s="146">
        <v>8156100</v>
      </c>
      <c r="H10" s="146">
        <v>304759</v>
      </c>
      <c r="I10" s="146">
        <v>80788</v>
      </c>
      <c r="J10" s="319">
        <v>265.08815162144515</v>
      </c>
      <c r="K10" s="146">
        <v>395833</v>
      </c>
      <c r="L10" s="262">
        <v>1298.8394108131342</v>
      </c>
      <c r="M10" s="261">
        <v>20.409617187046052</v>
      </c>
      <c r="N10" s="527" t="s">
        <v>439</v>
      </c>
    </row>
    <row r="11" spans="1:14" s="21" customFormat="1" ht="16.5" customHeight="1">
      <c r="A11" s="527" t="s">
        <v>544</v>
      </c>
      <c r="B11" s="146">
        <v>84367375</v>
      </c>
      <c r="C11" s="146">
        <v>27548424</v>
      </c>
      <c r="D11" s="146">
        <v>27469293</v>
      </c>
      <c r="E11" s="146">
        <v>6734314</v>
      </c>
      <c r="F11" s="146">
        <v>27543964</v>
      </c>
      <c r="G11" s="146">
        <v>1959380</v>
      </c>
      <c r="H11" s="146">
        <v>312497</v>
      </c>
      <c r="I11" s="146">
        <v>88711.7</v>
      </c>
      <c r="J11" s="319">
        <v>283.88016524958636</v>
      </c>
      <c r="K11" s="146">
        <v>449911</v>
      </c>
      <c r="L11" s="262">
        <v>1439.7290213986053</v>
      </c>
      <c r="M11" s="261">
        <v>19.717610816361457</v>
      </c>
      <c r="N11" s="527" t="s">
        <v>544</v>
      </c>
    </row>
    <row r="12" spans="1:14" s="21" customFormat="1" ht="16.5" customHeight="1">
      <c r="A12" s="527" t="s">
        <v>602</v>
      </c>
      <c r="B12" s="146">
        <v>95593000</v>
      </c>
      <c r="C12" s="146">
        <v>30309000</v>
      </c>
      <c r="D12" s="146">
        <v>32889000</v>
      </c>
      <c r="E12" s="146">
        <v>4384000</v>
      </c>
      <c r="F12" s="146">
        <v>27165000</v>
      </c>
      <c r="G12" s="146">
        <v>846000</v>
      </c>
      <c r="H12" s="146">
        <v>308950</v>
      </c>
      <c r="I12" s="146">
        <v>95425</v>
      </c>
      <c r="J12" s="319">
        <v>308.89999999999998</v>
      </c>
      <c r="K12" s="146">
        <v>461729</v>
      </c>
      <c r="L12" s="262">
        <v>1494.5</v>
      </c>
      <c r="M12" s="261">
        <v>20.67</v>
      </c>
      <c r="N12" s="527" t="s">
        <v>602</v>
      </c>
    </row>
    <row r="13" spans="1:14" s="21" customFormat="1" ht="16.5" customHeight="1">
      <c r="A13" s="529" t="s">
        <v>585</v>
      </c>
      <c r="B13" s="566">
        <f t="shared" ref="B13:G13" si="0">SUM(B15:B37)</f>
        <v>107432510</v>
      </c>
      <c r="C13" s="566">
        <f t="shared" si="0"/>
        <v>34693182</v>
      </c>
      <c r="D13" s="566">
        <f t="shared" si="0"/>
        <v>31910000</v>
      </c>
      <c r="E13" s="566">
        <f t="shared" si="0"/>
        <v>11797328</v>
      </c>
      <c r="F13" s="566">
        <f t="shared" si="0"/>
        <v>28151000</v>
      </c>
      <c r="G13" s="566">
        <f t="shared" si="0"/>
        <v>881000</v>
      </c>
      <c r="H13" s="566">
        <f>SUM(H15:H37)</f>
        <v>318180</v>
      </c>
      <c r="I13" s="566">
        <f>SUM(I15:I37)</f>
        <v>107431</v>
      </c>
      <c r="J13" s="567">
        <f>I13/H13*1000</f>
        <v>337.64221509837199</v>
      </c>
      <c r="K13" s="566">
        <f>SUM(K15:K37)</f>
        <v>500468</v>
      </c>
      <c r="L13" s="568">
        <f>K13/H13*1000</f>
        <v>1572.9084166195235</v>
      </c>
      <c r="M13" s="569">
        <f>J13/L13*100</f>
        <v>21.466107723171113</v>
      </c>
      <c r="N13" s="529" t="s">
        <v>585</v>
      </c>
    </row>
    <row r="14" spans="1:14" s="528" customFormat="1" ht="4.1500000000000004" customHeight="1">
      <c r="A14" s="107"/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565"/>
      <c r="M14" s="146"/>
      <c r="N14" s="511"/>
    </row>
    <row r="15" spans="1:14" s="339" customFormat="1" ht="16.5" customHeight="1">
      <c r="A15" s="147" t="s">
        <v>53</v>
      </c>
      <c r="B15" s="146">
        <f>SUM(C15:G15)</f>
        <v>21021000</v>
      </c>
      <c r="C15" s="561">
        <v>7625000</v>
      </c>
      <c r="D15" s="575">
        <v>10143000</v>
      </c>
      <c r="E15" s="561">
        <v>1201000</v>
      </c>
      <c r="F15" s="561">
        <v>2052000</v>
      </c>
      <c r="G15" s="561">
        <v>0</v>
      </c>
      <c r="H15" s="561">
        <v>59480</v>
      </c>
      <c r="I15" s="561">
        <v>21021</v>
      </c>
      <c r="J15" s="565">
        <f>I15/H15*1000</f>
        <v>353.4129119031607</v>
      </c>
      <c r="K15" s="561">
        <v>116479</v>
      </c>
      <c r="L15" s="565">
        <v>1958</v>
      </c>
      <c r="M15" s="261">
        <f>J15/L15*100</f>
        <v>18.049689065534256</v>
      </c>
      <c r="N15" s="570" t="s">
        <v>54</v>
      </c>
    </row>
    <row r="16" spans="1:14" s="339" customFormat="1" ht="16.5" customHeight="1">
      <c r="A16" s="147" t="s">
        <v>55</v>
      </c>
      <c r="B16" s="146">
        <f t="shared" ref="B16:B37" si="1">SUM(C16:G16)</f>
        <v>13739000</v>
      </c>
      <c r="C16" s="561">
        <v>4652000</v>
      </c>
      <c r="D16" s="576">
        <v>7722000</v>
      </c>
      <c r="E16" s="561">
        <v>732000</v>
      </c>
      <c r="F16" s="561">
        <v>633000</v>
      </c>
      <c r="G16" s="564">
        <v>0</v>
      </c>
      <c r="H16" s="561">
        <v>22776</v>
      </c>
      <c r="I16" s="561">
        <v>13739</v>
      </c>
      <c r="J16" s="565">
        <f t="shared" ref="J16:J36" si="2">I16/H16*1000</f>
        <v>603.22269055145773</v>
      </c>
      <c r="K16" s="561">
        <v>67994</v>
      </c>
      <c r="L16" s="565">
        <v>2985</v>
      </c>
      <c r="M16" s="261">
        <f t="shared" ref="M16:M36" si="3">J16/L16*100</f>
        <v>20.208465345107463</v>
      </c>
      <c r="N16" s="570" t="s">
        <v>56</v>
      </c>
    </row>
    <row r="17" spans="1:14" s="339" customFormat="1" ht="16.5" customHeight="1">
      <c r="A17" s="147" t="s">
        <v>57</v>
      </c>
      <c r="B17" s="146">
        <f t="shared" si="1"/>
        <v>6958000</v>
      </c>
      <c r="C17" s="561">
        <v>1492000</v>
      </c>
      <c r="D17" s="576">
        <v>2484000</v>
      </c>
      <c r="E17" s="561">
        <v>391000</v>
      </c>
      <c r="F17" s="561">
        <v>2591000</v>
      </c>
      <c r="G17" s="564">
        <v>0</v>
      </c>
      <c r="H17" s="561">
        <v>19893</v>
      </c>
      <c r="I17" s="561">
        <v>6958</v>
      </c>
      <c r="J17" s="565">
        <f t="shared" si="2"/>
        <v>349.77127632835669</v>
      </c>
      <c r="K17" s="561">
        <v>10234</v>
      </c>
      <c r="L17" s="565">
        <v>514</v>
      </c>
      <c r="M17" s="261">
        <f t="shared" si="3"/>
        <v>68.048886445205582</v>
      </c>
      <c r="N17" s="570" t="s">
        <v>58</v>
      </c>
    </row>
    <row r="18" spans="1:14" s="339" customFormat="1" ht="16.5" customHeight="1">
      <c r="A18" s="147" t="s">
        <v>59</v>
      </c>
      <c r="B18" s="146">
        <f t="shared" si="1"/>
        <v>3963000</v>
      </c>
      <c r="C18" s="561">
        <v>1348000</v>
      </c>
      <c r="D18" s="576">
        <v>2301000</v>
      </c>
      <c r="E18" s="561">
        <v>282000</v>
      </c>
      <c r="F18" s="561">
        <v>32000</v>
      </c>
      <c r="G18" s="564">
        <v>0</v>
      </c>
      <c r="H18" s="561">
        <v>13755</v>
      </c>
      <c r="I18" s="561">
        <v>3963</v>
      </c>
      <c r="J18" s="565">
        <f t="shared" si="2"/>
        <v>288.11341330425302</v>
      </c>
      <c r="K18" s="561">
        <v>33866</v>
      </c>
      <c r="L18" s="565">
        <v>2462</v>
      </c>
      <c r="M18" s="261">
        <f t="shared" si="3"/>
        <v>11.702413213007839</v>
      </c>
      <c r="N18" s="570" t="s">
        <v>60</v>
      </c>
    </row>
    <row r="19" spans="1:14" s="339" customFormat="1" ht="16.5" customHeight="1">
      <c r="A19" s="147" t="s">
        <v>61</v>
      </c>
      <c r="B19" s="146">
        <f t="shared" si="1"/>
        <v>32717000</v>
      </c>
      <c r="C19" s="561">
        <v>6246000</v>
      </c>
      <c r="D19" s="576"/>
      <c r="E19" s="561">
        <v>5667000</v>
      </c>
      <c r="F19" s="561">
        <v>20064000</v>
      </c>
      <c r="G19" s="564">
        <v>740000</v>
      </c>
      <c r="H19" s="561">
        <v>108972</v>
      </c>
      <c r="I19" s="561">
        <v>32717</v>
      </c>
      <c r="J19" s="565">
        <f t="shared" si="2"/>
        <v>300.23308739859783</v>
      </c>
      <c r="K19" s="561">
        <v>87366</v>
      </c>
      <c r="L19" s="565">
        <v>802</v>
      </c>
      <c r="M19" s="261">
        <f t="shared" si="3"/>
        <v>37.435547057181772</v>
      </c>
      <c r="N19" s="570" t="s">
        <v>62</v>
      </c>
    </row>
    <row r="20" spans="1:14" s="339" customFormat="1" ht="16.5" customHeight="1">
      <c r="A20" s="147" t="s">
        <v>63</v>
      </c>
      <c r="B20" s="146">
        <f t="shared" si="1"/>
        <v>2402000</v>
      </c>
      <c r="C20" s="561">
        <v>1191000</v>
      </c>
      <c r="D20" s="576">
        <v>804000</v>
      </c>
      <c r="E20" s="561">
        <v>153000</v>
      </c>
      <c r="F20" s="561">
        <v>254000</v>
      </c>
      <c r="G20" s="564">
        <v>0</v>
      </c>
      <c r="H20" s="561">
        <v>9422</v>
      </c>
      <c r="I20" s="561">
        <v>2402</v>
      </c>
      <c r="J20" s="565">
        <f t="shared" si="2"/>
        <v>254.93525790702608</v>
      </c>
      <c r="K20" s="561">
        <v>30872</v>
      </c>
      <c r="L20" s="565">
        <v>3277</v>
      </c>
      <c r="M20" s="261">
        <f t="shared" si="3"/>
        <v>7.7795318250541978</v>
      </c>
      <c r="N20" s="570" t="s">
        <v>64</v>
      </c>
    </row>
    <row r="21" spans="1:14" s="339" customFormat="1" ht="16.5" customHeight="1">
      <c r="A21" s="147" t="s">
        <v>65</v>
      </c>
      <c r="B21" s="146">
        <f t="shared" si="1"/>
        <v>2386410</v>
      </c>
      <c r="C21" s="561">
        <v>697182</v>
      </c>
      <c r="D21" s="576"/>
      <c r="E21" s="561">
        <v>1689228</v>
      </c>
      <c r="F21" s="561"/>
      <c r="G21" s="564" t="s">
        <v>618</v>
      </c>
      <c r="H21" s="561">
        <v>7330</v>
      </c>
      <c r="I21" s="561">
        <v>2386</v>
      </c>
      <c r="J21" s="565">
        <f t="shared" si="2"/>
        <v>325.51159618008182</v>
      </c>
      <c r="K21" s="561">
        <v>28270</v>
      </c>
      <c r="L21" s="565">
        <v>3857</v>
      </c>
      <c r="M21" s="261">
        <f t="shared" si="3"/>
        <v>8.439502104746742</v>
      </c>
      <c r="N21" s="570" t="s">
        <v>66</v>
      </c>
    </row>
    <row r="22" spans="1:14" s="339" customFormat="1" ht="16.5" customHeight="1">
      <c r="A22" s="147" t="s">
        <v>67</v>
      </c>
      <c r="B22" s="146">
        <f t="shared" si="1"/>
        <v>1526000</v>
      </c>
      <c r="C22" s="561">
        <v>835000</v>
      </c>
      <c r="D22" s="576">
        <v>599000</v>
      </c>
      <c r="E22" s="561">
        <v>77000</v>
      </c>
      <c r="F22" s="561">
        <v>15000</v>
      </c>
      <c r="G22" s="564">
        <v>0</v>
      </c>
      <c r="H22" s="561">
        <v>5982</v>
      </c>
      <c r="I22" s="562">
        <v>1526</v>
      </c>
      <c r="J22" s="565">
        <f t="shared" si="2"/>
        <v>255.09862922099629</v>
      </c>
      <c r="K22" s="561">
        <v>21541</v>
      </c>
      <c r="L22" s="565">
        <v>3601</v>
      </c>
      <c r="M22" s="261">
        <f t="shared" si="3"/>
        <v>7.0841052269090889</v>
      </c>
      <c r="N22" s="570" t="s">
        <v>68</v>
      </c>
    </row>
    <row r="23" spans="1:14" s="339" customFormat="1" ht="16.5" customHeight="1">
      <c r="A23" s="147" t="s">
        <v>69</v>
      </c>
      <c r="B23" s="146">
        <f t="shared" si="1"/>
        <v>1684000</v>
      </c>
      <c r="C23" s="561">
        <v>517000</v>
      </c>
      <c r="D23" s="576">
        <v>928000</v>
      </c>
      <c r="E23" s="561">
        <v>75000</v>
      </c>
      <c r="F23" s="561">
        <v>23000</v>
      </c>
      <c r="G23" s="564">
        <v>141000</v>
      </c>
      <c r="H23" s="561">
        <v>13081</v>
      </c>
      <c r="I23" s="561">
        <v>1684</v>
      </c>
      <c r="J23" s="565">
        <f t="shared" si="2"/>
        <v>128.73633514257321</v>
      </c>
      <c r="K23" s="561">
        <v>2547</v>
      </c>
      <c r="L23" s="565">
        <v>195</v>
      </c>
      <c r="M23" s="261">
        <f t="shared" si="3"/>
        <v>66.018633406447805</v>
      </c>
      <c r="N23" s="570" t="s">
        <v>70</v>
      </c>
    </row>
    <row r="24" spans="1:14" s="339" customFormat="1" ht="16.5" customHeight="1">
      <c r="A24" s="147" t="s">
        <v>71</v>
      </c>
      <c r="B24" s="146">
        <f t="shared" si="1"/>
        <v>9973000</v>
      </c>
      <c r="C24" s="561">
        <v>5708000</v>
      </c>
      <c r="D24" s="576">
        <v>3436000</v>
      </c>
      <c r="E24" s="561">
        <v>467000</v>
      </c>
      <c r="F24" s="561">
        <v>362000</v>
      </c>
      <c r="G24" s="564">
        <v>0</v>
      </c>
      <c r="H24" s="561">
        <v>25345</v>
      </c>
      <c r="I24" s="561">
        <v>9973</v>
      </c>
      <c r="J24" s="565">
        <f t="shared" si="2"/>
        <v>393.48984020516872</v>
      </c>
      <c r="K24" s="561">
        <v>28128</v>
      </c>
      <c r="L24" s="565">
        <v>1110</v>
      </c>
      <c r="M24" s="261">
        <f t="shared" si="3"/>
        <v>35.449535153618804</v>
      </c>
      <c r="N24" s="570" t="s">
        <v>72</v>
      </c>
    </row>
    <row r="25" spans="1:14" s="339" customFormat="1" ht="16.5" customHeight="1">
      <c r="A25" s="147" t="s">
        <v>73</v>
      </c>
      <c r="B25" s="146">
        <f t="shared" si="1"/>
        <v>171000</v>
      </c>
      <c r="C25" s="561">
        <v>65000</v>
      </c>
      <c r="D25" s="577"/>
      <c r="E25" s="561">
        <v>106000</v>
      </c>
      <c r="F25" s="578"/>
      <c r="G25" s="579">
        <v>0</v>
      </c>
      <c r="H25" s="561">
        <v>533</v>
      </c>
      <c r="I25" s="561">
        <v>171</v>
      </c>
      <c r="J25" s="565">
        <f t="shared" si="2"/>
        <v>320.82551594746718</v>
      </c>
      <c r="K25" s="561">
        <v>1597</v>
      </c>
      <c r="L25" s="565">
        <v>2996</v>
      </c>
      <c r="M25" s="261">
        <f t="shared" si="3"/>
        <v>10.708461814000907</v>
      </c>
      <c r="N25" s="570" t="s">
        <v>74</v>
      </c>
    </row>
    <row r="26" spans="1:14" s="339" customFormat="1" ht="16.5" customHeight="1">
      <c r="A26" s="147" t="s">
        <v>75</v>
      </c>
      <c r="B26" s="146">
        <f t="shared" si="1"/>
        <v>488000</v>
      </c>
      <c r="C26" s="561">
        <v>191000</v>
      </c>
      <c r="D26" s="576">
        <v>268000</v>
      </c>
      <c r="E26" s="561">
        <v>29000</v>
      </c>
      <c r="F26" s="561"/>
      <c r="G26" s="564">
        <v>0</v>
      </c>
      <c r="H26" s="563">
        <v>2255</v>
      </c>
      <c r="I26" s="563">
        <v>488</v>
      </c>
      <c r="J26" s="565">
        <f t="shared" si="2"/>
        <v>216.4079822616408</v>
      </c>
      <c r="K26" s="563">
        <v>3729</v>
      </c>
      <c r="L26" s="565">
        <v>1654</v>
      </c>
      <c r="M26" s="261">
        <f t="shared" si="3"/>
        <v>13.083916702638501</v>
      </c>
      <c r="N26" s="570" t="s">
        <v>76</v>
      </c>
    </row>
    <row r="27" spans="1:14" s="339" customFormat="1" ht="16.5" customHeight="1">
      <c r="A27" s="147" t="s">
        <v>77</v>
      </c>
      <c r="B27" s="146">
        <f t="shared" si="1"/>
        <v>147100</v>
      </c>
      <c r="C27" s="564">
        <v>85000</v>
      </c>
      <c r="D27" s="577">
        <v>62000</v>
      </c>
      <c r="E27" s="564">
        <v>100</v>
      </c>
      <c r="F27" s="564"/>
      <c r="G27" s="564">
        <v>0</v>
      </c>
      <c r="H27" s="561">
        <v>814</v>
      </c>
      <c r="I27" s="561">
        <v>147</v>
      </c>
      <c r="J27" s="565">
        <v>0</v>
      </c>
      <c r="K27" s="561">
        <v>2</v>
      </c>
      <c r="L27" s="565">
        <v>2</v>
      </c>
      <c r="M27" s="261">
        <v>0</v>
      </c>
      <c r="N27" s="570" t="s">
        <v>78</v>
      </c>
    </row>
    <row r="28" spans="1:14" s="339" customFormat="1" ht="16.5" customHeight="1">
      <c r="A28" s="147" t="s">
        <v>79</v>
      </c>
      <c r="B28" s="146">
        <f t="shared" si="1"/>
        <v>260000</v>
      </c>
      <c r="C28" s="564">
        <v>115000</v>
      </c>
      <c r="D28" s="577"/>
      <c r="E28" s="564">
        <v>145000</v>
      </c>
      <c r="F28" s="564"/>
      <c r="G28" s="564">
        <v>0</v>
      </c>
      <c r="H28" s="561">
        <v>851</v>
      </c>
      <c r="I28" s="561">
        <v>260</v>
      </c>
      <c r="J28" s="565">
        <f t="shared" si="2"/>
        <v>305.52291421856637</v>
      </c>
      <c r="K28" s="561">
        <v>3572</v>
      </c>
      <c r="L28" s="565">
        <v>4196</v>
      </c>
      <c r="M28" s="261">
        <f t="shared" si="3"/>
        <v>7.2812896620249372</v>
      </c>
      <c r="N28" s="570" t="s">
        <v>80</v>
      </c>
    </row>
    <row r="29" spans="1:14" s="339" customFormat="1" ht="16.5" customHeight="1">
      <c r="A29" s="147" t="s">
        <v>81</v>
      </c>
      <c r="B29" s="146">
        <f t="shared" si="1"/>
        <v>933000</v>
      </c>
      <c r="C29" s="561">
        <v>322000</v>
      </c>
      <c r="D29" s="576">
        <v>515000</v>
      </c>
      <c r="E29" s="561">
        <v>96000</v>
      </c>
      <c r="F29" s="561"/>
      <c r="G29" s="564">
        <v>0</v>
      </c>
      <c r="H29" s="563">
        <v>2835</v>
      </c>
      <c r="I29" s="563">
        <v>933</v>
      </c>
      <c r="J29" s="565">
        <f t="shared" si="2"/>
        <v>329.10052910052912</v>
      </c>
      <c r="K29" s="563">
        <v>15017</v>
      </c>
      <c r="L29" s="565">
        <v>5296</v>
      </c>
      <c r="M29" s="261">
        <f t="shared" si="3"/>
        <v>6.21413385763839</v>
      </c>
      <c r="N29" s="570" t="s">
        <v>82</v>
      </c>
    </row>
    <row r="30" spans="1:14" s="339" customFormat="1" ht="16.5" customHeight="1">
      <c r="A30" s="147" t="s">
        <v>83</v>
      </c>
      <c r="B30" s="146">
        <f t="shared" si="1"/>
        <v>260000</v>
      </c>
      <c r="C30" s="561">
        <v>92000</v>
      </c>
      <c r="D30" s="576">
        <v>116000</v>
      </c>
      <c r="E30" s="561">
        <v>24000</v>
      </c>
      <c r="F30" s="561">
        <v>28000</v>
      </c>
      <c r="G30" s="564">
        <v>0</v>
      </c>
      <c r="H30" s="563">
        <v>1518</v>
      </c>
      <c r="I30" s="563">
        <v>259</v>
      </c>
      <c r="J30" s="565">
        <f t="shared" si="2"/>
        <v>170.61923583662713</v>
      </c>
      <c r="K30" s="563">
        <v>0</v>
      </c>
      <c r="L30" s="565" t="s">
        <v>680</v>
      </c>
      <c r="M30" s="261">
        <v>0</v>
      </c>
      <c r="N30" s="570" t="s">
        <v>84</v>
      </c>
    </row>
    <row r="31" spans="1:14" s="339" customFormat="1" ht="16.5" customHeight="1">
      <c r="A31" s="147" t="s">
        <v>85</v>
      </c>
      <c r="B31" s="146">
        <f t="shared" si="1"/>
        <v>561000</v>
      </c>
      <c r="C31" s="561">
        <v>264000</v>
      </c>
      <c r="D31" s="576">
        <v>246000</v>
      </c>
      <c r="E31" s="561">
        <v>27000</v>
      </c>
      <c r="F31" s="561">
        <v>24000</v>
      </c>
      <c r="G31" s="564" t="s">
        <v>618</v>
      </c>
      <c r="H31" s="561">
        <v>1975</v>
      </c>
      <c r="I31" s="561">
        <v>561</v>
      </c>
      <c r="J31" s="565">
        <f t="shared" si="2"/>
        <v>284.05063291139243</v>
      </c>
      <c r="K31" s="563">
        <v>2074</v>
      </c>
      <c r="L31" s="565">
        <v>1050</v>
      </c>
      <c r="M31" s="261">
        <f t="shared" si="3"/>
        <v>27.05244122965642</v>
      </c>
      <c r="N31" s="570" t="s">
        <v>86</v>
      </c>
    </row>
    <row r="32" spans="1:14" s="339" customFormat="1" ht="16.5" customHeight="1">
      <c r="A32" s="147" t="s">
        <v>87</v>
      </c>
      <c r="B32" s="146">
        <f t="shared" si="1"/>
        <v>372000</v>
      </c>
      <c r="C32" s="561">
        <v>150000</v>
      </c>
      <c r="D32" s="576"/>
      <c r="E32" s="561">
        <v>222000</v>
      </c>
      <c r="F32" s="561"/>
      <c r="G32" s="564">
        <v>0</v>
      </c>
      <c r="H32" s="561">
        <v>1686</v>
      </c>
      <c r="I32" s="561">
        <v>372</v>
      </c>
      <c r="J32" s="565">
        <f t="shared" si="2"/>
        <v>220.64056939501779</v>
      </c>
      <c r="K32" s="561">
        <v>1937</v>
      </c>
      <c r="L32" s="565">
        <v>1149</v>
      </c>
      <c r="M32" s="261">
        <f t="shared" si="3"/>
        <v>19.202834586163426</v>
      </c>
      <c r="N32" s="570" t="s">
        <v>88</v>
      </c>
    </row>
    <row r="33" spans="1:15" s="339" customFormat="1" ht="16.5" customHeight="1">
      <c r="A33" s="147" t="s">
        <v>89</v>
      </c>
      <c r="B33" s="146">
        <f t="shared" si="1"/>
        <v>6272000</v>
      </c>
      <c r="C33" s="561">
        <v>2462000</v>
      </c>
      <c r="D33" s="576">
        <v>1614000</v>
      </c>
      <c r="E33" s="561">
        <v>123000</v>
      </c>
      <c r="F33" s="561">
        <v>2073000</v>
      </c>
      <c r="G33" s="564">
        <v>0</v>
      </c>
      <c r="H33" s="561">
        <v>13670</v>
      </c>
      <c r="I33" s="561">
        <v>6272</v>
      </c>
      <c r="J33" s="565">
        <f t="shared" si="2"/>
        <v>458.81492318946596</v>
      </c>
      <c r="K33" s="561">
        <v>39750</v>
      </c>
      <c r="L33" s="565">
        <v>2908</v>
      </c>
      <c r="M33" s="261">
        <f t="shared" si="3"/>
        <v>15.777679614493328</v>
      </c>
      <c r="N33" s="570" t="s">
        <v>90</v>
      </c>
    </row>
    <row r="34" spans="1:15" s="339" customFormat="1" ht="16.5" customHeight="1">
      <c r="A34" s="147" t="s">
        <v>91</v>
      </c>
      <c r="B34" s="146">
        <f t="shared" si="1"/>
        <v>556000</v>
      </c>
      <c r="C34" s="561">
        <v>232000</v>
      </c>
      <c r="D34" s="576">
        <v>321000</v>
      </c>
      <c r="E34" s="561">
        <v>3000</v>
      </c>
      <c r="F34" s="561"/>
      <c r="G34" s="564">
        <v>0</v>
      </c>
      <c r="H34" s="561">
        <v>2115</v>
      </c>
      <c r="I34" s="561">
        <v>556</v>
      </c>
      <c r="J34" s="565">
        <f t="shared" si="2"/>
        <v>262.88416075650116</v>
      </c>
      <c r="K34" s="561">
        <v>2737</v>
      </c>
      <c r="L34" s="565">
        <v>1294</v>
      </c>
      <c r="M34" s="261">
        <f t="shared" si="3"/>
        <v>20.315622933269022</v>
      </c>
      <c r="N34" s="570" t="s">
        <v>92</v>
      </c>
    </row>
    <row r="35" spans="1:15" s="339" customFormat="1" ht="16.5" customHeight="1">
      <c r="A35" s="147" t="s">
        <v>93</v>
      </c>
      <c r="B35" s="146">
        <f t="shared" si="1"/>
        <v>0</v>
      </c>
      <c r="C35" s="564"/>
      <c r="D35" s="577"/>
      <c r="E35" s="564" t="s">
        <v>680</v>
      </c>
      <c r="F35" s="564"/>
      <c r="G35" s="564">
        <v>0</v>
      </c>
      <c r="H35" s="561" t="s">
        <v>682</v>
      </c>
      <c r="I35" s="561"/>
      <c r="J35" s="565">
        <v>0</v>
      </c>
      <c r="K35" s="561"/>
      <c r="L35" s="565" t="s">
        <v>680</v>
      </c>
      <c r="M35" s="261">
        <v>0</v>
      </c>
      <c r="N35" s="570" t="s">
        <v>94</v>
      </c>
    </row>
    <row r="36" spans="1:15" s="339" customFormat="1" ht="16.5" customHeight="1">
      <c r="A36" s="147" t="s">
        <v>95</v>
      </c>
      <c r="B36" s="146">
        <f t="shared" si="1"/>
        <v>1043000</v>
      </c>
      <c r="C36" s="561">
        <v>404000</v>
      </c>
      <c r="D36" s="576">
        <v>351000</v>
      </c>
      <c r="E36" s="561">
        <v>288000</v>
      </c>
      <c r="F36" s="561"/>
      <c r="G36" s="564">
        <v>0</v>
      </c>
      <c r="H36" s="561">
        <v>3892</v>
      </c>
      <c r="I36" s="561">
        <v>1043</v>
      </c>
      <c r="J36" s="565">
        <f t="shared" si="2"/>
        <v>267.98561151079139</v>
      </c>
      <c r="K36" s="561">
        <v>2756</v>
      </c>
      <c r="L36" s="565">
        <v>708</v>
      </c>
      <c r="M36" s="261">
        <f t="shared" si="3"/>
        <v>37.851075072145676</v>
      </c>
      <c r="N36" s="570" t="s">
        <v>96</v>
      </c>
    </row>
    <row r="37" spans="1:15" s="339" customFormat="1" ht="16.5" customHeight="1" thickBot="1">
      <c r="A37" s="580" t="s">
        <v>97</v>
      </c>
      <c r="B37" s="146">
        <f t="shared" si="1"/>
        <v>0</v>
      </c>
      <c r="C37" s="564"/>
      <c r="D37" s="577"/>
      <c r="E37" s="564" t="s">
        <v>680</v>
      </c>
      <c r="F37" s="564"/>
      <c r="G37" s="564">
        <v>0</v>
      </c>
      <c r="H37" s="505" t="s">
        <v>683</v>
      </c>
      <c r="I37" s="564"/>
      <c r="J37" s="565">
        <v>0</v>
      </c>
      <c r="K37" s="564"/>
      <c r="L37" s="565" t="s">
        <v>680</v>
      </c>
      <c r="M37" s="571">
        <v>0</v>
      </c>
      <c r="N37" s="572" t="s">
        <v>98</v>
      </c>
    </row>
    <row r="38" spans="1:15" s="101" customFormat="1" ht="9.75" customHeight="1">
      <c r="A38" s="338" t="s">
        <v>237</v>
      </c>
      <c r="B38" s="337"/>
      <c r="C38" s="337"/>
      <c r="D38" s="853"/>
      <c r="E38" s="853"/>
      <c r="F38" s="853"/>
      <c r="G38" s="853"/>
      <c r="H38" s="337"/>
      <c r="I38" s="337"/>
      <c r="J38" s="337"/>
      <c r="K38" s="573"/>
      <c r="L38" s="573"/>
      <c r="N38" s="574" t="s">
        <v>596</v>
      </c>
      <c r="O38" s="616"/>
    </row>
    <row r="39" spans="1:15" s="618" customFormat="1" ht="9.75" customHeight="1">
      <c r="A39" s="616" t="s">
        <v>413</v>
      </c>
      <c r="B39" s="617"/>
      <c r="C39" s="617"/>
      <c r="D39" s="617"/>
      <c r="E39" s="617"/>
      <c r="F39" s="617"/>
      <c r="G39" s="617"/>
      <c r="H39" s="617"/>
      <c r="I39" s="617"/>
      <c r="J39" s="617"/>
      <c r="K39" s="617"/>
      <c r="L39" s="617"/>
      <c r="M39" s="617"/>
      <c r="N39" s="617"/>
    </row>
    <row r="40" spans="1:15" s="110" customFormat="1" ht="9.75" customHeight="1">
      <c r="A40" s="120" t="s">
        <v>414</v>
      </c>
      <c r="B40" s="273"/>
      <c r="C40" s="273"/>
      <c r="D40" s="273"/>
      <c r="E40" s="273"/>
      <c r="F40" s="273"/>
      <c r="G40" s="273"/>
      <c r="H40" s="273"/>
      <c r="I40" s="273"/>
      <c r="J40" s="273"/>
      <c r="K40" s="273"/>
      <c r="L40" s="273"/>
      <c r="M40" s="273"/>
    </row>
    <row r="41" spans="1:15" s="528" customFormat="1" ht="11.25">
      <c r="A41" s="318"/>
      <c r="B41" s="333"/>
      <c r="C41" s="333"/>
      <c r="D41" s="333"/>
      <c r="E41" s="333"/>
      <c r="F41" s="333"/>
      <c r="G41" s="333"/>
      <c r="H41" s="333"/>
      <c r="I41" s="333"/>
      <c r="J41" s="333"/>
      <c r="K41" s="333"/>
      <c r="L41" s="333"/>
      <c r="M41" s="333"/>
    </row>
    <row r="42" spans="1:15" s="493" customFormat="1" ht="11.25">
      <c r="A42" s="539"/>
      <c r="B42" s="537"/>
      <c r="C42" s="537"/>
      <c r="D42" s="537"/>
      <c r="E42" s="537"/>
      <c r="F42" s="537"/>
      <c r="G42" s="537"/>
      <c r="H42" s="537"/>
      <c r="I42" s="537"/>
      <c r="J42" s="537"/>
      <c r="K42" s="537"/>
      <c r="L42" s="537"/>
      <c r="M42" s="537"/>
    </row>
    <row r="43" spans="1:15" s="493" customFormat="1" ht="11.25">
      <c r="A43" s="539"/>
      <c r="B43" s="537"/>
      <c r="C43" s="537"/>
      <c r="D43" s="537"/>
      <c r="E43" s="537"/>
      <c r="F43" s="537"/>
      <c r="G43" s="537"/>
      <c r="H43" s="537"/>
      <c r="I43" s="537"/>
      <c r="J43" s="537"/>
      <c r="K43" s="537"/>
      <c r="L43" s="537"/>
      <c r="M43" s="537"/>
    </row>
    <row r="44" spans="1:15" s="493" customFormat="1" ht="11.25">
      <c r="A44" s="539"/>
      <c r="B44" s="537"/>
      <c r="C44" s="537"/>
      <c r="D44" s="537"/>
      <c r="E44" s="537"/>
      <c r="F44" s="537"/>
      <c r="G44" s="537"/>
      <c r="H44" s="537"/>
      <c r="I44" s="537"/>
      <c r="J44" s="537"/>
      <c r="K44" s="537"/>
      <c r="L44" s="537"/>
      <c r="M44" s="537"/>
    </row>
    <row r="45" spans="1:15" s="493" customFormat="1" ht="11.25">
      <c r="A45" s="539"/>
      <c r="B45" s="537"/>
      <c r="C45" s="537"/>
      <c r="D45" s="537"/>
      <c r="E45" s="537"/>
      <c r="F45" s="537"/>
      <c r="G45" s="537"/>
      <c r="H45" s="537"/>
      <c r="I45" s="537"/>
      <c r="J45" s="537"/>
      <c r="K45" s="537"/>
      <c r="L45" s="537"/>
      <c r="M45" s="537"/>
    </row>
    <row r="46" spans="1:15" s="493" customFormat="1" ht="11.25">
      <c r="A46" s="539"/>
      <c r="B46" s="537"/>
      <c r="C46" s="537"/>
      <c r="D46" s="537"/>
      <c r="E46" s="537"/>
      <c r="F46" s="537"/>
      <c r="G46" s="537"/>
      <c r="H46" s="537"/>
      <c r="I46" s="537"/>
      <c r="J46" s="537"/>
      <c r="K46" s="537"/>
      <c r="L46" s="537"/>
      <c r="M46" s="537"/>
    </row>
    <row r="47" spans="1:15" s="493" customFormat="1" ht="11.25">
      <c r="A47" s="539"/>
      <c r="B47" s="537"/>
      <c r="C47" s="537"/>
      <c r="D47" s="537"/>
      <c r="E47" s="537"/>
      <c r="F47" s="537"/>
      <c r="G47" s="537"/>
      <c r="H47" s="537"/>
      <c r="I47" s="537"/>
      <c r="J47" s="537"/>
      <c r="K47" s="537"/>
      <c r="L47" s="537"/>
      <c r="M47" s="537"/>
    </row>
    <row r="48" spans="1:15" s="433" customFormat="1" ht="11.25">
      <c r="A48" s="332"/>
      <c r="B48" s="333"/>
      <c r="C48" s="333"/>
      <c r="D48" s="333"/>
      <c r="E48" s="333"/>
      <c r="F48" s="333"/>
      <c r="G48" s="333"/>
      <c r="H48" s="333"/>
      <c r="I48" s="333"/>
      <c r="J48" s="333"/>
      <c r="K48" s="333"/>
      <c r="L48" s="333"/>
      <c r="M48" s="333"/>
    </row>
    <row r="49" spans="1:13" s="433" customFormat="1" ht="11.25">
      <c r="A49" s="332"/>
      <c r="B49" s="333"/>
      <c r="C49" s="333"/>
      <c r="D49" s="333"/>
      <c r="E49" s="333"/>
      <c r="F49" s="333"/>
      <c r="G49" s="333"/>
      <c r="H49" s="333"/>
      <c r="I49" s="333"/>
      <c r="J49" s="333"/>
      <c r="K49" s="333"/>
      <c r="L49" s="333"/>
      <c r="M49" s="333"/>
    </row>
    <row r="50" spans="1:13" s="433" customFormat="1" ht="11.25">
      <c r="A50" s="332"/>
      <c r="B50" s="333"/>
      <c r="C50" s="333"/>
      <c r="D50" s="333"/>
      <c r="E50" s="333"/>
      <c r="F50" s="333"/>
      <c r="G50" s="333"/>
      <c r="H50" s="333"/>
      <c r="I50" s="333"/>
      <c r="J50" s="333"/>
      <c r="K50" s="333"/>
      <c r="L50" s="333"/>
      <c r="M50" s="333"/>
    </row>
    <row r="51" spans="1:13" s="433" customFormat="1" ht="11.25">
      <c r="A51" s="332"/>
      <c r="B51" s="333"/>
      <c r="C51" s="333"/>
      <c r="D51" s="333"/>
      <c r="E51" s="333"/>
      <c r="F51" s="333"/>
      <c r="G51" s="333"/>
      <c r="H51" s="333"/>
      <c r="I51" s="333"/>
      <c r="J51" s="333"/>
      <c r="K51" s="333"/>
      <c r="L51" s="333"/>
      <c r="M51" s="333"/>
    </row>
    <row r="52" spans="1:13" s="433" customFormat="1" ht="11.25">
      <c r="A52" s="332"/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3"/>
      <c r="M52" s="333"/>
    </row>
    <row r="53" spans="1:13" s="433" customFormat="1" ht="11.25">
      <c r="A53" s="332"/>
      <c r="B53" s="333"/>
      <c r="C53" s="333"/>
      <c r="D53" s="333"/>
      <c r="E53" s="333"/>
      <c r="F53" s="333"/>
      <c r="G53" s="333"/>
      <c r="H53" s="333"/>
      <c r="I53" s="333"/>
      <c r="J53" s="333"/>
      <c r="K53" s="333"/>
      <c r="L53" s="333"/>
      <c r="M53" s="333"/>
    </row>
    <row r="54" spans="1:13" s="433" customFormat="1" ht="11.25">
      <c r="A54" s="332"/>
      <c r="B54" s="333"/>
      <c r="C54" s="333"/>
      <c r="D54" s="333"/>
      <c r="E54" s="333"/>
      <c r="F54" s="333"/>
      <c r="G54" s="333"/>
      <c r="H54" s="333"/>
      <c r="I54" s="333"/>
      <c r="J54" s="333"/>
      <c r="K54" s="333"/>
      <c r="L54" s="333"/>
      <c r="M54" s="333"/>
    </row>
    <row r="55" spans="1:13" s="433" customFormat="1" ht="11.25">
      <c r="A55" s="332"/>
      <c r="B55" s="333"/>
      <c r="C55" s="333"/>
      <c r="D55" s="333"/>
      <c r="E55" s="333"/>
      <c r="F55" s="333"/>
      <c r="G55" s="333"/>
      <c r="H55" s="333"/>
      <c r="I55" s="333"/>
      <c r="J55" s="333"/>
      <c r="K55" s="333"/>
      <c r="L55" s="333"/>
      <c r="M55" s="333"/>
    </row>
    <row r="56" spans="1:13" s="433" customFormat="1" ht="11.25">
      <c r="A56" s="332"/>
      <c r="B56" s="333"/>
      <c r="C56" s="333"/>
      <c r="D56" s="333"/>
      <c r="E56" s="333"/>
      <c r="F56" s="333"/>
      <c r="G56" s="333"/>
      <c r="H56" s="333"/>
      <c r="I56" s="333"/>
      <c r="J56" s="333"/>
      <c r="K56" s="333"/>
      <c r="L56" s="333"/>
      <c r="M56" s="333"/>
    </row>
    <row r="57" spans="1:13" s="433" customFormat="1" ht="11.25">
      <c r="A57" s="332"/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3"/>
      <c r="M57" s="333"/>
    </row>
    <row r="58" spans="1:13" s="433" customFormat="1" ht="11.25">
      <c r="A58" s="332"/>
      <c r="B58" s="333"/>
      <c r="C58" s="333"/>
      <c r="D58" s="333"/>
      <c r="E58" s="333"/>
      <c r="F58" s="333"/>
      <c r="G58" s="333"/>
      <c r="H58" s="333"/>
      <c r="I58" s="333"/>
      <c r="J58" s="333"/>
      <c r="K58" s="333"/>
      <c r="L58" s="333"/>
      <c r="M58" s="333"/>
    </row>
    <row r="59" spans="1:13" s="433" customFormat="1" ht="11.25">
      <c r="A59" s="332"/>
      <c r="B59" s="333"/>
      <c r="C59" s="333"/>
      <c r="D59" s="333"/>
      <c r="E59" s="333"/>
      <c r="F59" s="333"/>
      <c r="G59" s="333"/>
      <c r="H59" s="333"/>
      <c r="I59" s="333"/>
      <c r="J59" s="333"/>
      <c r="K59" s="333"/>
      <c r="L59" s="333"/>
      <c r="M59" s="333"/>
    </row>
    <row r="60" spans="1:13" s="433" customFormat="1" ht="11.25">
      <c r="A60" s="332"/>
      <c r="B60" s="333"/>
      <c r="C60" s="333"/>
      <c r="D60" s="333"/>
      <c r="E60" s="333"/>
      <c r="F60" s="333"/>
      <c r="G60" s="333"/>
      <c r="H60" s="333"/>
      <c r="I60" s="333"/>
      <c r="J60" s="333"/>
      <c r="K60" s="333"/>
      <c r="L60" s="333"/>
      <c r="M60" s="333"/>
    </row>
    <row r="61" spans="1:13" s="433" customFormat="1" ht="11.25">
      <c r="A61" s="332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  <c r="M61" s="333"/>
    </row>
    <row r="62" spans="1:13" s="433" customFormat="1" ht="11.25">
      <c r="A62" s="332"/>
      <c r="B62" s="333"/>
      <c r="C62" s="333"/>
      <c r="D62" s="333"/>
      <c r="E62" s="333"/>
      <c r="F62" s="333"/>
      <c r="G62" s="333"/>
      <c r="H62" s="333"/>
      <c r="I62" s="333"/>
      <c r="J62" s="333"/>
      <c r="K62" s="333"/>
      <c r="L62" s="333"/>
      <c r="M62" s="333"/>
    </row>
    <row r="63" spans="1:13" s="433" customFormat="1" ht="11.25">
      <c r="A63" s="332"/>
      <c r="B63" s="333"/>
      <c r="C63" s="333"/>
      <c r="D63" s="333"/>
      <c r="E63" s="333"/>
      <c r="F63" s="333"/>
      <c r="G63" s="333"/>
      <c r="H63" s="333"/>
      <c r="I63" s="333"/>
      <c r="J63" s="333"/>
      <c r="K63" s="333"/>
      <c r="L63" s="333"/>
      <c r="M63" s="333"/>
    </row>
    <row r="64" spans="1:13" s="433" customFormat="1" ht="11.25">
      <c r="A64" s="332"/>
      <c r="B64" s="333"/>
      <c r="C64" s="333"/>
      <c r="D64" s="333"/>
      <c r="E64" s="333"/>
      <c r="F64" s="333"/>
      <c r="G64" s="333"/>
      <c r="H64" s="333"/>
      <c r="I64" s="333"/>
      <c r="J64" s="333"/>
      <c r="K64" s="333"/>
      <c r="L64" s="333"/>
      <c r="M64" s="333"/>
    </row>
    <row r="65" spans="1:13" s="433" customFormat="1" ht="11.25">
      <c r="A65" s="332"/>
      <c r="B65" s="333"/>
      <c r="C65" s="333"/>
      <c r="D65" s="333"/>
      <c r="E65" s="333"/>
      <c r="F65" s="333"/>
      <c r="G65" s="333"/>
      <c r="H65" s="333"/>
      <c r="I65" s="333"/>
      <c r="J65" s="333"/>
      <c r="K65" s="333"/>
      <c r="L65" s="333"/>
      <c r="M65" s="333"/>
    </row>
    <row r="66" spans="1:13" s="433" customFormat="1" ht="11.25">
      <c r="A66" s="332"/>
      <c r="B66" s="333"/>
      <c r="C66" s="333"/>
      <c r="D66" s="333"/>
      <c r="E66" s="333"/>
      <c r="F66" s="333"/>
      <c r="G66" s="333"/>
      <c r="H66" s="333"/>
      <c r="I66" s="333"/>
      <c r="J66" s="333"/>
      <c r="K66" s="333"/>
      <c r="L66" s="333"/>
      <c r="M66" s="333"/>
    </row>
    <row r="67" spans="1:13" s="433" customFormat="1" ht="11.25">
      <c r="A67" s="332"/>
      <c r="B67" s="333"/>
      <c r="C67" s="333"/>
      <c r="D67" s="333"/>
      <c r="E67" s="333"/>
      <c r="F67" s="333"/>
      <c r="G67" s="333"/>
      <c r="H67" s="333"/>
      <c r="I67" s="333"/>
      <c r="J67" s="333"/>
      <c r="K67" s="333"/>
      <c r="L67" s="333"/>
      <c r="M67" s="333"/>
    </row>
    <row r="68" spans="1:13" s="433" customFormat="1" ht="11.25">
      <c r="A68" s="332"/>
      <c r="B68" s="333"/>
      <c r="C68" s="333"/>
      <c r="D68" s="333"/>
      <c r="E68" s="333"/>
      <c r="F68" s="333"/>
      <c r="G68" s="333"/>
      <c r="H68" s="333"/>
      <c r="I68" s="333"/>
      <c r="J68" s="333"/>
      <c r="K68" s="333"/>
      <c r="L68" s="333"/>
      <c r="M68" s="333"/>
    </row>
    <row r="69" spans="1:13" s="433" customFormat="1" ht="11.25">
      <c r="A69" s="332"/>
      <c r="B69" s="333"/>
      <c r="C69" s="333"/>
      <c r="D69" s="333"/>
      <c r="E69" s="333"/>
      <c r="F69" s="333"/>
      <c r="G69" s="333"/>
      <c r="H69" s="333"/>
      <c r="I69" s="333"/>
      <c r="J69" s="333"/>
      <c r="K69" s="333"/>
      <c r="L69" s="333"/>
      <c r="M69" s="333"/>
    </row>
    <row r="70" spans="1:13" s="433" customFormat="1" ht="11.25">
      <c r="A70" s="332"/>
      <c r="B70" s="333"/>
      <c r="C70" s="333"/>
      <c r="D70" s="333"/>
      <c r="E70" s="333"/>
      <c r="F70" s="333"/>
      <c r="G70" s="333"/>
      <c r="H70" s="333"/>
      <c r="I70" s="333"/>
      <c r="J70" s="333"/>
      <c r="K70" s="333"/>
      <c r="L70" s="333"/>
      <c r="M70" s="333"/>
    </row>
    <row r="71" spans="1:13" s="433" customFormat="1" ht="11.25">
      <c r="A71" s="332"/>
      <c r="B71" s="333"/>
      <c r="C71" s="333"/>
      <c r="D71" s="333"/>
      <c r="E71" s="333"/>
      <c r="F71" s="333"/>
      <c r="G71" s="333"/>
      <c r="H71" s="333"/>
      <c r="I71" s="333"/>
      <c r="J71" s="333"/>
      <c r="K71" s="333"/>
      <c r="L71" s="333"/>
      <c r="M71" s="333"/>
    </row>
    <row r="72" spans="1:13" s="433" customFormat="1" ht="11.25">
      <c r="A72" s="332"/>
      <c r="B72" s="333"/>
      <c r="C72" s="333"/>
      <c r="D72" s="333"/>
      <c r="E72" s="333"/>
      <c r="F72" s="333"/>
      <c r="G72" s="333"/>
      <c r="H72" s="333"/>
      <c r="I72" s="333"/>
      <c r="J72" s="333"/>
      <c r="K72" s="333"/>
      <c r="L72" s="333"/>
      <c r="M72" s="333"/>
    </row>
    <row r="73" spans="1:13" s="433" customFormat="1" ht="11.25">
      <c r="A73" s="332"/>
      <c r="B73" s="333"/>
      <c r="C73" s="333"/>
      <c r="D73" s="333"/>
      <c r="E73" s="333"/>
      <c r="F73" s="333"/>
      <c r="G73" s="333"/>
      <c r="H73" s="333"/>
      <c r="I73" s="333"/>
      <c r="J73" s="333"/>
      <c r="K73" s="333"/>
      <c r="L73" s="333"/>
      <c r="M73" s="333"/>
    </row>
    <row r="74" spans="1:13" s="433" customFormat="1" ht="11.25">
      <c r="A74" s="332"/>
      <c r="B74" s="333"/>
      <c r="C74" s="333"/>
      <c r="D74" s="333"/>
      <c r="E74" s="333"/>
      <c r="F74" s="333"/>
      <c r="G74" s="333"/>
      <c r="H74" s="333"/>
      <c r="I74" s="333"/>
      <c r="J74" s="333"/>
      <c r="K74" s="333"/>
      <c r="L74" s="333"/>
      <c r="M74" s="333"/>
    </row>
    <row r="75" spans="1:13" s="433" customFormat="1" ht="11.25">
      <c r="A75" s="332"/>
      <c r="B75" s="333"/>
      <c r="C75" s="333"/>
      <c r="D75" s="333"/>
      <c r="E75" s="333"/>
      <c r="F75" s="333"/>
      <c r="G75" s="333"/>
      <c r="H75" s="333"/>
      <c r="I75" s="333"/>
      <c r="J75" s="333"/>
      <c r="K75" s="333"/>
      <c r="L75" s="333"/>
      <c r="M75" s="333"/>
    </row>
    <row r="76" spans="1:13" s="433" customFormat="1" ht="11.25">
      <c r="A76" s="332"/>
      <c r="B76" s="333"/>
      <c r="C76" s="333"/>
      <c r="D76" s="333"/>
      <c r="E76" s="333"/>
      <c r="F76" s="333"/>
      <c r="G76" s="333"/>
      <c r="H76" s="333"/>
      <c r="I76" s="333"/>
      <c r="J76" s="333"/>
      <c r="K76" s="333"/>
      <c r="L76" s="333"/>
      <c r="M76" s="333"/>
    </row>
    <row r="77" spans="1:13" s="433" customFormat="1" ht="11.25">
      <c r="A77" s="332"/>
      <c r="B77" s="333"/>
      <c r="C77" s="333"/>
      <c r="D77" s="333"/>
      <c r="E77" s="333"/>
      <c r="F77" s="333"/>
      <c r="G77" s="333"/>
      <c r="H77" s="333"/>
      <c r="I77" s="333"/>
      <c r="J77" s="333"/>
      <c r="K77" s="333"/>
      <c r="L77" s="333"/>
      <c r="M77" s="333"/>
    </row>
    <row r="78" spans="1:13" s="433" customFormat="1" ht="11.25">
      <c r="A78" s="332"/>
      <c r="B78" s="333"/>
      <c r="C78" s="333"/>
      <c r="D78" s="333"/>
      <c r="E78" s="333"/>
      <c r="F78" s="333"/>
      <c r="G78" s="333"/>
      <c r="H78" s="333"/>
      <c r="I78" s="333"/>
      <c r="J78" s="333"/>
      <c r="K78" s="333"/>
      <c r="L78" s="333"/>
      <c r="M78" s="333"/>
    </row>
    <row r="79" spans="1:13" s="433" customFormat="1" ht="11.25">
      <c r="A79" s="332"/>
      <c r="B79" s="333"/>
      <c r="C79" s="333"/>
      <c r="D79" s="333"/>
      <c r="E79" s="333"/>
      <c r="F79" s="333"/>
      <c r="G79" s="333"/>
      <c r="H79" s="333"/>
      <c r="I79" s="333"/>
      <c r="J79" s="333"/>
      <c r="K79" s="333"/>
      <c r="L79" s="333"/>
      <c r="M79" s="333"/>
    </row>
    <row r="80" spans="1:13" s="433" customFormat="1" ht="11.25">
      <c r="A80" s="332"/>
      <c r="B80" s="333"/>
      <c r="C80" s="333"/>
      <c r="D80" s="333"/>
      <c r="E80" s="333"/>
      <c r="F80" s="333"/>
      <c r="G80" s="333"/>
      <c r="H80" s="333"/>
      <c r="I80" s="333"/>
      <c r="J80" s="333"/>
      <c r="K80" s="333"/>
      <c r="L80" s="333"/>
      <c r="M80" s="333"/>
    </row>
    <row r="81" spans="1:13" s="433" customFormat="1" ht="11.25">
      <c r="A81" s="332"/>
      <c r="B81" s="333"/>
      <c r="C81" s="333"/>
      <c r="D81" s="333"/>
      <c r="E81" s="333"/>
      <c r="F81" s="333"/>
      <c r="G81" s="333"/>
      <c r="H81" s="333"/>
      <c r="I81" s="333"/>
      <c r="J81" s="333"/>
      <c r="K81" s="333"/>
      <c r="L81" s="333"/>
      <c r="M81" s="333"/>
    </row>
    <row r="82" spans="1:13" s="433" customFormat="1" ht="11.25">
      <c r="A82" s="332"/>
      <c r="B82" s="333"/>
      <c r="C82" s="333"/>
      <c r="D82" s="333"/>
      <c r="E82" s="333"/>
      <c r="F82" s="333"/>
      <c r="G82" s="333"/>
      <c r="H82" s="333"/>
      <c r="I82" s="333"/>
      <c r="J82" s="333"/>
      <c r="K82" s="333"/>
      <c r="L82" s="333"/>
      <c r="M82" s="333"/>
    </row>
    <row r="83" spans="1:13" s="433" customFormat="1" ht="11.25">
      <c r="A83" s="332"/>
      <c r="B83" s="333"/>
      <c r="C83" s="333"/>
      <c r="D83" s="333"/>
      <c r="E83" s="333"/>
      <c r="F83" s="333"/>
      <c r="G83" s="333"/>
      <c r="H83" s="333"/>
      <c r="I83" s="333"/>
      <c r="J83" s="333"/>
      <c r="K83" s="333"/>
      <c r="L83" s="333"/>
      <c r="M83" s="333"/>
    </row>
    <row r="84" spans="1:13" s="433" customFormat="1" ht="11.25">
      <c r="A84" s="332"/>
      <c r="B84" s="333"/>
      <c r="C84" s="333"/>
      <c r="D84" s="333"/>
      <c r="E84" s="333"/>
      <c r="F84" s="333"/>
      <c r="G84" s="333"/>
      <c r="H84" s="333"/>
      <c r="I84" s="333"/>
      <c r="J84" s="333"/>
      <c r="K84" s="333"/>
      <c r="L84" s="333"/>
      <c r="M84" s="333"/>
    </row>
    <row r="85" spans="1:13" s="433" customFormat="1" ht="11.25">
      <c r="A85" s="332"/>
      <c r="B85" s="333"/>
      <c r="C85" s="333"/>
      <c r="D85" s="333"/>
      <c r="E85" s="333"/>
      <c r="F85" s="333"/>
      <c r="G85" s="333"/>
      <c r="H85" s="333"/>
      <c r="I85" s="333"/>
      <c r="J85" s="333"/>
      <c r="K85" s="333"/>
      <c r="L85" s="333"/>
      <c r="M85" s="333"/>
    </row>
    <row r="86" spans="1:13" s="433" customFormat="1" ht="11.25">
      <c r="A86" s="332"/>
      <c r="B86" s="333"/>
      <c r="C86" s="333"/>
      <c r="D86" s="333"/>
      <c r="E86" s="333"/>
      <c r="F86" s="333"/>
      <c r="G86" s="333"/>
      <c r="H86" s="333"/>
      <c r="I86" s="333"/>
      <c r="J86" s="333"/>
      <c r="K86" s="333"/>
      <c r="L86" s="333"/>
      <c r="M86" s="333"/>
    </row>
    <row r="87" spans="1:13" s="433" customFormat="1" ht="11.25">
      <c r="A87" s="332"/>
      <c r="B87" s="333"/>
      <c r="C87" s="333"/>
      <c r="D87" s="333"/>
      <c r="E87" s="333"/>
      <c r="F87" s="333"/>
      <c r="G87" s="333"/>
      <c r="H87" s="333"/>
      <c r="I87" s="333"/>
      <c r="J87" s="333"/>
      <c r="K87" s="333"/>
      <c r="L87" s="333"/>
      <c r="M87" s="333"/>
    </row>
    <row r="88" spans="1:13" s="433" customFormat="1" ht="11.25">
      <c r="A88" s="332"/>
      <c r="B88" s="333"/>
      <c r="C88" s="333"/>
      <c r="D88" s="333"/>
      <c r="E88" s="333"/>
      <c r="F88" s="333"/>
      <c r="G88" s="333"/>
      <c r="H88" s="333"/>
      <c r="I88" s="333"/>
      <c r="J88" s="333"/>
      <c r="K88" s="333"/>
      <c r="L88" s="333"/>
      <c r="M88" s="333"/>
    </row>
    <row r="89" spans="1:13" s="433" customFormat="1" ht="11.25">
      <c r="A89" s="332"/>
      <c r="B89" s="333"/>
      <c r="C89" s="333"/>
      <c r="D89" s="333"/>
      <c r="E89" s="333"/>
      <c r="F89" s="333"/>
      <c r="G89" s="333"/>
      <c r="H89" s="333"/>
      <c r="I89" s="333"/>
      <c r="J89" s="333"/>
      <c r="K89" s="333"/>
      <c r="L89" s="333"/>
      <c r="M89" s="333"/>
    </row>
    <row r="90" spans="1:13" s="433" customFormat="1" ht="11.25">
      <c r="A90" s="332"/>
      <c r="B90" s="333"/>
      <c r="C90" s="333"/>
      <c r="D90" s="333"/>
      <c r="E90" s="333"/>
      <c r="F90" s="333"/>
      <c r="G90" s="333"/>
      <c r="H90" s="333"/>
      <c r="I90" s="333"/>
      <c r="J90" s="333"/>
      <c r="K90" s="333"/>
      <c r="L90" s="333"/>
      <c r="M90" s="333"/>
    </row>
    <row r="91" spans="1:13" s="433" customFormat="1" ht="11.25">
      <c r="A91" s="332"/>
      <c r="B91" s="333"/>
      <c r="C91" s="333"/>
      <c r="D91" s="333"/>
      <c r="E91" s="333"/>
      <c r="F91" s="333"/>
      <c r="G91" s="333"/>
      <c r="H91" s="333"/>
      <c r="I91" s="333"/>
      <c r="J91" s="333"/>
      <c r="K91" s="333"/>
      <c r="L91" s="333"/>
      <c r="M91" s="333"/>
    </row>
    <row r="92" spans="1:13" s="433" customFormat="1" ht="11.25">
      <c r="A92" s="332"/>
      <c r="B92" s="333"/>
      <c r="C92" s="333"/>
      <c r="D92" s="333"/>
      <c r="E92" s="333"/>
      <c r="F92" s="333"/>
      <c r="G92" s="333"/>
      <c r="H92" s="333"/>
      <c r="I92" s="333"/>
      <c r="J92" s="333"/>
      <c r="K92" s="333"/>
      <c r="L92" s="333"/>
      <c r="M92" s="333"/>
    </row>
    <row r="93" spans="1:13" s="433" customFormat="1" ht="11.25">
      <c r="A93" s="332"/>
      <c r="B93" s="333"/>
      <c r="C93" s="333"/>
      <c r="D93" s="333"/>
      <c r="E93" s="333"/>
      <c r="F93" s="333"/>
      <c r="G93" s="333"/>
      <c r="H93" s="333"/>
      <c r="I93" s="333"/>
      <c r="J93" s="333"/>
      <c r="K93" s="333"/>
      <c r="L93" s="333"/>
      <c r="M93" s="333"/>
    </row>
    <row r="94" spans="1:13" s="433" customFormat="1" ht="11.25">
      <c r="A94" s="332"/>
      <c r="B94" s="333"/>
      <c r="C94" s="333"/>
      <c r="D94" s="333"/>
      <c r="E94" s="333"/>
      <c r="F94" s="333"/>
      <c r="G94" s="333"/>
      <c r="H94" s="333"/>
      <c r="I94" s="333"/>
      <c r="J94" s="333"/>
      <c r="K94" s="333"/>
      <c r="L94" s="333"/>
      <c r="M94" s="333"/>
    </row>
    <row r="95" spans="1:13" s="433" customFormat="1" ht="11.25">
      <c r="A95" s="332"/>
      <c r="B95" s="333"/>
      <c r="C95" s="333"/>
      <c r="D95" s="333"/>
      <c r="E95" s="333"/>
      <c r="F95" s="333"/>
      <c r="G95" s="333"/>
      <c r="H95" s="333"/>
      <c r="I95" s="333"/>
      <c r="J95" s="333"/>
      <c r="K95" s="333"/>
      <c r="L95" s="333"/>
      <c r="M95" s="333"/>
    </row>
    <row r="96" spans="1:13" s="433" customFormat="1" ht="11.25">
      <c r="A96" s="332"/>
      <c r="B96" s="333"/>
      <c r="C96" s="333"/>
      <c r="D96" s="333"/>
      <c r="E96" s="333"/>
      <c r="F96" s="333"/>
      <c r="G96" s="333"/>
      <c r="H96" s="333"/>
      <c r="I96" s="333"/>
      <c r="J96" s="333"/>
      <c r="K96" s="333"/>
      <c r="L96" s="333"/>
      <c r="M96" s="333"/>
    </row>
    <row r="97" spans="1:13" s="433" customFormat="1" ht="11.25">
      <c r="A97" s="332"/>
      <c r="B97" s="333"/>
      <c r="C97" s="333"/>
      <c r="D97" s="333"/>
      <c r="E97" s="333"/>
      <c r="F97" s="333"/>
      <c r="G97" s="333"/>
      <c r="H97" s="333"/>
      <c r="I97" s="333"/>
      <c r="J97" s="333"/>
      <c r="K97" s="333"/>
      <c r="L97" s="333"/>
      <c r="M97" s="333"/>
    </row>
    <row r="98" spans="1:13" s="433" customFormat="1" ht="11.25">
      <c r="A98" s="332"/>
      <c r="B98" s="333"/>
      <c r="C98" s="333"/>
      <c r="D98" s="333"/>
      <c r="E98" s="333"/>
      <c r="F98" s="333"/>
      <c r="G98" s="333"/>
      <c r="H98" s="333"/>
      <c r="I98" s="333"/>
      <c r="J98" s="333"/>
      <c r="K98" s="333"/>
      <c r="L98" s="333"/>
      <c r="M98" s="333"/>
    </row>
    <row r="99" spans="1:13" s="433" customFormat="1" ht="11.25">
      <c r="A99" s="332"/>
      <c r="B99" s="333"/>
      <c r="C99" s="333"/>
      <c r="D99" s="333"/>
      <c r="E99" s="333"/>
      <c r="F99" s="333"/>
      <c r="G99" s="333"/>
      <c r="H99" s="333"/>
      <c r="I99" s="333"/>
      <c r="J99" s="333"/>
      <c r="K99" s="333"/>
      <c r="L99" s="333"/>
      <c r="M99" s="333"/>
    </row>
    <row r="100" spans="1:13" s="433" customFormat="1" ht="11.25">
      <c r="A100" s="332"/>
      <c r="B100" s="333"/>
      <c r="C100" s="333"/>
      <c r="D100" s="333"/>
      <c r="E100" s="333"/>
      <c r="F100" s="333"/>
      <c r="G100" s="333"/>
      <c r="H100" s="333"/>
      <c r="I100" s="333"/>
      <c r="J100" s="333"/>
      <c r="K100" s="333"/>
      <c r="L100" s="333"/>
      <c r="M100" s="333"/>
    </row>
    <row r="101" spans="1:13" s="433" customFormat="1" ht="11.25">
      <c r="A101" s="332"/>
      <c r="B101" s="333"/>
      <c r="C101" s="333"/>
      <c r="D101" s="333"/>
      <c r="E101" s="333"/>
      <c r="F101" s="333"/>
      <c r="G101" s="333"/>
      <c r="H101" s="333"/>
      <c r="I101" s="333"/>
      <c r="J101" s="333"/>
      <c r="K101" s="333"/>
      <c r="L101" s="333"/>
      <c r="M101" s="333"/>
    </row>
    <row r="102" spans="1:13" s="433" customFormat="1" ht="11.25">
      <c r="A102" s="332"/>
      <c r="B102" s="333"/>
      <c r="C102" s="333"/>
      <c r="D102" s="333"/>
      <c r="E102" s="333"/>
      <c r="F102" s="333"/>
      <c r="G102" s="333"/>
      <c r="H102" s="333"/>
      <c r="I102" s="333"/>
      <c r="J102" s="333"/>
      <c r="K102" s="333"/>
      <c r="L102" s="333"/>
      <c r="M102" s="333"/>
    </row>
    <row r="103" spans="1:13" s="433" customFormat="1" ht="11.25">
      <c r="A103" s="332"/>
      <c r="B103" s="333"/>
      <c r="C103" s="333"/>
      <c r="D103" s="333"/>
      <c r="E103" s="333"/>
      <c r="F103" s="333"/>
      <c r="G103" s="333"/>
      <c r="H103" s="333"/>
      <c r="I103" s="333"/>
      <c r="J103" s="333"/>
      <c r="K103" s="333"/>
      <c r="L103" s="333"/>
      <c r="M103" s="333"/>
    </row>
  </sheetData>
  <sheetProtection selectLockedCells="1"/>
  <mergeCells count="20">
    <mergeCell ref="D38:G38"/>
    <mergeCell ref="E7:E8"/>
    <mergeCell ref="F7:F8"/>
    <mergeCell ref="G7:G8"/>
    <mergeCell ref="H7:H8"/>
    <mergeCell ref="A3:G3"/>
    <mergeCell ref="H3:N3"/>
    <mergeCell ref="A4:G4"/>
    <mergeCell ref="A6:A8"/>
    <mergeCell ref="B6:G6"/>
    <mergeCell ref="H6:M6"/>
    <mergeCell ref="N6:N8"/>
    <mergeCell ref="B7:B8"/>
    <mergeCell ref="C7:C8"/>
    <mergeCell ref="D7:D8"/>
    <mergeCell ref="K7:K8"/>
    <mergeCell ref="L7:L8"/>
    <mergeCell ref="M7:M8"/>
    <mergeCell ref="I7:I8"/>
    <mergeCell ref="J7:J8"/>
  </mergeCells>
  <phoneticPr fontId="24" type="noConversion"/>
  <conditionalFormatting sqref="I15:I19">
    <cfRule type="expression" dxfId="44" priority="30" stopIfTrue="1">
      <formula>OR(RIGHT($A15,3)="특별시",RIGHT($A15,3)="광역시",RIGHT($A15,1)="도",$A15="전국")</formula>
    </cfRule>
  </conditionalFormatting>
  <conditionalFormatting sqref="I19:I28">
    <cfRule type="expression" dxfId="43" priority="29" stopIfTrue="1">
      <formula>OR(RIGHT($A19,3)="특별시",RIGHT($A19,3)="광역시",RIGHT($A19,1)="도",$A19="전국")</formula>
    </cfRule>
  </conditionalFormatting>
  <conditionalFormatting sqref="I15:I18">
    <cfRule type="expression" dxfId="42" priority="28" stopIfTrue="1">
      <formula>OR(RIGHT($A15,3)="특별시",RIGHT($A15,3)="광역시",RIGHT($A15,1)="도",$A15="전국")</formula>
    </cfRule>
  </conditionalFormatting>
  <conditionalFormatting sqref="K29:K35">
    <cfRule type="expression" dxfId="41" priority="26" stopIfTrue="1">
      <formula>OR(RIGHT($A29,3)="특별시",RIGHT($A29,3)="광역시",RIGHT($A29,1)="도",$A29="전국")</formula>
    </cfRule>
  </conditionalFormatting>
  <conditionalFormatting sqref="K15:K19">
    <cfRule type="expression" dxfId="40" priority="25" stopIfTrue="1">
      <formula>OR(RIGHT($A15,3)="특별시",RIGHT($A15,3)="광역시",RIGHT($A15,1)="도",$A15="전국")</formula>
    </cfRule>
  </conditionalFormatting>
  <conditionalFormatting sqref="K19:K28">
    <cfRule type="expression" dxfId="39" priority="24" stopIfTrue="1">
      <formula>OR(RIGHT($A19,3)="특별시",RIGHT($A19,3)="광역시",RIGHT($A19,1)="도",$A19="전국")</formula>
    </cfRule>
  </conditionalFormatting>
  <conditionalFormatting sqref="K15:K18">
    <cfRule type="expression" dxfId="38" priority="23" stopIfTrue="1">
      <formula>OR(RIGHT($A15,3)="특별시",RIGHT($A15,3)="광역시",RIGHT($A15,1)="도",$A15="전국")</formula>
    </cfRule>
  </conditionalFormatting>
  <conditionalFormatting sqref="K29:K35">
    <cfRule type="expression" dxfId="37" priority="22" stopIfTrue="1">
      <formula>OR(RIGHT($A29,3)="특별시",RIGHT($A29,3)="광역시",RIGHT($A29,1)="도",$A29="전국")</formula>
    </cfRule>
  </conditionalFormatting>
  <conditionalFormatting sqref="K15:K19">
    <cfRule type="expression" dxfId="36" priority="21" stopIfTrue="1">
      <formula>OR(RIGHT($A15,3)="특별시",RIGHT($A15,3)="광역시",RIGHT($A15,1)="도",$A15="전국")</formula>
    </cfRule>
  </conditionalFormatting>
  <conditionalFormatting sqref="K19:K28">
    <cfRule type="expression" dxfId="35" priority="20" stopIfTrue="1">
      <formula>OR(RIGHT($A19,3)="특별시",RIGHT($A19,3)="광역시",RIGHT($A19,1)="도",$A19="전국")</formula>
    </cfRule>
  </conditionalFormatting>
  <conditionalFormatting sqref="K15:K18">
    <cfRule type="expression" dxfId="34" priority="19" stopIfTrue="1">
      <formula>OR(RIGHT($A15,3)="특별시",RIGHT($A15,3)="광역시",RIGHT($A15,1)="도",$A15="전국")</formula>
    </cfRule>
  </conditionalFormatting>
  <conditionalFormatting sqref="K15:K37">
    <cfRule type="expression" dxfId="33" priority="18" stopIfTrue="1">
      <formula>OR(RIGHT($A15,3)="특별시",RIGHT($A15,3)="광역시",RIGHT($A15,1)="도",$A15="전국")</formula>
    </cfRule>
  </conditionalFormatting>
  <conditionalFormatting sqref="K15:K37">
    <cfRule type="expression" dxfId="32" priority="17" stopIfTrue="1">
      <formula>OR(RIGHT($A15,3)="특별시",RIGHT($A15,3)="광역시",RIGHT($A15,1)="도",$A15="전국")</formula>
    </cfRule>
  </conditionalFormatting>
  <conditionalFormatting sqref="K15:K37">
    <cfRule type="expression" dxfId="31" priority="16" stopIfTrue="1">
      <formula>OR(RIGHT($A15,3)="특별시",RIGHT($A15,3)="광역시",RIGHT($A15,1)="도",$A15="전국")</formula>
    </cfRule>
  </conditionalFormatting>
  <conditionalFormatting sqref="K15:K37">
    <cfRule type="expression" dxfId="30" priority="15" stopIfTrue="1">
      <formula>OR(RIGHT($A15,3)="특별시",RIGHT($A15,3)="광역시",RIGHT($A15,1)="도",$A15="전국")</formula>
    </cfRule>
  </conditionalFormatting>
  <conditionalFormatting sqref="K15:K37">
    <cfRule type="expression" dxfId="29" priority="14" stopIfTrue="1">
      <formula>OR(RIGHT($A15,1)="읍",RIGHT($A15,1)="면")</formula>
    </cfRule>
  </conditionalFormatting>
  <conditionalFormatting sqref="H29:H35">
    <cfRule type="expression" dxfId="28" priority="43" stopIfTrue="1">
      <formula>OR(RIGHT($A29,3)="특별시",RIGHT($A29,3)="광역시",RIGHT($A29,1)="도",$A29="전국")</formula>
    </cfRule>
  </conditionalFormatting>
  <conditionalFormatting sqref="H15:H19">
    <cfRule type="expression" dxfId="27" priority="42" stopIfTrue="1">
      <formula>OR(RIGHT($A15,3)="특별시",RIGHT($A15,3)="광역시",RIGHT($A15,1)="도",$A15="전국")</formula>
    </cfRule>
  </conditionalFormatting>
  <conditionalFormatting sqref="H19:H28">
    <cfRule type="expression" dxfId="26" priority="41" stopIfTrue="1">
      <formula>OR(RIGHT($A19,3)="특별시",RIGHT($A19,3)="광역시",RIGHT($A19,1)="도",$A19="전국")</formula>
    </cfRule>
  </conditionalFormatting>
  <conditionalFormatting sqref="H15:H18">
    <cfRule type="expression" dxfId="25" priority="40" stopIfTrue="1">
      <formula>OR(RIGHT($A15,3)="특별시",RIGHT($A15,3)="광역시",RIGHT($A15,1)="도",$A15="전국")</formula>
    </cfRule>
  </conditionalFormatting>
  <conditionalFormatting sqref="H29:H35">
    <cfRule type="expression" dxfId="24" priority="39" stopIfTrue="1">
      <formula>OR(RIGHT($A29,3)="특별시",RIGHT($A29,3)="광역시",RIGHT($A29,1)="도",$A29="전국")</formula>
    </cfRule>
  </conditionalFormatting>
  <conditionalFormatting sqref="H15:H19">
    <cfRule type="expression" dxfId="23" priority="38" stopIfTrue="1">
      <formula>OR(RIGHT($A15,3)="특별시",RIGHT($A15,3)="광역시",RIGHT($A15,1)="도",$A15="전국")</formula>
    </cfRule>
  </conditionalFormatting>
  <conditionalFormatting sqref="H19:H28">
    <cfRule type="expression" dxfId="22" priority="37" stopIfTrue="1">
      <formula>OR(RIGHT($A19,3)="특별시",RIGHT($A19,3)="광역시",RIGHT($A19,1)="도",$A19="전국")</formula>
    </cfRule>
  </conditionalFormatting>
  <conditionalFormatting sqref="H15:H18">
    <cfRule type="expression" dxfId="21" priority="36" stopIfTrue="1">
      <formula>OR(RIGHT($A15,3)="특별시",RIGHT($A15,3)="광역시",RIGHT($A15,1)="도",$A15="전국")</formula>
    </cfRule>
  </conditionalFormatting>
  <conditionalFormatting sqref="I29:I35">
    <cfRule type="expression" dxfId="20" priority="35" stopIfTrue="1">
      <formula>OR(RIGHT($A29,3)="특별시",RIGHT($A29,3)="광역시",RIGHT($A29,1)="도",$A29="전국")</formula>
    </cfRule>
  </conditionalFormatting>
  <conditionalFormatting sqref="I15:I19">
    <cfRule type="expression" dxfId="19" priority="34" stopIfTrue="1">
      <formula>OR(RIGHT($A15,3)="특별시",RIGHT($A15,3)="광역시",RIGHT($A15,1)="도",$A15="전국")</formula>
    </cfRule>
  </conditionalFormatting>
  <conditionalFormatting sqref="I19:I28">
    <cfRule type="expression" dxfId="18" priority="33" stopIfTrue="1">
      <formula>OR(RIGHT($A19,3)="특별시",RIGHT($A19,3)="광역시",RIGHT($A19,1)="도",$A19="전국")</formula>
    </cfRule>
  </conditionalFormatting>
  <conditionalFormatting sqref="I15:I18">
    <cfRule type="expression" dxfId="17" priority="32" stopIfTrue="1">
      <formula>OR(RIGHT($A15,3)="특별시",RIGHT($A15,3)="광역시",RIGHT($A15,1)="도",$A15="전국")</formula>
    </cfRule>
  </conditionalFormatting>
  <conditionalFormatting sqref="I29:I35">
    <cfRule type="expression" dxfId="16" priority="31" stopIfTrue="1">
      <formula>OR(RIGHT($A29,3)="특별시",RIGHT($A29,3)="광역시",RIGHT($A29,1)="도",$A29="전국")</formula>
    </cfRule>
  </conditionalFormatting>
  <conditionalFormatting sqref="H15:I37">
    <cfRule type="expression" dxfId="15" priority="27" stopIfTrue="1">
      <formula>OR(RIGHT($A15,1)="읍",RIGHT($A15,1)="면")</formula>
    </cfRule>
  </conditionalFormatting>
  <conditionalFormatting sqref="C15:C34">
    <cfRule type="expression" dxfId="14" priority="13" stopIfTrue="1">
      <formula>OR(RIGHT($A15,1)="읍",RIGHT($A15,1)="면")</formula>
    </cfRule>
  </conditionalFormatting>
  <conditionalFormatting sqref="C15:C35">
    <cfRule type="expression" dxfId="13" priority="12" stopIfTrue="1">
      <formula>OR(RIGHT($A15,1)="읍",RIGHT($A15,1)="면")</formula>
    </cfRule>
  </conditionalFormatting>
  <conditionalFormatting sqref="C15:C37">
    <cfRule type="expression" dxfId="12" priority="11" stopIfTrue="1">
      <formula>OR(RIGHT($A15,1)="읍",RIGHT($A15,1)="면")</formula>
    </cfRule>
  </conditionalFormatting>
  <conditionalFormatting sqref="D15:D37">
    <cfRule type="expression" dxfId="11" priority="10" stopIfTrue="1">
      <formula>OR(RIGHT($A15,1)="읍",RIGHT($A15,1)="면")</formula>
    </cfRule>
  </conditionalFormatting>
  <conditionalFormatting sqref="E15:E37">
    <cfRule type="expression" dxfId="10" priority="9" stopIfTrue="1">
      <formula>OR(RIGHT($A15,1)="읍",RIGHT($A15,1)="면")</formula>
    </cfRule>
  </conditionalFormatting>
  <conditionalFormatting sqref="F15:F37">
    <cfRule type="expression" dxfId="9" priority="8" stopIfTrue="1">
      <formula>OR(RIGHT($A15,1)="읍",RIGHT($A15,1)="면")</formula>
    </cfRule>
  </conditionalFormatting>
  <conditionalFormatting sqref="F15:F37">
    <cfRule type="expression" dxfId="8" priority="7" stopIfTrue="1">
      <formula>OR(RIGHT($A15,1)="읍",RIGHT($A15,1)="면")</formula>
    </cfRule>
  </conditionalFormatting>
  <conditionalFormatting sqref="F15:F37">
    <cfRule type="expression" dxfId="7" priority="6" stopIfTrue="1">
      <formula>OR(RIGHT($A15,1)="읍",RIGHT($A15,1)="면")</formula>
    </cfRule>
  </conditionalFormatting>
  <conditionalFormatting sqref="D15:D34">
    <cfRule type="expression" dxfId="6" priority="5" stopIfTrue="1">
      <formula>OR(RIGHT($A15,1)="읍",RIGHT($A15,1)="면")</formula>
    </cfRule>
  </conditionalFormatting>
  <conditionalFormatting sqref="D15:D37">
    <cfRule type="expression" dxfId="5" priority="4" stopIfTrue="1">
      <formula>OR(RIGHT($A15,1)="읍",RIGHT($A15,1)="면")</formula>
    </cfRule>
  </conditionalFormatting>
  <conditionalFormatting sqref="D15:D37">
    <cfRule type="expression" dxfId="4" priority="3" stopIfTrue="1">
      <formula>OR(RIGHT($A15,1)="읍",RIGHT($A15,1)="면")</formula>
    </cfRule>
  </conditionalFormatting>
  <conditionalFormatting sqref="D15:D37">
    <cfRule type="expression" dxfId="3" priority="2" stopIfTrue="1">
      <formula>OR(RIGHT($A15,1)="읍",RIGHT($A15,1)="면")</formula>
    </cfRule>
  </conditionalFormatting>
  <conditionalFormatting sqref="D15:D37">
    <cfRule type="expression" dxfId="2" priority="1" stopIfTrue="1">
      <formula>OR(RIGHT($A15,1)="읍",RIGHT($A15,1)="면")</formula>
    </cfRule>
  </conditionalFormatting>
  <printOptions horizontalCentered="1"/>
  <pageMargins left="1.1023622047244095" right="1.1023622047244095" top="1.5354330708661419" bottom="1.5354330708661419" header="0.39370078740157483" footer="0.39370078740157483"/>
  <pageSetup paperSize="9" scale="8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F48"/>
  <sheetViews>
    <sheetView view="pageBreakPreview" topLeftCell="A3" zoomScaleNormal="100" zoomScaleSheetLayoutView="100" workbookViewId="0">
      <selection activeCell="K29" sqref="K29"/>
    </sheetView>
  </sheetViews>
  <sheetFormatPr defaultColWidth="10" defaultRowHeight="11.25"/>
  <cols>
    <col min="1" max="1" width="10.375" style="136" customWidth="1"/>
    <col min="2" max="2" width="8.75" style="136" bestFit="1" customWidth="1"/>
    <col min="3" max="3" width="10.625" style="136" customWidth="1"/>
    <col min="4" max="5" width="7.625" style="136" customWidth="1"/>
    <col min="6" max="7" width="9.125" style="136" customWidth="1"/>
    <col min="8" max="9" width="8.625" style="136" customWidth="1"/>
    <col min="10" max="11" width="9.625" style="136" customWidth="1"/>
    <col min="12" max="13" width="10.125" style="136" customWidth="1"/>
    <col min="14" max="14" width="10.375" style="136" customWidth="1"/>
    <col min="15" max="15" width="10" style="136" customWidth="1"/>
    <col min="16" max="16" width="10.5" style="136" customWidth="1"/>
    <col min="17" max="17" width="12" style="136" customWidth="1"/>
    <col min="18" max="18" width="12.625" style="136" customWidth="1"/>
    <col min="19" max="20" width="8.375" style="136" customWidth="1"/>
    <col min="21" max="21" width="7.625" style="136" customWidth="1"/>
    <col min="22" max="22" width="8.125" style="136" customWidth="1"/>
    <col min="23" max="26" width="7.375" style="136" customWidth="1"/>
    <col min="27" max="27" width="7.625" style="136" customWidth="1"/>
    <col min="28" max="28" width="9.5" style="136" customWidth="1"/>
    <col min="29" max="16384" width="10" style="136"/>
  </cols>
  <sheetData>
    <row r="1" spans="1:28" s="135" customFormat="1" ht="14.1" customHeight="1">
      <c r="A1" s="82" t="s">
        <v>619</v>
      </c>
      <c r="B1" s="446"/>
      <c r="C1" s="446"/>
      <c r="D1" s="446"/>
      <c r="E1" s="335"/>
      <c r="F1" s="446"/>
      <c r="G1" s="446"/>
      <c r="H1" s="446"/>
      <c r="J1" s="199"/>
      <c r="K1" s="199"/>
      <c r="L1" s="199"/>
      <c r="M1" s="200"/>
      <c r="N1" s="199"/>
      <c r="O1" s="446"/>
      <c r="Q1" s="335" t="s">
        <v>620</v>
      </c>
      <c r="R1" s="82" t="s">
        <v>621</v>
      </c>
      <c r="T1" s="335"/>
      <c r="U1" s="446"/>
      <c r="V1" s="446"/>
      <c r="W1" s="446"/>
      <c r="X1" s="199"/>
      <c r="Y1" s="199"/>
      <c r="Z1" s="199"/>
      <c r="AB1" s="201"/>
    </row>
    <row r="2" spans="1:28" s="135" customFormat="1" ht="14.1" customHeight="1">
      <c r="A2" s="82"/>
      <c r="B2" s="341"/>
      <c r="C2" s="341"/>
      <c r="D2" s="341"/>
      <c r="E2" s="335"/>
      <c r="F2" s="341"/>
      <c r="G2" s="341"/>
      <c r="H2" s="341"/>
      <c r="I2" s="335"/>
      <c r="J2" s="199"/>
      <c r="K2" s="199"/>
      <c r="L2" s="199"/>
      <c r="M2" s="200"/>
      <c r="N2" s="136"/>
      <c r="O2" s="341"/>
      <c r="P2" s="341"/>
      <c r="Q2" s="341"/>
      <c r="R2" s="341"/>
      <c r="S2" s="341"/>
      <c r="T2" s="335"/>
      <c r="U2" s="341"/>
      <c r="V2" s="341"/>
      <c r="W2" s="341"/>
      <c r="X2" s="199"/>
      <c r="Y2" s="199"/>
      <c r="Z2" s="199"/>
      <c r="AA2" s="201"/>
    </row>
    <row r="3" spans="1:28" s="135" customFormat="1" ht="20.100000000000001" customHeight="1">
      <c r="A3" s="842" t="s">
        <v>576</v>
      </c>
      <c r="B3" s="842"/>
      <c r="C3" s="842"/>
      <c r="D3" s="842"/>
      <c r="E3" s="842"/>
      <c r="F3" s="842"/>
      <c r="G3" s="842"/>
      <c r="H3" s="842"/>
      <c r="I3" s="842"/>
      <c r="J3" s="842" t="s">
        <v>577</v>
      </c>
      <c r="K3" s="842"/>
      <c r="L3" s="842"/>
      <c r="M3" s="842"/>
      <c r="N3" s="842"/>
      <c r="O3" s="842"/>
      <c r="P3" s="842"/>
      <c r="Q3" s="842"/>
      <c r="R3" s="842" t="s">
        <v>578</v>
      </c>
      <c r="S3" s="842"/>
      <c r="T3" s="842"/>
      <c r="U3" s="842"/>
      <c r="V3" s="842"/>
      <c r="W3" s="842"/>
      <c r="X3" s="842"/>
      <c r="Y3" s="842"/>
      <c r="Z3" s="842"/>
      <c r="AA3" s="842"/>
      <c r="AB3" s="358"/>
    </row>
    <row r="4" spans="1:28" s="135" customFormat="1" ht="24" customHeight="1">
      <c r="A4" s="843"/>
      <c r="B4" s="843"/>
      <c r="C4" s="843"/>
      <c r="D4" s="843"/>
      <c r="E4" s="843"/>
      <c r="F4" s="843"/>
      <c r="G4" s="843"/>
      <c r="H4" s="843"/>
      <c r="I4" s="843"/>
      <c r="J4" s="440"/>
      <c r="K4" s="440"/>
      <c r="L4" s="440"/>
      <c r="M4" s="440"/>
      <c r="N4" s="440"/>
      <c r="O4" s="440"/>
      <c r="P4" s="440"/>
      <c r="R4" s="862" t="s">
        <v>579</v>
      </c>
      <c r="S4" s="862"/>
      <c r="T4" s="862"/>
      <c r="U4" s="862"/>
      <c r="V4" s="862"/>
      <c r="W4" s="862"/>
      <c r="X4" s="862"/>
      <c r="Y4" s="862"/>
      <c r="Z4" s="862"/>
      <c r="AA4" s="862"/>
      <c r="AB4" s="359"/>
    </row>
    <row r="5" spans="1:28" s="137" customFormat="1" ht="18" customHeight="1" thickBot="1">
      <c r="A5" s="336" t="s">
        <v>255</v>
      </c>
      <c r="B5" s="336"/>
      <c r="C5" s="336"/>
      <c r="D5" s="336"/>
      <c r="E5" s="87"/>
      <c r="F5" s="336"/>
      <c r="G5" s="336"/>
      <c r="H5" s="336"/>
      <c r="I5" s="87"/>
      <c r="J5" s="202"/>
      <c r="K5" s="202"/>
      <c r="L5" s="202"/>
      <c r="M5" s="203"/>
      <c r="N5" s="204"/>
      <c r="O5" s="336"/>
      <c r="P5" s="336"/>
      <c r="Q5" s="87" t="s">
        <v>256</v>
      </c>
      <c r="R5" s="336" t="s">
        <v>255</v>
      </c>
      <c r="S5" s="336"/>
      <c r="T5" s="87"/>
      <c r="U5" s="336"/>
      <c r="V5" s="336"/>
      <c r="W5" s="336"/>
      <c r="X5" s="202"/>
      <c r="Y5" s="202"/>
      <c r="Z5" s="202"/>
      <c r="AA5" s="87" t="s">
        <v>256</v>
      </c>
    </row>
    <row r="6" spans="1:28" s="135" customFormat="1" ht="20.100000000000001" customHeight="1">
      <c r="A6" s="863" t="s">
        <v>580</v>
      </c>
      <c r="B6" s="866" t="s">
        <v>622</v>
      </c>
      <c r="C6" s="869" t="s">
        <v>623</v>
      </c>
      <c r="D6" s="869" t="s">
        <v>624</v>
      </c>
      <c r="E6" s="872" t="s">
        <v>257</v>
      </c>
      <c r="F6" s="873"/>
      <c r="G6" s="873"/>
      <c r="H6" s="873"/>
      <c r="I6" s="873"/>
      <c r="J6" s="883" t="s">
        <v>257</v>
      </c>
      <c r="K6" s="884"/>
      <c r="L6" s="885" t="s">
        <v>132</v>
      </c>
      <c r="M6" s="883"/>
      <c r="N6" s="883"/>
      <c r="O6" s="883"/>
      <c r="P6" s="883"/>
      <c r="Q6" s="886" t="s">
        <v>258</v>
      </c>
      <c r="R6" s="889" t="s">
        <v>580</v>
      </c>
      <c r="S6" s="883" t="s">
        <v>132</v>
      </c>
      <c r="T6" s="883"/>
      <c r="U6" s="883"/>
      <c r="V6" s="883"/>
      <c r="W6" s="883"/>
      <c r="X6" s="884"/>
      <c r="Y6" s="874" t="s">
        <v>581</v>
      </c>
      <c r="Z6" s="874" t="s">
        <v>625</v>
      </c>
      <c r="AA6" s="875" t="s">
        <v>582</v>
      </c>
      <c r="AB6" s="878"/>
    </row>
    <row r="7" spans="1:28" s="135" customFormat="1" ht="24" customHeight="1">
      <c r="A7" s="864"/>
      <c r="B7" s="867"/>
      <c r="C7" s="870"/>
      <c r="D7" s="870"/>
      <c r="E7" s="870" t="s">
        <v>626</v>
      </c>
      <c r="F7" s="870" t="s">
        <v>627</v>
      </c>
      <c r="G7" s="870" t="s">
        <v>628</v>
      </c>
      <c r="H7" s="870" t="s">
        <v>629</v>
      </c>
      <c r="I7" s="880"/>
      <c r="J7" s="858" t="s">
        <v>259</v>
      </c>
      <c r="K7" s="860" t="s">
        <v>260</v>
      </c>
      <c r="L7" s="860" t="s">
        <v>626</v>
      </c>
      <c r="M7" s="856" t="s">
        <v>630</v>
      </c>
      <c r="N7" s="857"/>
      <c r="O7" s="857"/>
      <c r="P7" s="857"/>
      <c r="Q7" s="887"/>
      <c r="R7" s="890"/>
      <c r="S7" s="858" t="s">
        <v>631</v>
      </c>
      <c r="T7" s="859"/>
      <c r="U7" s="859"/>
      <c r="V7" s="859"/>
      <c r="W7" s="859"/>
      <c r="X7" s="859"/>
      <c r="Y7" s="859"/>
      <c r="Z7" s="859"/>
      <c r="AA7" s="876"/>
      <c r="AB7" s="879"/>
    </row>
    <row r="8" spans="1:28" s="135" customFormat="1" ht="24" customHeight="1">
      <c r="A8" s="864"/>
      <c r="B8" s="867"/>
      <c r="C8" s="870"/>
      <c r="D8" s="870"/>
      <c r="E8" s="870"/>
      <c r="F8" s="870"/>
      <c r="G8" s="870"/>
      <c r="H8" s="870" t="s">
        <v>261</v>
      </c>
      <c r="I8" s="892" t="s">
        <v>262</v>
      </c>
      <c r="J8" s="858"/>
      <c r="K8" s="860"/>
      <c r="L8" s="860"/>
      <c r="M8" s="860" t="s">
        <v>627</v>
      </c>
      <c r="N8" s="858" t="s">
        <v>628</v>
      </c>
      <c r="O8" s="860" t="s">
        <v>629</v>
      </c>
      <c r="P8" s="876"/>
      <c r="Q8" s="887"/>
      <c r="R8" s="890"/>
      <c r="S8" s="858" t="s">
        <v>632</v>
      </c>
      <c r="T8" s="860" t="s">
        <v>633</v>
      </c>
      <c r="U8" s="860" t="s">
        <v>629</v>
      </c>
      <c r="V8" s="859"/>
      <c r="W8" s="860" t="s">
        <v>259</v>
      </c>
      <c r="X8" s="860" t="s">
        <v>260</v>
      </c>
      <c r="Y8" s="859"/>
      <c r="Z8" s="859"/>
      <c r="AA8" s="876"/>
      <c r="AB8" s="879"/>
    </row>
    <row r="9" spans="1:28" s="135" customFormat="1" ht="49.5" customHeight="1">
      <c r="A9" s="865"/>
      <c r="B9" s="868"/>
      <c r="C9" s="871"/>
      <c r="D9" s="871"/>
      <c r="E9" s="871"/>
      <c r="F9" s="871"/>
      <c r="G9" s="871"/>
      <c r="H9" s="871"/>
      <c r="I9" s="893"/>
      <c r="J9" s="881"/>
      <c r="K9" s="882"/>
      <c r="L9" s="882"/>
      <c r="M9" s="861"/>
      <c r="N9" s="881"/>
      <c r="O9" s="441" t="s">
        <v>263</v>
      </c>
      <c r="P9" s="205" t="s">
        <v>262</v>
      </c>
      <c r="Q9" s="888"/>
      <c r="R9" s="891"/>
      <c r="S9" s="881"/>
      <c r="T9" s="861"/>
      <c r="U9" s="441" t="s">
        <v>264</v>
      </c>
      <c r="V9" s="441" t="s">
        <v>262</v>
      </c>
      <c r="W9" s="861"/>
      <c r="X9" s="861"/>
      <c r="Y9" s="861"/>
      <c r="Z9" s="861"/>
      <c r="AA9" s="877"/>
      <c r="AB9" s="879"/>
    </row>
    <row r="10" spans="1:28" s="138" customFormat="1" ht="15.95" customHeight="1">
      <c r="A10" s="209" t="s">
        <v>304</v>
      </c>
      <c r="B10" s="208">
        <v>14474566</v>
      </c>
      <c r="C10" s="208">
        <v>11122325</v>
      </c>
      <c r="D10" s="207">
        <v>76.84047314441068</v>
      </c>
      <c r="E10" s="208">
        <v>40727.456759999994</v>
      </c>
      <c r="F10" s="208">
        <v>2995517</v>
      </c>
      <c r="G10" s="208">
        <v>2637270</v>
      </c>
      <c r="H10" s="208">
        <v>498744</v>
      </c>
      <c r="I10" s="208">
        <v>955420</v>
      </c>
      <c r="J10" s="206">
        <v>291302</v>
      </c>
      <c r="K10" s="206">
        <v>891804</v>
      </c>
      <c r="L10" s="206">
        <v>937.47636666666676</v>
      </c>
      <c r="M10" s="206">
        <v>6896556</v>
      </c>
      <c r="N10" s="206">
        <v>4912378</v>
      </c>
      <c r="O10" s="206">
        <v>10445</v>
      </c>
      <c r="P10" s="206">
        <v>4901933</v>
      </c>
      <c r="Q10" s="357" t="s">
        <v>304</v>
      </c>
      <c r="R10" s="209" t="s">
        <v>304</v>
      </c>
      <c r="S10" s="270">
        <v>4582493</v>
      </c>
      <c r="T10" s="270">
        <v>3572677</v>
      </c>
      <c r="U10" s="270">
        <v>571958</v>
      </c>
      <c r="V10" s="270">
        <v>1837711</v>
      </c>
      <c r="W10" s="270">
        <v>412651</v>
      </c>
      <c r="X10" s="270">
        <v>750357</v>
      </c>
      <c r="Y10" s="270">
        <v>181497</v>
      </c>
      <c r="Z10" s="270">
        <v>300803</v>
      </c>
      <c r="AA10" s="271">
        <v>1262</v>
      </c>
      <c r="AB10" s="210"/>
    </row>
    <row r="11" spans="1:28" s="138" customFormat="1" ht="15.95" customHeight="1">
      <c r="A11" s="209" t="s">
        <v>439</v>
      </c>
      <c r="B11" s="208">
        <v>14746134</v>
      </c>
      <c r="C11" s="208">
        <v>11590169</v>
      </c>
      <c r="D11" s="207">
        <v>78.598017622788447</v>
      </c>
      <c r="E11" s="208">
        <v>39935.199999999997</v>
      </c>
      <c r="F11" s="208">
        <v>2943935</v>
      </c>
      <c r="G11" s="208">
        <v>2594683</v>
      </c>
      <c r="H11" s="208">
        <v>471250</v>
      </c>
      <c r="I11" s="208">
        <v>957459</v>
      </c>
      <c r="J11" s="206">
        <v>299131</v>
      </c>
      <c r="K11" s="206">
        <v>866843</v>
      </c>
      <c r="L11" s="206">
        <v>961.00000000000023</v>
      </c>
      <c r="M11" s="206">
        <v>7092477</v>
      </c>
      <c r="N11" s="206">
        <v>5305615</v>
      </c>
      <c r="O11" s="206">
        <v>10445</v>
      </c>
      <c r="P11" s="206">
        <v>5295170</v>
      </c>
      <c r="Q11" s="357" t="s">
        <v>439</v>
      </c>
      <c r="R11" s="209" t="s">
        <v>439</v>
      </c>
      <c r="S11" s="270">
        <v>4714093.3</v>
      </c>
      <c r="T11" s="270">
        <v>3689871</v>
      </c>
      <c r="U11" s="270">
        <v>559841</v>
      </c>
      <c r="V11" s="270">
        <v>1888801.9</v>
      </c>
      <c r="W11" s="270">
        <v>533323</v>
      </c>
      <c r="X11" s="270">
        <v>707905</v>
      </c>
      <c r="Y11" s="270">
        <v>184129</v>
      </c>
      <c r="Z11" s="270">
        <v>308535</v>
      </c>
      <c r="AA11" s="271">
        <v>20306</v>
      </c>
      <c r="AB11" s="210"/>
    </row>
    <row r="12" spans="1:28" s="138" customFormat="1" ht="15.95" customHeight="1">
      <c r="A12" s="209" t="s">
        <v>544</v>
      </c>
      <c r="B12" s="208">
        <v>15258204</v>
      </c>
      <c r="C12" s="208">
        <v>12261644</v>
      </c>
      <c r="D12" s="207">
        <v>80.360991372248009</v>
      </c>
      <c r="E12" s="208">
        <v>39917.319999999992</v>
      </c>
      <c r="F12" s="208">
        <v>2699271</v>
      </c>
      <c r="G12" s="208">
        <v>2381505</v>
      </c>
      <c r="H12" s="208">
        <v>437753</v>
      </c>
      <c r="I12" s="208">
        <v>900265</v>
      </c>
      <c r="J12" s="206">
        <v>298230</v>
      </c>
      <c r="K12" s="206">
        <v>745257</v>
      </c>
      <c r="L12" s="206">
        <v>968.54000000000019</v>
      </c>
      <c r="M12" s="206">
        <v>7452392</v>
      </c>
      <c r="N12" s="206">
        <v>5783527</v>
      </c>
      <c r="O12" s="206">
        <v>10445</v>
      </c>
      <c r="P12" s="206">
        <v>5773082</v>
      </c>
      <c r="Q12" s="357" t="s">
        <v>544</v>
      </c>
      <c r="R12" s="209" t="s">
        <v>544</v>
      </c>
      <c r="S12" s="270">
        <v>5106541</v>
      </c>
      <c r="T12" s="270">
        <v>4096612</v>
      </c>
      <c r="U12" s="270">
        <v>733696</v>
      </c>
      <c r="V12" s="270">
        <v>1993148</v>
      </c>
      <c r="W12" s="270">
        <v>551415</v>
      </c>
      <c r="X12" s="270">
        <v>818353</v>
      </c>
      <c r="Y12" s="270">
        <v>155098</v>
      </c>
      <c r="Z12" s="270">
        <v>266052</v>
      </c>
      <c r="AA12" s="271">
        <v>20111</v>
      </c>
      <c r="AB12" s="210"/>
    </row>
    <row r="13" spans="1:28" s="541" customFormat="1" ht="15.95" customHeight="1">
      <c r="A13" s="209" t="s">
        <v>545</v>
      </c>
      <c r="B13" s="208">
        <v>15686931</v>
      </c>
      <c r="C13" s="208">
        <v>12757225</v>
      </c>
      <c r="D13" s="207">
        <v>81.3</v>
      </c>
      <c r="E13" s="208">
        <v>357</v>
      </c>
      <c r="F13" s="208">
        <v>2710151</v>
      </c>
      <c r="G13" s="208">
        <v>2391122</v>
      </c>
      <c r="H13" s="208">
        <v>445047</v>
      </c>
      <c r="I13" s="208">
        <v>903993</v>
      </c>
      <c r="J13" s="208">
        <v>293825</v>
      </c>
      <c r="K13" s="208">
        <v>748257</v>
      </c>
      <c r="L13" s="208">
        <v>900</v>
      </c>
      <c r="M13" s="208">
        <v>7823691</v>
      </c>
      <c r="N13" s="208">
        <v>6220758</v>
      </c>
      <c r="O13" s="208">
        <v>10445</v>
      </c>
      <c r="P13" s="208">
        <v>6210313</v>
      </c>
      <c r="Q13" s="357" t="s">
        <v>545</v>
      </c>
      <c r="R13" s="209" t="s">
        <v>545</v>
      </c>
      <c r="S13" s="270">
        <v>5153089</v>
      </c>
      <c r="T13" s="270">
        <v>4145345</v>
      </c>
      <c r="U13" s="270">
        <v>746384</v>
      </c>
      <c r="V13" s="270">
        <v>2014206</v>
      </c>
      <c r="W13" s="270">
        <v>518076</v>
      </c>
      <c r="X13" s="270">
        <v>866679</v>
      </c>
      <c r="Y13" s="270">
        <v>160785</v>
      </c>
      <c r="Z13" s="270">
        <v>275094</v>
      </c>
      <c r="AA13" s="271">
        <v>20140</v>
      </c>
      <c r="AB13" s="540"/>
    </row>
    <row r="14" spans="1:28" s="138" customFormat="1" ht="21" customHeight="1">
      <c r="A14" s="581" t="s">
        <v>684</v>
      </c>
      <c r="B14" s="590">
        <f>SUM(B16:B38)</f>
        <v>16076753</v>
      </c>
      <c r="C14" s="590">
        <f>SUM(C16:C38)</f>
        <v>13188096</v>
      </c>
      <c r="D14" s="591">
        <f>C14/B14*100</f>
        <v>82.032086951886356</v>
      </c>
      <c r="E14" s="590">
        <f>SUM(E16:E38)</f>
        <v>335.40000000000003</v>
      </c>
      <c r="F14" s="590">
        <f t="shared" ref="F14:AA14" si="0">SUM(F16:F38)</f>
        <v>2574518</v>
      </c>
      <c r="G14" s="590">
        <f t="shared" si="0"/>
        <v>2201053</v>
      </c>
      <c r="H14" s="590">
        <f t="shared" si="0"/>
        <v>396563</v>
      </c>
      <c r="I14" s="590">
        <f t="shared" si="0"/>
        <v>866232</v>
      </c>
      <c r="J14" s="590">
        <f t="shared" si="0"/>
        <v>245571</v>
      </c>
      <c r="K14" s="590">
        <f t="shared" si="0"/>
        <v>692687</v>
      </c>
      <c r="L14" s="590">
        <f t="shared" si="0"/>
        <v>972.70000000000016</v>
      </c>
      <c r="M14" s="590">
        <f t="shared" si="0"/>
        <v>8281430</v>
      </c>
      <c r="N14" s="590">
        <f t="shared" si="0"/>
        <v>6609033</v>
      </c>
      <c r="O14" s="590">
        <f t="shared" si="0"/>
        <v>419012</v>
      </c>
      <c r="P14" s="590">
        <f t="shared" si="0"/>
        <v>6190021</v>
      </c>
      <c r="Q14" s="581" t="s">
        <v>684</v>
      </c>
      <c r="R14" s="581" t="s">
        <v>684</v>
      </c>
      <c r="S14" s="592">
        <f t="shared" si="0"/>
        <v>5220805</v>
      </c>
      <c r="T14" s="592">
        <f t="shared" si="0"/>
        <v>4378010</v>
      </c>
      <c r="U14" s="592">
        <f t="shared" si="0"/>
        <v>799220</v>
      </c>
      <c r="V14" s="592">
        <f t="shared" si="0"/>
        <v>2099072</v>
      </c>
      <c r="W14" s="592">
        <f t="shared" si="0"/>
        <v>557731</v>
      </c>
      <c r="X14" s="592">
        <f t="shared" si="0"/>
        <v>921987</v>
      </c>
      <c r="Y14" s="592">
        <f t="shared" si="0"/>
        <v>199411</v>
      </c>
      <c r="Z14" s="592">
        <f>SUM(Z16:Z38)</f>
        <v>439767</v>
      </c>
      <c r="AA14" s="593">
        <f t="shared" si="0"/>
        <v>20577</v>
      </c>
      <c r="AB14" s="594"/>
    </row>
    <row r="15" spans="1:28" s="138" customFormat="1" ht="15" customHeight="1">
      <c r="A15" s="595"/>
      <c r="B15" s="208"/>
      <c r="C15" s="208"/>
      <c r="D15" s="591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596"/>
      <c r="R15" s="595"/>
      <c r="S15" s="597"/>
      <c r="T15" s="597"/>
      <c r="U15" s="597"/>
      <c r="V15" s="597"/>
      <c r="W15" s="597"/>
      <c r="X15" s="597"/>
      <c r="Y15" s="597"/>
      <c r="Z15" s="597"/>
      <c r="AA15" s="598"/>
      <c r="AB15" s="599"/>
    </row>
    <row r="16" spans="1:28" s="138" customFormat="1" ht="15.95" customHeight="1">
      <c r="A16" s="244" t="s">
        <v>53</v>
      </c>
      <c r="B16" s="582">
        <f>F16+M16+S16</f>
        <v>1864918</v>
      </c>
      <c r="C16" s="582">
        <f>G16+N16+T16</f>
        <v>1589097</v>
      </c>
      <c r="D16" s="600">
        <f t="shared" ref="D16:D38" si="1">C16/B16*100</f>
        <v>85.21001995798207</v>
      </c>
      <c r="E16" s="582">
        <v>132.4</v>
      </c>
      <c r="F16" s="582">
        <v>969069</v>
      </c>
      <c r="G16" s="582">
        <v>832774</v>
      </c>
      <c r="H16" s="582">
        <v>193169</v>
      </c>
      <c r="I16" s="582">
        <v>373546</v>
      </c>
      <c r="J16" s="582">
        <v>29329</v>
      </c>
      <c r="K16" s="582">
        <v>236730</v>
      </c>
      <c r="L16" s="582">
        <v>397.7</v>
      </c>
      <c r="M16" s="582">
        <v>692248</v>
      </c>
      <c r="N16" s="582">
        <v>581957</v>
      </c>
      <c r="O16" s="582" t="s">
        <v>680</v>
      </c>
      <c r="P16" s="582">
        <v>581957</v>
      </c>
      <c r="Q16" s="601" t="s">
        <v>54</v>
      </c>
      <c r="R16" s="602" t="s">
        <v>109</v>
      </c>
      <c r="S16" s="586">
        <v>203601</v>
      </c>
      <c r="T16" s="586">
        <v>174366</v>
      </c>
      <c r="U16" s="586">
        <v>17378</v>
      </c>
      <c r="V16" s="586">
        <v>133469</v>
      </c>
      <c r="W16" s="586">
        <v>5464</v>
      </c>
      <c r="X16" s="586">
        <v>18055</v>
      </c>
      <c r="Y16" s="586">
        <v>17945</v>
      </c>
      <c r="Z16" s="586">
        <v>30091</v>
      </c>
      <c r="AA16" s="587">
        <v>537</v>
      </c>
      <c r="AB16" s="603"/>
    </row>
    <row r="17" spans="1:28" s="138" customFormat="1" ht="15.95" customHeight="1">
      <c r="A17" s="244" t="s">
        <v>55</v>
      </c>
      <c r="B17" s="582">
        <f t="shared" ref="B17:C38" si="2">F17+M17+S17</f>
        <v>2128464</v>
      </c>
      <c r="C17" s="582">
        <f t="shared" si="2"/>
        <v>1901672</v>
      </c>
      <c r="D17" s="600">
        <f t="shared" si="1"/>
        <v>89.344804516308471</v>
      </c>
      <c r="E17" s="582">
        <v>10.3</v>
      </c>
      <c r="F17" s="582">
        <v>114163</v>
      </c>
      <c r="G17" s="582">
        <v>114163</v>
      </c>
      <c r="H17" s="582">
        <v>4403</v>
      </c>
      <c r="I17" s="582">
        <v>26430</v>
      </c>
      <c r="J17" s="582">
        <v>47525</v>
      </c>
      <c r="K17" s="582">
        <v>35805</v>
      </c>
      <c r="L17" s="582">
        <v>98.6</v>
      </c>
      <c r="M17" s="582">
        <v>1179173</v>
      </c>
      <c r="N17" s="582">
        <v>952381</v>
      </c>
      <c r="O17" s="582" t="s">
        <v>680</v>
      </c>
      <c r="P17" s="582">
        <v>952381</v>
      </c>
      <c r="Q17" s="601" t="s">
        <v>56</v>
      </c>
      <c r="R17" s="602" t="s">
        <v>110</v>
      </c>
      <c r="S17" s="586">
        <v>835128</v>
      </c>
      <c r="T17" s="586">
        <v>835128</v>
      </c>
      <c r="U17" s="586">
        <v>68289</v>
      </c>
      <c r="V17" s="586">
        <v>229344</v>
      </c>
      <c r="W17" s="586">
        <v>145957</v>
      </c>
      <c r="X17" s="586">
        <v>391538</v>
      </c>
      <c r="Y17" s="586">
        <v>9655</v>
      </c>
      <c r="Z17" s="586">
        <v>96500</v>
      </c>
      <c r="AA17" s="587">
        <v>322</v>
      </c>
      <c r="AB17" s="603"/>
    </row>
    <row r="18" spans="1:28" s="138" customFormat="1" ht="15.95" customHeight="1">
      <c r="A18" s="244" t="s">
        <v>57</v>
      </c>
      <c r="B18" s="582">
        <f t="shared" si="2"/>
        <v>1094491</v>
      </c>
      <c r="C18" s="582">
        <f t="shared" si="2"/>
        <v>878333</v>
      </c>
      <c r="D18" s="600">
        <f t="shared" si="1"/>
        <v>80.250362954103778</v>
      </c>
      <c r="E18" s="582" t="s">
        <v>680</v>
      </c>
      <c r="F18" s="582">
        <v>69714</v>
      </c>
      <c r="G18" s="582">
        <v>69714</v>
      </c>
      <c r="H18" s="582">
        <v>2045</v>
      </c>
      <c r="I18" s="582">
        <v>35695</v>
      </c>
      <c r="J18" s="582">
        <v>841</v>
      </c>
      <c r="K18" s="582">
        <v>31133</v>
      </c>
      <c r="L18" s="582">
        <v>32.1</v>
      </c>
      <c r="M18" s="582">
        <v>557614</v>
      </c>
      <c r="N18" s="582">
        <v>466203</v>
      </c>
      <c r="O18" s="582">
        <v>123</v>
      </c>
      <c r="P18" s="582">
        <v>466080</v>
      </c>
      <c r="Q18" s="601" t="s">
        <v>58</v>
      </c>
      <c r="R18" s="602" t="s">
        <v>111</v>
      </c>
      <c r="S18" s="586">
        <v>467163</v>
      </c>
      <c r="T18" s="586">
        <v>342416</v>
      </c>
      <c r="U18" s="586">
        <v>42926</v>
      </c>
      <c r="V18" s="586">
        <v>218852</v>
      </c>
      <c r="W18" s="586">
        <v>6736</v>
      </c>
      <c r="X18" s="586">
        <v>73902</v>
      </c>
      <c r="Y18" s="586">
        <v>21996</v>
      </c>
      <c r="Z18" s="586">
        <v>19859</v>
      </c>
      <c r="AA18" s="587">
        <v>51</v>
      </c>
      <c r="AB18" s="603"/>
    </row>
    <row r="19" spans="1:28" s="138" customFormat="1" ht="15.95" customHeight="1">
      <c r="A19" s="244" t="s">
        <v>59</v>
      </c>
      <c r="B19" s="582">
        <f t="shared" si="2"/>
        <v>1390870</v>
      </c>
      <c r="C19" s="582">
        <f t="shared" si="2"/>
        <v>902495</v>
      </c>
      <c r="D19" s="600">
        <f t="shared" si="1"/>
        <v>64.887085061867751</v>
      </c>
      <c r="E19" s="582" t="s">
        <v>680</v>
      </c>
      <c r="F19" s="582">
        <v>363596</v>
      </c>
      <c r="G19" s="582">
        <v>363283</v>
      </c>
      <c r="H19" s="582">
        <v>47929</v>
      </c>
      <c r="I19" s="582">
        <v>147446</v>
      </c>
      <c r="J19" s="582">
        <v>19513</v>
      </c>
      <c r="K19" s="582">
        <v>148395</v>
      </c>
      <c r="L19" s="582">
        <v>32.5</v>
      </c>
      <c r="M19" s="582">
        <v>625596</v>
      </c>
      <c r="N19" s="582">
        <v>356208</v>
      </c>
      <c r="O19" s="582" t="s">
        <v>680</v>
      </c>
      <c r="P19" s="582">
        <v>356208</v>
      </c>
      <c r="Q19" s="601" t="s">
        <v>60</v>
      </c>
      <c r="R19" s="602" t="s">
        <v>112</v>
      </c>
      <c r="S19" s="586">
        <v>401678</v>
      </c>
      <c r="T19" s="586">
        <v>183004</v>
      </c>
      <c r="U19" s="586">
        <v>13980</v>
      </c>
      <c r="V19" s="586">
        <v>132261</v>
      </c>
      <c r="W19" s="586">
        <v>5333</v>
      </c>
      <c r="X19" s="586">
        <v>31430</v>
      </c>
      <c r="Y19" s="586">
        <v>17356</v>
      </c>
      <c r="Z19" s="586">
        <v>41380</v>
      </c>
      <c r="AA19" s="587">
        <v>125</v>
      </c>
      <c r="AB19" s="603"/>
    </row>
    <row r="20" spans="1:28" s="138" customFormat="1" ht="15.95" customHeight="1">
      <c r="A20" s="244" t="s">
        <v>61</v>
      </c>
      <c r="B20" s="582">
        <f t="shared" si="2"/>
        <v>1355727</v>
      </c>
      <c r="C20" s="582">
        <f t="shared" si="2"/>
        <v>1262123</v>
      </c>
      <c r="D20" s="600">
        <f t="shared" si="1"/>
        <v>93.095660114462575</v>
      </c>
      <c r="E20" s="582">
        <v>0</v>
      </c>
      <c r="F20" s="582">
        <v>0</v>
      </c>
      <c r="G20" s="582">
        <v>0</v>
      </c>
      <c r="H20" s="582">
        <v>0</v>
      </c>
      <c r="I20" s="582">
        <v>0</v>
      </c>
      <c r="J20" s="582">
        <v>0</v>
      </c>
      <c r="K20" s="582">
        <v>0</v>
      </c>
      <c r="L20" s="582">
        <v>69.3</v>
      </c>
      <c r="M20" s="582">
        <v>837356</v>
      </c>
      <c r="N20" s="582">
        <v>766518</v>
      </c>
      <c r="O20" s="582">
        <v>0</v>
      </c>
      <c r="P20" s="582">
        <v>766518</v>
      </c>
      <c r="Q20" s="601" t="s">
        <v>62</v>
      </c>
      <c r="R20" s="602" t="s">
        <v>113</v>
      </c>
      <c r="S20" s="586">
        <v>518371</v>
      </c>
      <c r="T20" s="586">
        <v>495605</v>
      </c>
      <c r="U20" s="586">
        <v>61356</v>
      </c>
      <c r="V20" s="586">
        <v>315392</v>
      </c>
      <c r="W20" s="586">
        <v>57900</v>
      </c>
      <c r="X20" s="586">
        <v>60957</v>
      </c>
      <c r="Y20" s="586">
        <v>33370</v>
      </c>
      <c r="Z20" s="586">
        <v>58145</v>
      </c>
      <c r="AA20" s="587">
        <v>7</v>
      </c>
      <c r="AB20" s="603"/>
    </row>
    <row r="21" spans="1:28" s="138" customFormat="1" ht="15.95" customHeight="1">
      <c r="A21" s="244" t="s">
        <v>63</v>
      </c>
      <c r="B21" s="582">
        <f t="shared" si="2"/>
        <v>801219</v>
      </c>
      <c r="C21" s="582">
        <f t="shared" si="2"/>
        <v>629851</v>
      </c>
      <c r="D21" s="600">
        <f t="shared" si="1"/>
        <v>78.611590588840258</v>
      </c>
      <c r="E21" s="582">
        <v>113.9</v>
      </c>
      <c r="F21" s="582">
        <v>350224</v>
      </c>
      <c r="G21" s="582">
        <v>257618</v>
      </c>
      <c r="H21" s="582">
        <v>35259</v>
      </c>
      <c r="I21" s="582">
        <v>53377</v>
      </c>
      <c r="J21" s="582">
        <v>42330</v>
      </c>
      <c r="K21" s="582">
        <v>126652</v>
      </c>
      <c r="L21" s="583">
        <v>72.400000000000006</v>
      </c>
      <c r="M21" s="582">
        <v>313320</v>
      </c>
      <c r="N21" s="582">
        <v>287310</v>
      </c>
      <c r="O21" s="582" t="s">
        <v>680</v>
      </c>
      <c r="P21" s="582">
        <v>287310</v>
      </c>
      <c r="Q21" s="601" t="s">
        <v>64</v>
      </c>
      <c r="R21" s="602" t="s">
        <v>114</v>
      </c>
      <c r="S21" s="586">
        <v>137675</v>
      </c>
      <c r="T21" s="586">
        <v>84923</v>
      </c>
      <c r="U21" s="586">
        <v>9847</v>
      </c>
      <c r="V21" s="586">
        <v>20535</v>
      </c>
      <c r="W21" s="586">
        <v>34112</v>
      </c>
      <c r="X21" s="586">
        <v>20429</v>
      </c>
      <c r="Y21" s="586">
        <v>224</v>
      </c>
      <c r="Z21" s="586">
        <v>13684</v>
      </c>
      <c r="AA21" s="587">
        <v>235</v>
      </c>
      <c r="AB21" s="603"/>
    </row>
    <row r="22" spans="1:28" s="138" customFormat="1" ht="15.75" customHeight="1">
      <c r="A22" s="244" t="s">
        <v>65</v>
      </c>
      <c r="B22" s="582">
        <f t="shared" si="2"/>
        <v>749801</v>
      </c>
      <c r="C22" s="582">
        <f t="shared" si="2"/>
        <v>549394</v>
      </c>
      <c r="D22" s="600">
        <f t="shared" si="1"/>
        <v>73.271974830655068</v>
      </c>
      <c r="E22" s="582">
        <v>43</v>
      </c>
      <c r="F22" s="582">
        <v>191357</v>
      </c>
      <c r="G22" s="582">
        <v>78892</v>
      </c>
      <c r="H22" s="582">
        <v>11273</v>
      </c>
      <c r="I22" s="582">
        <v>52739</v>
      </c>
      <c r="J22" s="582">
        <v>11165</v>
      </c>
      <c r="K22" s="582">
        <v>3715</v>
      </c>
      <c r="L22" s="582">
        <v>51.6</v>
      </c>
      <c r="M22" s="582">
        <v>456028</v>
      </c>
      <c r="N22" s="582">
        <v>392602</v>
      </c>
      <c r="O22" s="582">
        <v>9113</v>
      </c>
      <c r="P22" s="582">
        <v>383489</v>
      </c>
      <c r="Q22" s="601" t="s">
        <v>66</v>
      </c>
      <c r="R22" s="602" t="s">
        <v>115</v>
      </c>
      <c r="S22" s="586">
        <v>102416</v>
      </c>
      <c r="T22" s="586">
        <v>77900</v>
      </c>
      <c r="U22" s="586">
        <v>20270</v>
      </c>
      <c r="V22" s="586">
        <v>45722</v>
      </c>
      <c r="W22" s="586">
        <v>10102</v>
      </c>
      <c r="X22" s="586">
        <v>1806</v>
      </c>
      <c r="Y22" s="586">
        <v>19036</v>
      </c>
      <c r="Z22" s="586">
        <v>27950</v>
      </c>
      <c r="AA22" s="587">
        <v>130</v>
      </c>
      <c r="AB22" s="603"/>
    </row>
    <row r="23" spans="1:28" s="138" customFormat="1" ht="15.75" customHeight="1">
      <c r="A23" s="244" t="s">
        <v>67</v>
      </c>
      <c r="B23" s="582">
        <f t="shared" si="2"/>
        <v>861904</v>
      </c>
      <c r="C23" s="582">
        <f t="shared" si="2"/>
        <v>677134</v>
      </c>
      <c r="D23" s="600">
        <f t="shared" si="1"/>
        <v>78.562577734875347</v>
      </c>
      <c r="E23" s="582">
        <v>0</v>
      </c>
      <c r="F23" s="582">
        <v>0</v>
      </c>
      <c r="G23" s="582">
        <v>0</v>
      </c>
      <c r="H23" s="582">
        <v>0</v>
      </c>
      <c r="I23" s="582">
        <v>0</v>
      </c>
      <c r="J23" s="582">
        <v>0</v>
      </c>
      <c r="K23" s="582">
        <v>0</v>
      </c>
      <c r="L23" s="582">
        <v>23</v>
      </c>
      <c r="M23" s="582">
        <v>490562</v>
      </c>
      <c r="N23" s="582">
        <v>372085</v>
      </c>
      <c r="O23" s="582">
        <v>0</v>
      </c>
      <c r="P23" s="582">
        <v>372085</v>
      </c>
      <c r="Q23" s="601" t="s">
        <v>68</v>
      </c>
      <c r="R23" s="602" t="s">
        <v>116</v>
      </c>
      <c r="S23" s="586">
        <v>371342</v>
      </c>
      <c r="T23" s="586">
        <v>305049</v>
      </c>
      <c r="U23" s="586">
        <v>28261</v>
      </c>
      <c r="V23" s="586">
        <v>200087</v>
      </c>
      <c r="W23" s="586">
        <v>27674</v>
      </c>
      <c r="X23" s="586">
        <v>49027</v>
      </c>
      <c r="Y23" s="586">
        <v>11284</v>
      </c>
      <c r="Z23" s="586">
        <v>11135</v>
      </c>
      <c r="AA23" s="587">
        <v>63</v>
      </c>
      <c r="AB23" s="603"/>
    </row>
    <row r="24" spans="1:28" s="138" customFormat="1" ht="15.75" customHeight="1">
      <c r="A24" s="244" t="s">
        <v>69</v>
      </c>
      <c r="B24" s="582">
        <f t="shared" si="2"/>
        <v>783436</v>
      </c>
      <c r="C24" s="582">
        <f t="shared" si="2"/>
        <v>776721</v>
      </c>
      <c r="D24" s="600">
        <f t="shared" si="1"/>
        <v>99.142878295100047</v>
      </c>
      <c r="E24" s="582">
        <v>0</v>
      </c>
      <c r="F24" s="582">
        <v>0</v>
      </c>
      <c r="G24" s="582">
        <v>0</v>
      </c>
      <c r="H24" s="582">
        <v>0</v>
      </c>
      <c r="I24" s="582">
        <v>0</v>
      </c>
      <c r="J24" s="582">
        <v>0</v>
      </c>
      <c r="K24" s="582">
        <v>0</v>
      </c>
      <c r="L24" s="582">
        <v>31.7</v>
      </c>
      <c r="M24" s="582">
        <v>408567</v>
      </c>
      <c r="N24" s="582">
        <v>408567</v>
      </c>
      <c r="O24" s="582">
        <v>408567</v>
      </c>
      <c r="P24" s="582" t="s">
        <v>680</v>
      </c>
      <c r="Q24" s="601" t="s">
        <v>70</v>
      </c>
      <c r="R24" s="602" t="s">
        <v>117</v>
      </c>
      <c r="S24" s="586">
        <v>374869</v>
      </c>
      <c r="T24" s="586">
        <v>368154</v>
      </c>
      <c r="U24" s="586">
        <v>148587</v>
      </c>
      <c r="V24" s="586">
        <v>117560</v>
      </c>
      <c r="W24" s="586">
        <v>19254</v>
      </c>
      <c r="X24" s="586">
        <v>82753</v>
      </c>
      <c r="Y24" s="586">
        <v>14476</v>
      </c>
      <c r="Z24" s="586">
        <v>23263</v>
      </c>
      <c r="AA24" s="587">
        <v>180</v>
      </c>
      <c r="AB24" s="603"/>
    </row>
    <row r="25" spans="1:28" s="138" customFormat="1" ht="15.75" customHeight="1">
      <c r="A25" s="244" t="s">
        <v>71</v>
      </c>
      <c r="B25" s="582">
        <f t="shared" si="2"/>
        <v>1101065</v>
      </c>
      <c r="C25" s="582">
        <f t="shared" si="2"/>
        <v>966236</v>
      </c>
      <c r="D25" s="600">
        <f t="shared" si="1"/>
        <v>87.75467388392147</v>
      </c>
      <c r="E25" s="582">
        <v>18.899999999999999</v>
      </c>
      <c r="F25" s="582">
        <v>121416</v>
      </c>
      <c r="G25" s="582">
        <v>117491</v>
      </c>
      <c r="H25" s="582">
        <v>5787</v>
      </c>
      <c r="I25" s="582">
        <v>60698</v>
      </c>
      <c r="J25" s="582">
        <v>51006</v>
      </c>
      <c r="K25" s="582" t="s">
        <v>680</v>
      </c>
      <c r="L25" s="582">
        <v>79.900000000000006</v>
      </c>
      <c r="M25" s="582">
        <v>533397</v>
      </c>
      <c r="N25" s="582">
        <v>420967</v>
      </c>
      <c r="O25" s="582">
        <v>1209</v>
      </c>
      <c r="P25" s="582">
        <v>419758</v>
      </c>
      <c r="Q25" s="601" t="s">
        <v>72</v>
      </c>
      <c r="R25" s="602" t="s">
        <v>118</v>
      </c>
      <c r="S25" s="586">
        <v>446252</v>
      </c>
      <c r="T25" s="586">
        <v>427778</v>
      </c>
      <c r="U25" s="586">
        <v>34946</v>
      </c>
      <c r="V25" s="586">
        <v>347908</v>
      </c>
      <c r="W25" s="586">
        <v>44924</v>
      </c>
      <c r="X25" s="586" t="s">
        <v>680</v>
      </c>
      <c r="Y25" s="586">
        <v>20697</v>
      </c>
      <c r="Z25" s="586">
        <v>44597</v>
      </c>
      <c r="AA25" s="587">
        <v>387</v>
      </c>
      <c r="AB25" s="603"/>
    </row>
    <row r="26" spans="1:28" s="138" customFormat="1" ht="15.75" customHeight="1">
      <c r="A26" s="244" t="s">
        <v>73</v>
      </c>
      <c r="B26" s="582">
        <f t="shared" si="2"/>
        <v>313333</v>
      </c>
      <c r="C26" s="582">
        <f t="shared" si="2"/>
        <v>245411</v>
      </c>
      <c r="D26" s="600">
        <f t="shared" si="1"/>
        <v>78.32274289653499</v>
      </c>
      <c r="E26" s="582">
        <v>0</v>
      </c>
      <c r="F26" s="582">
        <v>0</v>
      </c>
      <c r="G26" s="582">
        <v>0</v>
      </c>
      <c r="H26" s="582">
        <v>0</v>
      </c>
      <c r="I26" s="582">
        <v>0</v>
      </c>
      <c r="J26" s="582">
        <v>0</v>
      </c>
      <c r="K26" s="582">
        <v>0</v>
      </c>
      <c r="L26" s="582">
        <v>4.4000000000000004</v>
      </c>
      <c r="M26" s="582">
        <v>148242</v>
      </c>
      <c r="N26" s="582">
        <v>80320</v>
      </c>
      <c r="O26" s="582">
        <v>0</v>
      </c>
      <c r="P26" s="582">
        <v>80320</v>
      </c>
      <c r="Q26" s="601" t="s">
        <v>74</v>
      </c>
      <c r="R26" s="602" t="s">
        <v>119</v>
      </c>
      <c r="S26" s="586">
        <v>165091</v>
      </c>
      <c r="T26" s="586">
        <v>165091</v>
      </c>
      <c r="U26" s="586">
        <v>20528</v>
      </c>
      <c r="V26" s="586">
        <v>69146</v>
      </c>
      <c r="W26" s="586">
        <v>0</v>
      </c>
      <c r="X26" s="586">
        <v>75417</v>
      </c>
      <c r="Y26" s="586">
        <v>2399</v>
      </c>
      <c r="Z26" s="586">
        <v>4863</v>
      </c>
      <c r="AA26" s="587">
        <v>35</v>
      </c>
      <c r="AB26" s="603"/>
    </row>
    <row r="27" spans="1:28" s="138" customFormat="1" ht="15.75" customHeight="1">
      <c r="A27" s="244" t="s">
        <v>75</v>
      </c>
      <c r="B27" s="582">
        <f t="shared" si="2"/>
        <v>322617</v>
      </c>
      <c r="C27" s="582">
        <f t="shared" si="2"/>
        <v>272549</v>
      </c>
      <c r="D27" s="600">
        <f t="shared" si="1"/>
        <v>84.480669028600474</v>
      </c>
      <c r="E27" s="583">
        <v>0.1</v>
      </c>
      <c r="F27" s="582">
        <v>17150</v>
      </c>
      <c r="G27" s="582">
        <v>17150</v>
      </c>
      <c r="H27" s="582">
        <v>2117</v>
      </c>
      <c r="I27" s="582">
        <v>6964</v>
      </c>
      <c r="J27" s="582">
        <v>1502</v>
      </c>
      <c r="K27" s="582">
        <v>6567</v>
      </c>
      <c r="L27" s="582">
        <v>14.2</v>
      </c>
      <c r="M27" s="582">
        <v>188115</v>
      </c>
      <c r="N27" s="582">
        <v>175208</v>
      </c>
      <c r="O27" s="582">
        <v>0</v>
      </c>
      <c r="P27" s="582">
        <v>175208</v>
      </c>
      <c r="Q27" s="601" t="s">
        <v>76</v>
      </c>
      <c r="R27" s="602" t="s">
        <v>120</v>
      </c>
      <c r="S27" s="586">
        <v>117352</v>
      </c>
      <c r="T27" s="586">
        <v>80191</v>
      </c>
      <c r="U27" s="586">
        <v>7776</v>
      </c>
      <c r="V27" s="586">
        <v>22894</v>
      </c>
      <c r="W27" s="586">
        <v>17427</v>
      </c>
      <c r="X27" s="586">
        <v>32094</v>
      </c>
      <c r="Y27" s="586">
        <v>2469</v>
      </c>
      <c r="Z27" s="586">
        <v>7637</v>
      </c>
      <c r="AA27" s="587">
        <v>2</v>
      </c>
      <c r="AB27" s="603"/>
    </row>
    <row r="28" spans="1:28" s="138" customFormat="1" ht="15.75" customHeight="1">
      <c r="A28" s="244" t="s">
        <v>77</v>
      </c>
      <c r="B28" s="582">
        <f t="shared" si="2"/>
        <v>181950</v>
      </c>
      <c r="C28" s="582">
        <f t="shared" si="2"/>
        <v>147512</v>
      </c>
      <c r="D28" s="600">
        <f t="shared" si="1"/>
        <v>81.072822203902177</v>
      </c>
      <c r="E28" s="582">
        <v>0</v>
      </c>
      <c r="F28" s="582">
        <v>0</v>
      </c>
      <c r="G28" s="582">
        <v>0</v>
      </c>
      <c r="H28" s="582">
        <v>0</v>
      </c>
      <c r="I28" s="582">
        <v>0</v>
      </c>
      <c r="J28" s="582">
        <v>0</v>
      </c>
      <c r="K28" s="582">
        <v>0</v>
      </c>
      <c r="L28" s="582">
        <v>5.6</v>
      </c>
      <c r="M28" s="582">
        <v>125675</v>
      </c>
      <c r="N28" s="582">
        <v>91238</v>
      </c>
      <c r="O28" s="582">
        <v>0</v>
      </c>
      <c r="P28" s="582">
        <v>91238</v>
      </c>
      <c r="Q28" s="601" t="s">
        <v>78</v>
      </c>
      <c r="R28" s="602" t="s">
        <v>121</v>
      </c>
      <c r="S28" s="586">
        <v>56275</v>
      </c>
      <c r="T28" s="586">
        <v>56274</v>
      </c>
      <c r="U28" s="586">
        <v>6010</v>
      </c>
      <c r="V28" s="586">
        <v>17070</v>
      </c>
      <c r="W28" s="586" t="s">
        <v>680</v>
      </c>
      <c r="X28" s="586">
        <v>33194</v>
      </c>
      <c r="Y28" s="586">
        <v>2733</v>
      </c>
      <c r="Z28" s="586">
        <v>1938</v>
      </c>
      <c r="AA28" s="587">
        <v>69</v>
      </c>
      <c r="AB28" s="603"/>
    </row>
    <row r="29" spans="1:28" s="138" customFormat="1" ht="15.75" customHeight="1">
      <c r="A29" s="244" t="s">
        <v>79</v>
      </c>
      <c r="B29" s="582">
        <f t="shared" si="2"/>
        <v>241347</v>
      </c>
      <c r="C29" s="582">
        <f t="shared" si="2"/>
        <v>200140</v>
      </c>
      <c r="D29" s="600">
        <f t="shared" si="1"/>
        <v>82.926243127115725</v>
      </c>
      <c r="E29" s="582" t="s">
        <v>680</v>
      </c>
      <c r="F29" s="582">
        <v>4854</v>
      </c>
      <c r="G29" s="582">
        <v>4854</v>
      </c>
      <c r="H29" s="582">
        <v>2705</v>
      </c>
      <c r="I29" s="582">
        <v>1411</v>
      </c>
      <c r="J29" s="582">
        <v>738</v>
      </c>
      <c r="K29" s="582" t="s">
        <v>680</v>
      </c>
      <c r="L29" s="582">
        <v>3.4</v>
      </c>
      <c r="M29" s="582">
        <v>120420</v>
      </c>
      <c r="N29" s="582">
        <v>83721</v>
      </c>
      <c r="O29" s="582" t="s">
        <v>680</v>
      </c>
      <c r="P29" s="582">
        <v>83721</v>
      </c>
      <c r="Q29" s="601" t="s">
        <v>80</v>
      </c>
      <c r="R29" s="602" t="s">
        <v>122</v>
      </c>
      <c r="S29" s="586">
        <v>116073</v>
      </c>
      <c r="T29" s="586">
        <v>111565</v>
      </c>
      <c r="U29" s="586">
        <v>64109</v>
      </c>
      <c r="V29" s="586">
        <v>20156</v>
      </c>
      <c r="W29" s="586">
        <v>27300</v>
      </c>
      <c r="X29" s="586" t="s">
        <v>680</v>
      </c>
      <c r="Y29" s="586">
        <v>1057</v>
      </c>
      <c r="Z29" s="586">
        <v>3485</v>
      </c>
      <c r="AA29" s="587">
        <v>154</v>
      </c>
      <c r="AB29" s="603"/>
    </row>
    <row r="30" spans="1:28" s="138" customFormat="1" ht="15.75" customHeight="1">
      <c r="A30" s="244" t="s">
        <v>81</v>
      </c>
      <c r="B30" s="582">
        <f t="shared" si="2"/>
        <v>405214</v>
      </c>
      <c r="C30" s="582">
        <f t="shared" si="2"/>
        <v>324044</v>
      </c>
      <c r="D30" s="600">
        <f t="shared" si="1"/>
        <v>79.968609179347212</v>
      </c>
      <c r="E30" s="582" t="s">
        <v>680</v>
      </c>
      <c r="F30" s="582">
        <v>29450</v>
      </c>
      <c r="G30" s="582">
        <v>29450</v>
      </c>
      <c r="H30" s="582">
        <v>3670</v>
      </c>
      <c r="I30" s="582">
        <v>25780</v>
      </c>
      <c r="J30" s="582" t="s">
        <v>680</v>
      </c>
      <c r="K30" s="582" t="s">
        <v>680</v>
      </c>
      <c r="L30" s="582">
        <v>8</v>
      </c>
      <c r="M30" s="582">
        <v>229344</v>
      </c>
      <c r="N30" s="582">
        <v>148174</v>
      </c>
      <c r="O30" s="582" t="s">
        <v>680</v>
      </c>
      <c r="P30" s="582">
        <v>148174</v>
      </c>
      <c r="Q30" s="601" t="s">
        <v>82</v>
      </c>
      <c r="R30" s="602" t="s">
        <v>123</v>
      </c>
      <c r="S30" s="586">
        <v>146420</v>
      </c>
      <c r="T30" s="586">
        <v>146420</v>
      </c>
      <c r="U30" s="586">
        <v>12996</v>
      </c>
      <c r="V30" s="586">
        <v>32615</v>
      </c>
      <c r="W30" s="586">
        <v>100809</v>
      </c>
      <c r="X30" s="586" t="s">
        <v>680</v>
      </c>
      <c r="Y30" s="586">
        <v>2398</v>
      </c>
      <c r="Z30" s="586">
        <v>9747</v>
      </c>
      <c r="AA30" s="587">
        <v>3</v>
      </c>
      <c r="AB30" s="603"/>
    </row>
    <row r="31" spans="1:28" s="138" customFormat="1" ht="15.75" customHeight="1">
      <c r="A31" s="244" t="s">
        <v>83</v>
      </c>
      <c r="B31" s="582">
        <f t="shared" si="2"/>
        <v>368269</v>
      </c>
      <c r="C31" s="582">
        <f t="shared" si="2"/>
        <v>232419</v>
      </c>
      <c r="D31" s="600">
        <f t="shared" si="1"/>
        <v>63.111204038352398</v>
      </c>
      <c r="E31" s="582">
        <v>8.6</v>
      </c>
      <c r="F31" s="582">
        <v>95003</v>
      </c>
      <c r="G31" s="582">
        <v>83345</v>
      </c>
      <c r="H31" s="582">
        <v>10784</v>
      </c>
      <c r="I31" s="582">
        <v>15641</v>
      </c>
      <c r="J31" s="582">
        <v>18902</v>
      </c>
      <c r="K31" s="582">
        <v>38018</v>
      </c>
      <c r="L31" s="582">
        <v>8.9</v>
      </c>
      <c r="M31" s="582">
        <v>207439</v>
      </c>
      <c r="N31" s="582">
        <v>119084</v>
      </c>
      <c r="O31" s="582" t="s">
        <v>680</v>
      </c>
      <c r="P31" s="582">
        <v>119084</v>
      </c>
      <c r="Q31" s="601" t="s">
        <v>84</v>
      </c>
      <c r="R31" s="602" t="s">
        <v>124</v>
      </c>
      <c r="S31" s="586">
        <v>65827</v>
      </c>
      <c r="T31" s="586">
        <v>29990</v>
      </c>
      <c r="U31" s="586">
        <v>1209</v>
      </c>
      <c r="V31" s="586">
        <v>24673</v>
      </c>
      <c r="W31" s="586">
        <v>1972</v>
      </c>
      <c r="X31" s="586">
        <v>2136</v>
      </c>
      <c r="Y31" s="586">
        <v>2744</v>
      </c>
      <c r="Z31" s="586">
        <v>8490</v>
      </c>
      <c r="AA31" s="587">
        <v>0</v>
      </c>
      <c r="AB31" s="603"/>
    </row>
    <row r="32" spans="1:28" s="138" customFormat="1" ht="15.75" customHeight="1">
      <c r="A32" s="244" t="s">
        <v>85</v>
      </c>
      <c r="B32" s="582">
        <f t="shared" si="2"/>
        <v>334783</v>
      </c>
      <c r="C32" s="582">
        <f t="shared" si="2"/>
        <v>241487</v>
      </c>
      <c r="D32" s="600">
        <f t="shared" si="1"/>
        <v>72.132396208887556</v>
      </c>
      <c r="E32" s="582">
        <v>0</v>
      </c>
      <c r="F32" s="582">
        <v>0</v>
      </c>
      <c r="G32" s="582">
        <v>0</v>
      </c>
      <c r="H32" s="582">
        <v>0</v>
      </c>
      <c r="I32" s="582">
        <v>0</v>
      </c>
      <c r="J32" s="582">
        <v>0</v>
      </c>
      <c r="K32" s="582">
        <v>0</v>
      </c>
      <c r="L32" s="582">
        <v>0.7</v>
      </c>
      <c r="M32" s="582">
        <v>183643</v>
      </c>
      <c r="N32" s="582">
        <v>125226</v>
      </c>
      <c r="O32" s="582">
        <v>0</v>
      </c>
      <c r="P32" s="582">
        <v>125226</v>
      </c>
      <c r="Q32" s="601" t="s">
        <v>86</v>
      </c>
      <c r="R32" s="602" t="s">
        <v>125</v>
      </c>
      <c r="S32" s="586">
        <v>151140</v>
      </c>
      <c r="T32" s="586">
        <v>116261</v>
      </c>
      <c r="U32" s="586">
        <v>17095</v>
      </c>
      <c r="V32" s="586">
        <v>65069</v>
      </c>
      <c r="W32" s="586">
        <v>12856</v>
      </c>
      <c r="X32" s="586">
        <v>21241</v>
      </c>
      <c r="Y32" s="586">
        <v>1885</v>
      </c>
      <c r="Z32" s="586">
        <v>3846</v>
      </c>
      <c r="AA32" s="587">
        <v>0</v>
      </c>
      <c r="AB32" s="603"/>
    </row>
    <row r="33" spans="1:32" s="138" customFormat="1" ht="15.75" customHeight="1">
      <c r="A33" s="244" t="s">
        <v>87</v>
      </c>
      <c r="B33" s="582">
        <f t="shared" si="2"/>
        <v>326091</v>
      </c>
      <c r="C33" s="582">
        <f t="shared" si="2"/>
        <v>279763</v>
      </c>
      <c r="D33" s="600">
        <f t="shared" si="1"/>
        <v>85.792922834423521</v>
      </c>
      <c r="E33" s="582">
        <v>0.7</v>
      </c>
      <c r="F33" s="582">
        <v>29793</v>
      </c>
      <c r="G33" s="582">
        <v>29793</v>
      </c>
      <c r="H33" s="582">
        <v>3478</v>
      </c>
      <c r="I33" s="582">
        <v>8988</v>
      </c>
      <c r="J33" s="582">
        <v>9690</v>
      </c>
      <c r="K33" s="582">
        <v>7637</v>
      </c>
      <c r="L33" s="582">
        <v>4.5999999999999996</v>
      </c>
      <c r="M33" s="582">
        <v>187787</v>
      </c>
      <c r="N33" s="582">
        <v>176698</v>
      </c>
      <c r="O33" s="582" t="s">
        <v>680</v>
      </c>
      <c r="P33" s="582">
        <v>176698</v>
      </c>
      <c r="Q33" s="601" t="s">
        <v>88</v>
      </c>
      <c r="R33" s="602" t="s">
        <v>126</v>
      </c>
      <c r="S33" s="586">
        <v>108511</v>
      </c>
      <c r="T33" s="586">
        <v>73272</v>
      </c>
      <c r="U33" s="586">
        <v>18639</v>
      </c>
      <c r="V33" s="586">
        <v>39895</v>
      </c>
      <c r="W33" s="586">
        <v>187</v>
      </c>
      <c r="X33" s="586">
        <v>14551</v>
      </c>
      <c r="Y33" s="586">
        <v>1850</v>
      </c>
      <c r="Z33" s="586">
        <v>4172</v>
      </c>
      <c r="AA33" s="587">
        <v>17</v>
      </c>
      <c r="AB33" s="603"/>
    </row>
    <row r="34" spans="1:32" s="138" customFormat="1" ht="15.75" customHeight="1">
      <c r="A34" s="244" t="s">
        <v>89</v>
      </c>
      <c r="B34" s="582">
        <f t="shared" si="2"/>
        <v>459800</v>
      </c>
      <c r="C34" s="582">
        <f t="shared" si="2"/>
        <v>344828</v>
      </c>
      <c r="D34" s="600">
        <f t="shared" si="1"/>
        <v>74.995215311004785</v>
      </c>
      <c r="E34" s="582" t="s">
        <v>680</v>
      </c>
      <c r="F34" s="582">
        <v>95225</v>
      </c>
      <c r="G34" s="582">
        <v>85114</v>
      </c>
      <c r="H34" s="582">
        <v>11634</v>
      </c>
      <c r="I34" s="582">
        <v>32212</v>
      </c>
      <c r="J34" s="582">
        <v>13030</v>
      </c>
      <c r="K34" s="582">
        <v>28238</v>
      </c>
      <c r="L34" s="582" t="s">
        <v>680</v>
      </c>
      <c r="M34" s="582">
        <v>233237</v>
      </c>
      <c r="N34" s="582">
        <v>193381</v>
      </c>
      <c r="O34" s="582">
        <v>0</v>
      </c>
      <c r="P34" s="582">
        <v>193381</v>
      </c>
      <c r="Q34" s="601" t="s">
        <v>90</v>
      </c>
      <c r="R34" s="602" t="s">
        <v>127</v>
      </c>
      <c r="S34" s="586">
        <v>131338</v>
      </c>
      <c r="T34" s="586">
        <v>66333</v>
      </c>
      <c r="U34" s="586">
        <v>28276</v>
      </c>
      <c r="V34" s="586">
        <v>37690</v>
      </c>
      <c r="W34" s="586">
        <v>50</v>
      </c>
      <c r="X34" s="586">
        <v>317</v>
      </c>
      <c r="Y34" s="586">
        <v>7483</v>
      </c>
      <c r="Z34" s="586">
        <v>8835</v>
      </c>
      <c r="AA34" s="587">
        <v>93</v>
      </c>
      <c r="AB34" s="603"/>
    </row>
    <row r="35" spans="1:32" s="138" customFormat="1" ht="15.75" customHeight="1">
      <c r="A35" s="244" t="s">
        <v>91</v>
      </c>
      <c r="B35" s="582">
        <f t="shared" si="2"/>
        <v>390156</v>
      </c>
      <c r="C35" s="582">
        <f t="shared" si="2"/>
        <v>273887</v>
      </c>
      <c r="D35" s="600">
        <f t="shared" si="1"/>
        <v>70.199356154973913</v>
      </c>
      <c r="E35" s="582">
        <v>7</v>
      </c>
      <c r="F35" s="582">
        <v>115714</v>
      </c>
      <c r="G35" s="582">
        <v>110722</v>
      </c>
      <c r="H35" s="582">
        <v>58183</v>
      </c>
      <c r="I35" s="582">
        <v>24975</v>
      </c>
      <c r="J35" s="582">
        <v>0</v>
      </c>
      <c r="K35" s="582">
        <v>27564</v>
      </c>
      <c r="L35" s="582">
        <v>15</v>
      </c>
      <c r="M35" s="582">
        <v>174389</v>
      </c>
      <c r="N35" s="582">
        <v>125312</v>
      </c>
      <c r="O35" s="582">
        <v>0</v>
      </c>
      <c r="P35" s="582">
        <v>125312</v>
      </c>
      <c r="Q35" s="601" t="s">
        <v>92</v>
      </c>
      <c r="R35" s="602" t="s">
        <v>128</v>
      </c>
      <c r="S35" s="586">
        <v>100053</v>
      </c>
      <c r="T35" s="586">
        <v>37853</v>
      </c>
      <c r="U35" s="586">
        <v>37853</v>
      </c>
      <c r="V35" s="586"/>
      <c r="W35" s="586"/>
      <c r="X35" s="586"/>
      <c r="Y35" s="586">
        <v>1582</v>
      </c>
      <c r="Z35" s="586">
        <v>6235</v>
      </c>
      <c r="AA35" s="587">
        <v>17910</v>
      </c>
      <c r="AB35" s="603"/>
    </row>
    <row r="36" spans="1:32" s="138" customFormat="1" ht="15.75" customHeight="1">
      <c r="A36" s="244" t="s">
        <v>93</v>
      </c>
      <c r="B36" s="582">
        <f t="shared" si="2"/>
        <v>162834</v>
      </c>
      <c r="C36" s="582">
        <f t="shared" si="2"/>
        <v>122172</v>
      </c>
      <c r="D36" s="600">
        <f t="shared" si="1"/>
        <v>75.02855668963484</v>
      </c>
      <c r="E36" s="584">
        <v>0</v>
      </c>
      <c r="F36" s="584">
        <v>0</v>
      </c>
      <c r="G36" s="584">
        <v>0</v>
      </c>
      <c r="H36" s="584">
        <v>0</v>
      </c>
      <c r="I36" s="584">
        <v>0</v>
      </c>
      <c r="J36" s="584">
        <v>0</v>
      </c>
      <c r="K36" s="584">
        <v>0</v>
      </c>
      <c r="L36" s="584">
        <v>8.1999999999999993</v>
      </c>
      <c r="M36" s="582">
        <v>136645</v>
      </c>
      <c r="N36" s="582">
        <v>95983</v>
      </c>
      <c r="O36" s="582">
        <v>0</v>
      </c>
      <c r="P36" s="582">
        <v>95983</v>
      </c>
      <c r="Q36" s="601" t="s">
        <v>94</v>
      </c>
      <c r="R36" s="602" t="s">
        <v>129</v>
      </c>
      <c r="S36" s="586">
        <v>26189</v>
      </c>
      <c r="T36" s="586">
        <v>26189</v>
      </c>
      <c r="U36" s="586">
        <v>0</v>
      </c>
      <c r="V36" s="586">
        <v>0</v>
      </c>
      <c r="W36" s="586">
        <v>26189</v>
      </c>
      <c r="X36" s="586">
        <v>0</v>
      </c>
      <c r="Y36" s="586">
        <v>2414</v>
      </c>
      <c r="Z36" s="586">
        <v>5233</v>
      </c>
      <c r="AA36" s="587">
        <v>0</v>
      </c>
      <c r="AB36" s="603"/>
    </row>
    <row r="37" spans="1:32" s="138" customFormat="1" ht="15.75" customHeight="1">
      <c r="A37" s="244" t="s">
        <v>95</v>
      </c>
      <c r="B37" s="582">
        <f t="shared" si="2"/>
        <v>402814</v>
      </c>
      <c r="C37" s="582">
        <f t="shared" si="2"/>
        <v>359398</v>
      </c>
      <c r="D37" s="600">
        <f t="shared" si="1"/>
        <v>89.221824464889494</v>
      </c>
      <c r="E37" s="582">
        <v>0</v>
      </c>
      <c r="F37" s="582">
        <v>0</v>
      </c>
      <c r="G37" s="582">
        <v>0</v>
      </c>
      <c r="H37" s="582">
        <v>0</v>
      </c>
      <c r="I37" s="582">
        <v>0</v>
      </c>
      <c r="J37" s="582">
        <v>0</v>
      </c>
      <c r="K37" s="582">
        <v>0</v>
      </c>
      <c r="L37" s="582">
        <v>10.199999999999999</v>
      </c>
      <c r="M37" s="582">
        <v>225408</v>
      </c>
      <c r="N37" s="582">
        <v>185150</v>
      </c>
      <c r="O37" s="582">
        <v>0</v>
      </c>
      <c r="P37" s="582">
        <v>185150</v>
      </c>
      <c r="Q37" s="601" t="s">
        <v>96</v>
      </c>
      <c r="R37" s="602" t="s">
        <v>130</v>
      </c>
      <c r="S37" s="586">
        <v>177406</v>
      </c>
      <c r="T37" s="586">
        <v>174248</v>
      </c>
      <c r="U37" s="586">
        <v>138889</v>
      </c>
      <c r="V37" s="586">
        <v>8734</v>
      </c>
      <c r="W37" s="586">
        <v>13485</v>
      </c>
      <c r="X37" s="586">
        <v>13140</v>
      </c>
      <c r="Y37" s="586">
        <v>3846</v>
      </c>
      <c r="Z37" s="586">
        <v>8682</v>
      </c>
      <c r="AA37" s="587">
        <v>257</v>
      </c>
      <c r="AB37" s="603"/>
    </row>
    <row r="38" spans="1:32" s="138" customFormat="1" ht="15.75" customHeight="1" thickBot="1">
      <c r="A38" s="246" t="s">
        <v>97</v>
      </c>
      <c r="B38" s="585">
        <f t="shared" si="2"/>
        <v>35650</v>
      </c>
      <c r="C38" s="585">
        <f t="shared" si="2"/>
        <v>11430</v>
      </c>
      <c r="D38" s="604">
        <f t="shared" si="1"/>
        <v>32.061711079943898</v>
      </c>
      <c r="E38" s="585">
        <v>0.5</v>
      </c>
      <c r="F38" s="585">
        <v>7790</v>
      </c>
      <c r="G38" s="585">
        <v>6690</v>
      </c>
      <c r="H38" s="585">
        <v>4127</v>
      </c>
      <c r="I38" s="585">
        <v>330</v>
      </c>
      <c r="J38" s="585">
        <v>0</v>
      </c>
      <c r="K38" s="585">
        <v>2233</v>
      </c>
      <c r="L38" s="585">
        <v>0.7</v>
      </c>
      <c r="M38" s="585">
        <v>27225</v>
      </c>
      <c r="N38" s="585">
        <v>4740</v>
      </c>
      <c r="O38" s="585">
        <v>0</v>
      </c>
      <c r="P38" s="585">
        <v>4740</v>
      </c>
      <c r="Q38" s="605" t="s">
        <v>98</v>
      </c>
      <c r="R38" s="606" t="s">
        <v>131</v>
      </c>
      <c r="S38" s="588">
        <v>635</v>
      </c>
      <c r="T38" s="588">
        <v>0</v>
      </c>
      <c r="U38" s="588">
        <v>0</v>
      </c>
      <c r="V38" s="588">
        <v>0</v>
      </c>
      <c r="W38" s="588">
        <v>0</v>
      </c>
      <c r="X38" s="588">
        <v>0</v>
      </c>
      <c r="Y38" s="588">
        <v>512</v>
      </c>
      <c r="Z38" s="588">
        <v>0</v>
      </c>
      <c r="AA38" s="589">
        <v>0</v>
      </c>
      <c r="AB38" s="603"/>
    </row>
    <row r="39" spans="1:32" s="611" customFormat="1" ht="11.1" customHeight="1">
      <c r="A39" s="121" t="s">
        <v>237</v>
      </c>
      <c r="B39" s="607"/>
      <c r="C39" s="607"/>
      <c r="D39" s="607"/>
      <c r="E39" s="607"/>
      <c r="F39" s="607"/>
      <c r="G39" s="607"/>
      <c r="H39" s="607"/>
      <c r="I39" s="608"/>
      <c r="J39" s="607"/>
      <c r="K39" s="607"/>
      <c r="L39" s="607"/>
      <c r="M39" s="609"/>
      <c r="N39" s="608"/>
      <c r="O39" s="608"/>
      <c r="P39" s="608"/>
      <c r="Q39" s="608" t="s">
        <v>596</v>
      </c>
      <c r="R39" s="121" t="s">
        <v>237</v>
      </c>
      <c r="S39" s="607"/>
      <c r="T39" s="610"/>
      <c r="U39" s="610"/>
      <c r="V39" s="610"/>
      <c r="W39" s="610"/>
      <c r="X39" s="610"/>
      <c r="Y39" s="610"/>
      <c r="Z39" s="610"/>
      <c r="AA39" s="320" t="s">
        <v>596</v>
      </c>
      <c r="AC39" s="320"/>
      <c r="AD39" s="320"/>
      <c r="AE39" s="320"/>
      <c r="AF39" s="320"/>
    </row>
    <row r="40" spans="1:32" s="611" customFormat="1" ht="11.1" customHeight="1">
      <c r="A40" s="292" t="s">
        <v>265</v>
      </c>
      <c r="B40" s="607"/>
      <c r="C40" s="607"/>
      <c r="D40" s="607"/>
      <c r="E40" s="607"/>
      <c r="F40" s="607"/>
      <c r="G40" s="607"/>
      <c r="H40" s="607"/>
      <c r="I40" s="607"/>
      <c r="J40" s="607"/>
      <c r="K40" s="607"/>
      <c r="L40" s="607"/>
      <c r="M40" s="607"/>
      <c r="N40" s="607"/>
      <c r="O40" s="607"/>
      <c r="P40" s="607"/>
      <c r="Q40" s="607"/>
      <c r="R40" s="292" t="s">
        <v>265</v>
      </c>
      <c r="S40" s="607"/>
      <c r="T40" s="610"/>
      <c r="U40" s="610"/>
      <c r="V40" s="610"/>
      <c r="W40" s="610"/>
      <c r="X40" s="610"/>
      <c r="Y40" s="610"/>
      <c r="Z40" s="610"/>
      <c r="AA40" s="610"/>
    </row>
    <row r="41" spans="1:32" s="615" customFormat="1">
      <c r="A41" s="612" t="s">
        <v>583</v>
      </c>
      <c r="B41" s="613"/>
      <c r="C41" s="613"/>
      <c r="D41" s="613"/>
      <c r="E41" s="613"/>
      <c r="F41" s="613"/>
      <c r="G41" s="613"/>
      <c r="H41" s="613"/>
      <c r="I41" s="613"/>
      <c r="J41" s="613"/>
      <c r="K41" s="613"/>
      <c r="L41" s="613"/>
      <c r="M41" s="613"/>
      <c r="N41" s="613"/>
      <c r="O41" s="613"/>
      <c r="P41" s="613"/>
      <c r="Q41" s="613"/>
      <c r="R41" s="614" t="s">
        <v>634</v>
      </c>
      <c r="S41" s="613"/>
      <c r="T41" s="613"/>
      <c r="U41" s="613"/>
      <c r="V41" s="613"/>
      <c r="W41" s="613"/>
      <c r="X41" s="613"/>
      <c r="Y41" s="613"/>
      <c r="Z41" s="613"/>
      <c r="AA41" s="613"/>
    </row>
    <row r="42" spans="1:32" s="544" customFormat="1">
      <c r="A42" s="542"/>
      <c r="B42" s="543"/>
      <c r="C42" s="543"/>
      <c r="D42" s="543"/>
      <c r="E42" s="543"/>
      <c r="F42" s="543"/>
      <c r="G42" s="543"/>
      <c r="H42" s="543"/>
      <c r="I42" s="543"/>
      <c r="J42" s="543"/>
      <c r="K42" s="543"/>
      <c r="L42" s="543"/>
      <c r="M42" s="543"/>
      <c r="N42" s="543"/>
      <c r="O42" s="543"/>
      <c r="P42" s="543"/>
      <c r="Q42" s="543"/>
      <c r="R42" s="543"/>
      <c r="S42" s="543"/>
      <c r="T42" s="543"/>
      <c r="U42" s="543"/>
      <c r="V42" s="543"/>
      <c r="W42" s="543"/>
      <c r="X42" s="543"/>
      <c r="Y42" s="543"/>
      <c r="Z42" s="543"/>
      <c r="AA42" s="543"/>
    </row>
    <row r="43" spans="1:32" s="544" customFormat="1">
      <c r="A43" s="543"/>
      <c r="B43" s="543"/>
      <c r="C43" s="543"/>
      <c r="D43" s="543"/>
      <c r="E43" s="543"/>
      <c r="F43" s="543"/>
      <c r="G43" s="543"/>
      <c r="H43" s="543"/>
      <c r="I43" s="543"/>
      <c r="J43" s="543"/>
      <c r="K43" s="543"/>
      <c r="L43" s="543"/>
      <c r="M43" s="543"/>
      <c r="N43" s="543"/>
      <c r="O43" s="543"/>
      <c r="P43" s="543"/>
      <c r="Q43" s="543"/>
      <c r="R43" s="543"/>
      <c r="S43" s="543"/>
      <c r="T43" s="543"/>
      <c r="U43" s="543"/>
      <c r="V43" s="543"/>
      <c r="W43" s="543"/>
      <c r="X43" s="543"/>
      <c r="Y43" s="543"/>
      <c r="Z43" s="543"/>
      <c r="AA43" s="543"/>
    </row>
    <row r="44" spans="1:32" s="544" customFormat="1">
      <c r="A44" s="543"/>
      <c r="B44" s="543"/>
      <c r="C44" s="543"/>
      <c r="D44" s="543"/>
      <c r="E44" s="543"/>
      <c r="F44" s="543"/>
      <c r="G44" s="543"/>
      <c r="H44" s="543"/>
      <c r="I44" s="543"/>
      <c r="J44" s="543"/>
      <c r="K44" s="543"/>
      <c r="L44" s="543"/>
      <c r="M44" s="543"/>
      <c r="N44" s="543"/>
      <c r="O44" s="543"/>
      <c r="P44" s="543"/>
      <c r="Q44" s="543"/>
      <c r="R44" s="543"/>
      <c r="S44" s="543"/>
      <c r="T44" s="543"/>
      <c r="U44" s="543"/>
      <c r="V44" s="543"/>
      <c r="W44" s="543"/>
      <c r="X44" s="543"/>
      <c r="Y44" s="543"/>
      <c r="Z44" s="543"/>
      <c r="AA44" s="543"/>
    </row>
    <row r="45" spans="1:32" s="543" customFormat="1"/>
    <row r="46" spans="1:32" s="543" customFormat="1"/>
    <row r="47" spans="1:32" s="543" customFormat="1"/>
    <row r="48" spans="1:32" s="543" customFormat="1"/>
  </sheetData>
  <sheetProtection selectLockedCells="1"/>
  <mergeCells count="38">
    <mergeCell ref="S8:S9"/>
    <mergeCell ref="H8:H9"/>
    <mergeCell ref="I8:I9"/>
    <mergeCell ref="M8:M9"/>
    <mergeCell ref="N8:N9"/>
    <mergeCell ref="O8:P8"/>
    <mergeCell ref="AB6:AB9"/>
    <mergeCell ref="E7:E9"/>
    <mergeCell ref="F7:F9"/>
    <mergeCell ref="G7:G9"/>
    <mergeCell ref="H7:I7"/>
    <mergeCell ref="J7:J9"/>
    <mergeCell ref="K7:K9"/>
    <mergeCell ref="L7:L9"/>
    <mergeCell ref="J6:K6"/>
    <mergeCell ref="L6:P6"/>
    <mergeCell ref="Q6:Q9"/>
    <mergeCell ref="R6:R9"/>
    <mergeCell ref="S6:X6"/>
    <mergeCell ref="Y6:Y9"/>
    <mergeCell ref="W8:W9"/>
    <mergeCell ref="X8:X9"/>
    <mergeCell ref="M7:P7"/>
    <mergeCell ref="S7:X7"/>
    <mergeCell ref="T8:T9"/>
    <mergeCell ref="U8:V8"/>
    <mergeCell ref="A3:I3"/>
    <mergeCell ref="J3:Q3"/>
    <mergeCell ref="R3:AA3"/>
    <mergeCell ref="A4:I4"/>
    <mergeCell ref="R4:AA4"/>
    <mergeCell ref="A6:A9"/>
    <mergeCell ref="B6:B9"/>
    <mergeCell ref="C6:C9"/>
    <mergeCell ref="D6:D9"/>
    <mergeCell ref="E6:I6"/>
    <mergeCell ref="Z6:Z9"/>
    <mergeCell ref="AA6:AA9"/>
  </mergeCells>
  <phoneticPr fontId="2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view="pageBreakPreview" topLeftCell="J1" zoomScaleNormal="100" zoomScaleSheetLayoutView="100" workbookViewId="0">
      <selection activeCell="O14" sqref="O14"/>
    </sheetView>
  </sheetViews>
  <sheetFormatPr defaultRowHeight="14.25"/>
  <cols>
    <col min="1" max="1" width="13.625" style="29" customWidth="1"/>
    <col min="2" max="2" width="6.625" style="29" customWidth="1"/>
    <col min="3" max="3" width="6.125" style="29" customWidth="1"/>
    <col min="4" max="5" width="8.625" style="126" customWidth="1"/>
    <col min="6" max="6" width="9.875" style="126" customWidth="1"/>
    <col min="7" max="9" width="9.625" style="126" customWidth="1"/>
    <col min="10" max="10" width="13.625" style="5" customWidth="1"/>
    <col min="11" max="11" width="8.625" style="126" customWidth="1"/>
    <col min="12" max="12" width="6.125" style="126" customWidth="1"/>
    <col min="13" max="13" width="9" style="126"/>
    <col min="14" max="14" width="7.125" style="126" customWidth="1"/>
    <col min="15" max="15" width="8.25" style="126" customWidth="1"/>
    <col min="16" max="16" width="8.5" style="126" customWidth="1"/>
    <col min="17" max="17" width="7.875" style="126" customWidth="1"/>
    <col min="18" max="18" width="8.875" style="126" customWidth="1"/>
    <col min="19" max="19" width="7.75" style="126" customWidth="1"/>
    <col min="20" max="20" width="5.625" style="5" customWidth="1"/>
    <col min="21" max="16384" width="9" style="5"/>
  </cols>
  <sheetData>
    <row r="1" spans="1:20" ht="14.1" customHeight="1">
      <c r="A1" s="82"/>
      <c r="B1" s="82"/>
      <c r="C1" s="82"/>
      <c r="I1" s="83" t="s">
        <v>266</v>
      </c>
      <c r="J1" s="82" t="s">
        <v>267</v>
      </c>
      <c r="L1" s="82"/>
      <c r="M1" s="82"/>
    </row>
    <row r="2" spans="1:20" ht="14.1" customHeight="1">
      <c r="A2" s="82"/>
      <c r="B2" s="82"/>
      <c r="C2" s="82"/>
      <c r="I2" s="83"/>
      <c r="J2" s="82"/>
      <c r="L2" s="82"/>
      <c r="M2" s="82"/>
    </row>
    <row r="3" spans="1:20" s="15" customFormat="1" ht="20.100000000000001" customHeight="1">
      <c r="A3" s="630" t="s">
        <v>154</v>
      </c>
      <c r="B3" s="630"/>
      <c r="C3" s="630"/>
      <c r="D3" s="630"/>
      <c r="E3" s="630"/>
      <c r="F3" s="630"/>
      <c r="G3" s="630"/>
      <c r="H3" s="630"/>
      <c r="I3" s="630"/>
      <c r="J3" s="630" t="s">
        <v>155</v>
      </c>
      <c r="K3" s="630"/>
      <c r="L3" s="630"/>
      <c r="M3" s="630"/>
      <c r="N3" s="630"/>
      <c r="O3" s="630"/>
      <c r="P3" s="630"/>
      <c r="Q3" s="630"/>
      <c r="R3" s="630"/>
      <c r="S3" s="630"/>
      <c r="T3" s="630"/>
    </row>
    <row r="4" spans="1:20" s="16" customFormat="1" ht="24" customHeight="1">
      <c r="A4" s="831" t="s">
        <v>156</v>
      </c>
      <c r="B4" s="831"/>
      <c r="C4" s="831"/>
      <c r="D4" s="831"/>
      <c r="E4" s="831"/>
      <c r="F4" s="831"/>
      <c r="G4" s="831"/>
      <c r="H4" s="831"/>
      <c r="I4" s="831"/>
      <c r="J4" s="831" t="s">
        <v>157</v>
      </c>
      <c r="K4" s="831"/>
      <c r="L4" s="831"/>
      <c r="M4" s="831"/>
      <c r="N4" s="831"/>
      <c r="O4" s="831"/>
      <c r="P4" s="831"/>
      <c r="Q4" s="831"/>
      <c r="R4" s="831"/>
      <c r="S4" s="831"/>
      <c r="T4" s="831"/>
    </row>
    <row r="5" spans="1:20" s="17" customFormat="1" ht="18" customHeight="1" thickBot="1">
      <c r="A5" s="145" t="s">
        <v>268</v>
      </c>
      <c r="H5" s="894" t="s">
        <v>269</v>
      </c>
      <c r="I5" s="894"/>
      <c r="J5" s="898" t="s">
        <v>268</v>
      </c>
      <c r="K5" s="898"/>
      <c r="L5" s="898"/>
      <c r="M5" s="894" t="s">
        <v>270</v>
      </c>
      <c r="N5" s="894"/>
      <c r="P5" s="145"/>
      <c r="T5" s="113" t="s">
        <v>269</v>
      </c>
    </row>
    <row r="6" spans="1:20" s="14" customFormat="1" ht="15.95" customHeight="1">
      <c r="A6" s="924" t="s">
        <v>271</v>
      </c>
      <c r="B6" s="921" t="s">
        <v>272</v>
      </c>
      <c r="C6" s="895" t="s">
        <v>273</v>
      </c>
      <c r="D6" s="836" t="s">
        <v>274</v>
      </c>
      <c r="E6" s="836" t="s">
        <v>275</v>
      </c>
      <c r="F6" s="840" t="s">
        <v>276</v>
      </c>
      <c r="G6" s="907"/>
      <c r="H6" s="907"/>
      <c r="I6" s="907"/>
      <c r="J6" s="899" t="s">
        <v>271</v>
      </c>
      <c r="K6" s="902" t="s">
        <v>277</v>
      </c>
      <c r="L6" s="903"/>
      <c r="M6" s="903"/>
      <c r="N6" s="903"/>
      <c r="O6" s="904"/>
      <c r="P6" s="840" t="s">
        <v>278</v>
      </c>
      <c r="Q6" s="907"/>
      <c r="R6" s="907"/>
      <c r="S6" s="908"/>
      <c r="T6" s="912" t="s">
        <v>279</v>
      </c>
    </row>
    <row r="7" spans="1:20" s="14" customFormat="1" ht="15.95" customHeight="1">
      <c r="A7" s="925"/>
      <c r="B7" s="922"/>
      <c r="C7" s="896"/>
      <c r="D7" s="927"/>
      <c r="E7" s="927"/>
      <c r="F7" s="909"/>
      <c r="G7" s="910"/>
      <c r="H7" s="910"/>
      <c r="I7" s="910"/>
      <c r="J7" s="900"/>
      <c r="K7" s="905"/>
      <c r="L7" s="905"/>
      <c r="M7" s="905"/>
      <c r="N7" s="905"/>
      <c r="O7" s="906"/>
      <c r="P7" s="909"/>
      <c r="Q7" s="910"/>
      <c r="R7" s="910"/>
      <c r="S7" s="911"/>
      <c r="T7" s="913"/>
    </row>
    <row r="8" spans="1:20" s="14" customFormat="1" ht="30" customHeight="1">
      <c r="A8" s="925"/>
      <c r="B8" s="922"/>
      <c r="C8" s="896"/>
      <c r="D8" s="927"/>
      <c r="E8" s="927"/>
      <c r="F8" s="920" t="s">
        <v>280</v>
      </c>
      <c r="G8" s="916"/>
      <c r="H8" s="916"/>
      <c r="I8" s="916"/>
      <c r="J8" s="900"/>
      <c r="K8" s="915" t="s">
        <v>281</v>
      </c>
      <c r="L8" s="916"/>
      <c r="M8" s="916"/>
      <c r="N8" s="917"/>
      <c r="O8" s="918" t="s">
        <v>282</v>
      </c>
      <c r="P8" s="920" t="s">
        <v>283</v>
      </c>
      <c r="Q8" s="916"/>
      <c r="R8" s="917"/>
      <c r="S8" s="918" t="s">
        <v>282</v>
      </c>
      <c r="T8" s="913"/>
    </row>
    <row r="9" spans="1:20" s="14" customFormat="1" ht="36" customHeight="1">
      <c r="A9" s="926"/>
      <c r="B9" s="923"/>
      <c r="C9" s="897"/>
      <c r="D9" s="837"/>
      <c r="E9" s="837"/>
      <c r="F9" s="151"/>
      <c r="G9" s="152" t="s">
        <v>284</v>
      </c>
      <c r="H9" s="152" t="s">
        <v>285</v>
      </c>
      <c r="I9" s="153" t="s">
        <v>286</v>
      </c>
      <c r="J9" s="901"/>
      <c r="K9" s="154"/>
      <c r="L9" s="152" t="s">
        <v>287</v>
      </c>
      <c r="M9" s="152" t="s">
        <v>288</v>
      </c>
      <c r="N9" s="152" t="s">
        <v>289</v>
      </c>
      <c r="O9" s="919"/>
      <c r="P9" s="154"/>
      <c r="Q9" s="152" t="s">
        <v>290</v>
      </c>
      <c r="R9" s="152" t="s">
        <v>291</v>
      </c>
      <c r="S9" s="919"/>
      <c r="T9" s="914"/>
    </row>
    <row r="10" spans="1:20" s="21" customFormat="1" ht="17.100000000000001" customHeight="1">
      <c r="A10" s="185" t="s">
        <v>9</v>
      </c>
      <c r="B10" s="158" t="s">
        <v>33</v>
      </c>
      <c r="C10" s="158" t="s">
        <v>33</v>
      </c>
      <c r="D10" s="155">
        <v>2715085</v>
      </c>
      <c r="E10" s="156">
        <v>18992.719000000005</v>
      </c>
      <c r="F10" s="155">
        <v>1702775</v>
      </c>
      <c r="G10" s="155">
        <v>0</v>
      </c>
      <c r="H10" s="155">
        <v>394256</v>
      </c>
      <c r="I10" s="155">
        <v>1308519</v>
      </c>
      <c r="J10" s="144" t="s">
        <v>9</v>
      </c>
      <c r="K10" s="128">
        <v>164452</v>
      </c>
      <c r="L10" s="128">
        <v>0</v>
      </c>
      <c r="M10" s="128">
        <v>164452</v>
      </c>
      <c r="N10" s="128">
        <v>0</v>
      </c>
      <c r="O10" s="157">
        <v>804.22100000000023</v>
      </c>
      <c r="P10" s="159">
        <v>847858</v>
      </c>
      <c r="Q10" s="128">
        <v>146004</v>
      </c>
      <c r="R10" s="128">
        <v>701854</v>
      </c>
      <c r="S10" s="157">
        <v>18188.518</v>
      </c>
      <c r="T10" s="186">
        <v>68.8</v>
      </c>
    </row>
    <row r="11" spans="1:20" s="21" customFormat="1" ht="17.100000000000001" customHeight="1">
      <c r="A11" s="185" t="s">
        <v>10</v>
      </c>
      <c r="B11" s="158" t="s">
        <v>33</v>
      </c>
      <c r="C11" s="158" t="s">
        <v>33</v>
      </c>
      <c r="D11" s="155">
        <v>2709661</v>
      </c>
      <c r="E11" s="156">
        <v>19025.759999999998</v>
      </c>
      <c r="F11" s="155">
        <v>1713775</v>
      </c>
      <c r="G11" s="155">
        <v>0</v>
      </c>
      <c r="H11" s="155">
        <v>244133</v>
      </c>
      <c r="I11" s="155">
        <v>1469642</v>
      </c>
      <c r="J11" s="144" t="s">
        <v>10</v>
      </c>
      <c r="K11" s="128">
        <v>165092</v>
      </c>
      <c r="L11" s="128">
        <v>0</v>
      </c>
      <c r="M11" s="128">
        <v>165092</v>
      </c>
      <c r="N11" s="128">
        <v>0</v>
      </c>
      <c r="O11" s="157">
        <v>611.71</v>
      </c>
      <c r="P11" s="128">
        <v>728918</v>
      </c>
      <c r="Q11" s="128">
        <v>130846</v>
      </c>
      <c r="R11" s="128">
        <v>598072</v>
      </c>
      <c r="S11" s="157">
        <v>18412.09</v>
      </c>
      <c r="T11" s="186">
        <v>69.3</v>
      </c>
    </row>
    <row r="12" spans="1:20" s="21" customFormat="1" ht="17.100000000000001" customHeight="1">
      <c r="A12" s="185" t="s">
        <v>11</v>
      </c>
      <c r="B12" s="158" t="s">
        <v>33</v>
      </c>
      <c r="C12" s="158" t="s">
        <v>33</v>
      </c>
      <c r="D12" s="155">
        <v>2705226</v>
      </c>
      <c r="E12" s="156">
        <v>19029.150000000001</v>
      </c>
      <c r="F12" s="155">
        <v>1782639</v>
      </c>
      <c r="G12" s="155">
        <v>0</v>
      </c>
      <c r="H12" s="155">
        <v>217009</v>
      </c>
      <c r="I12" s="155">
        <v>1565630</v>
      </c>
      <c r="J12" s="127" t="s">
        <v>11</v>
      </c>
      <c r="K12" s="128">
        <v>163767</v>
      </c>
      <c r="L12" s="128">
        <v>0</v>
      </c>
      <c r="M12" s="128">
        <v>163478</v>
      </c>
      <c r="N12" s="128">
        <v>289</v>
      </c>
      <c r="O12" s="157">
        <v>686.74610000000007</v>
      </c>
      <c r="P12" s="128">
        <v>758820</v>
      </c>
      <c r="Q12" s="128">
        <v>92953</v>
      </c>
      <c r="R12" s="128">
        <v>665867</v>
      </c>
      <c r="S12" s="157">
        <v>18342.403900000001</v>
      </c>
      <c r="T12" s="186">
        <v>71.900000000000006</v>
      </c>
    </row>
    <row r="13" spans="1:20" s="21" customFormat="1" ht="17.100000000000001" customHeight="1">
      <c r="A13" s="185" t="s">
        <v>18</v>
      </c>
      <c r="B13" s="158" t="s">
        <v>33</v>
      </c>
      <c r="C13" s="158" t="s">
        <v>33</v>
      </c>
      <c r="D13" s="155">
        <v>2726815</v>
      </c>
      <c r="E13" s="156">
        <v>19025.199999999997</v>
      </c>
      <c r="F13" s="155">
        <v>1801456</v>
      </c>
      <c r="G13" s="155">
        <v>30</v>
      </c>
      <c r="H13" s="155">
        <v>216067</v>
      </c>
      <c r="I13" s="155">
        <v>1585359</v>
      </c>
      <c r="J13" s="127" t="s">
        <v>18</v>
      </c>
      <c r="K13" s="128">
        <v>169265</v>
      </c>
      <c r="L13" s="128">
        <v>0</v>
      </c>
      <c r="M13" s="128">
        <v>168165</v>
      </c>
      <c r="N13" s="128">
        <v>1100</v>
      </c>
      <c r="O13" s="157">
        <v>684.20000000000016</v>
      </c>
      <c r="P13" s="128">
        <v>756094</v>
      </c>
      <c r="Q13" s="128">
        <v>100859</v>
      </c>
      <c r="R13" s="128">
        <v>655235</v>
      </c>
      <c r="S13" s="157">
        <v>18340.999999999996</v>
      </c>
      <c r="T13" s="186">
        <v>0.72271899633821879</v>
      </c>
    </row>
    <row r="14" spans="1:20" s="21" customFormat="1" ht="17.100000000000001" customHeight="1">
      <c r="A14" s="187" t="s">
        <v>141</v>
      </c>
      <c r="B14" s="158" t="s">
        <v>33</v>
      </c>
      <c r="C14" s="158" t="s">
        <v>33</v>
      </c>
      <c r="D14" s="160">
        <f t="shared" ref="D14:I14" si="0">SUM(D16:D38)</f>
        <v>2739179</v>
      </c>
      <c r="E14" s="161">
        <f t="shared" si="0"/>
        <v>19017.825000000004</v>
      </c>
      <c r="F14" s="160">
        <f t="shared" si="0"/>
        <v>1863757</v>
      </c>
      <c r="G14" s="160">
        <f t="shared" si="0"/>
        <v>50</v>
      </c>
      <c r="H14" s="160">
        <f t="shared" si="0"/>
        <v>215935</v>
      </c>
      <c r="I14" s="160">
        <f t="shared" si="0"/>
        <v>1647772</v>
      </c>
      <c r="J14" s="129" t="s">
        <v>141</v>
      </c>
      <c r="K14" s="130">
        <f t="shared" ref="K14:S14" si="1">SUM(K16:K38)</f>
        <v>175128</v>
      </c>
      <c r="L14" s="130">
        <f t="shared" si="1"/>
        <v>33</v>
      </c>
      <c r="M14" s="130">
        <f t="shared" si="1"/>
        <v>174086</v>
      </c>
      <c r="N14" s="130">
        <f t="shared" si="1"/>
        <v>1009</v>
      </c>
      <c r="O14" s="162">
        <f t="shared" si="1"/>
        <v>756.23609999999985</v>
      </c>
      <c r="P14" s="130">
        <f t="shared" si="1"/>
        <v>700294</v>
      </c>
      <c r="Q14" s="130">
        <f t="shared" si="1"/>
        <v>72689</v>
      </c>
      <c r="R14" s="130">
        <f t="shared" si="1"/>
        <v>627605</v>
      </c>
      <c r="S14" s="163">
        <f t="shared" si="1"/>
        <v>18261.588900000002</v>
      </c>
      <c r="T14" s="188">
        <f>(F14+K14)/D14</f>
        <v>0.7443416439743441</v>
      </c>
    </row>
    <row r="15" spans="1:20" s="14" customFormat="1" ht="9.1999999999999993" customHeight="1">
      <c r="A15" s="189"/>
      <c r="B15" s="164"/>
      <c r="C15" s="164"/>
      <c r="D15" s="155"/>
      <c r="E15" s="156"/>
      <c r="F15" s="155"/>
      <c r="G15" s="155"/>
      <c r="H15" s="155"/>
      <c r="I15" s="155"/>
      <c r="J15" s="144"/>
      <c r="K15" s="128"/>
      <c r="L15" s="128"/>
      <c r="M15" s="128"/>
      <c r="N15" s="128"/>
      <c r="O15" s="157"/>
      <c r="P15" s="128"/>
      <c r="Q15" s="128"/>
      <c r="R15" s="128"/>
      <c r="S15" s="157"/>
      <c r="T15" s="186"/>
    </row>
    <row r="16" spans="1:20" s="27" customFormat="1" ht="16.7" customHeight="1">
      <c r="A16" s="190" t="s">
        <v>109</v>
      </c>
      <c r="B16" s="165" t="s">
        <v>33</v>
      </c>
      <c r="C16" s="165"/>
      <c r="D16" s="176">
        <v>521716</v>
      </c>
      <c r="E16" s="177">
        <v>1127.8499999999999</v>
      </c>
      <c r="F16" s="191">
        <f t="shared" ref="F16:F38" si="2">SUM(G16:I16)</f>
        <v>413641</v>
      </c>
      <c r="G16" s="176">
        <v>0</v>
      </c>
      <c r="H16" s="176">
        <v>0</v>
      </c>
      <c r="I16" s="176">
        <v>413641</v>
      </c>
      <c r="J16" s="166" t="s">
        <v>109</v>
      </c>
      <c r="K16" s="192">
        <f t="shared" ref="K16:K38" si="3">SUM(L16:N16)</f>
        <v>0</v>
      </c>
      <c r="L16" s="176">
        <v>0</v>
      </c>
      <c r="M16" s="176">
        <v>0</v>
      </c>
      <c r="N16" s="176">
        <v>0</v>
      </c>
      <c r="O16" s="177">
        <v>143.4</v>
      </c>
      <c r="P16" s="192">
        <f t="shared" ref="P16:P38" si="4">SUM(Q16:R16)</f>
        <v>108075</v>
      </c>
      <c r="Q16" s="176">
        <v>0</v>
      </c>
      <c r="R16" s="176">
        <v>108075</v>
      </c>
      <c r="S16" s="193">
        <f t="shared" ref="S16:S38" si="5">E16-O16</f>
        <v>984.44999999999993</v>
      </c>
      <c r="T16" s="194">
        <f t="shared" ref="T16:T38" si="6">(F16+K16)/D16</f>
        <v>0.79284706621993573</v>
      </c>
    </row>
    <row r="17" spans="1:20" s="27" customFormat="1" ht="16.7" customHeight="1">
      <c r="A17" s="190" t="s">
        <v>110</v>
      </c>
      <c r="B17" s="165" t="s">
        <v>33</v>
      </c>
      <c r="C17" s="165"/>
      <c r="D17" s="176">
        <v>271869</v>
      </c>
      <c r="E17" s="177">
        <v>1324.3099999999997</v>
      </c>
      <c r="F17" s="191">
        <f t="shared" si="2"/>
        <v>232308</v>
      </c>
      <c r="G17" s="176">
        <v>0</v>
      </c>
      <c r="H17" s="176">
        <v>0</v>
      </c>
      <c r="I17" s="176">
        <v>232308</v>
      </c>
      <c r="J17" s="166" t="s">
        <v>110</v>
      </c>
      <c r="K17" s="192">
        <f t="shared" si="3"/>
        <v>0</v>
      </c>
      <c r="L17" s="176">
        <v>0</v>
      </c>
      <c r="M17" s="176">
        <v>0</v>
      </c>
      <c r="N17" s="176">
        <v>0</v>
      </c>
      <c r="O17" s="177">
        <v>122.88799999999999</v>
      </c>
      <c r="P17" s="192">
        <f t="shared" si="4"/>
        <v>39561</v>
      </c>
      <c r="Q17" s="176">
        <v>0</v>
      </c>
      <c r="R17" s="176">
        <v>39561</v>
      </c>
      <c r="S17" s="193">
        <f t="shared" si="5"/>
        <v>1201.4219999999998</v>
      </c>
      <c r="T17" s="194">
        <f t="shared" si="6"/>
        <v>0.85448506449797512</v>
      </c>
    </row>
    <row r="18" spans="1:20" s="27" customFormat="1" ht="16.7" customHeight="1">
      <c r="A18" s="190" t="s">
        <v>111</v>
      </c>
      <c r="B18" s="165" t="s">
        <v>253</v>
      </c>
      <c r="C18" s="165"/>
      <c r="D18" s="176">
        <v>137920</v>
      </c>
      <c r="E18" s="177">
        <v>1008.9700000000001</v>
      </c>
      <c r="F18" s="191">
        <f t="shared" si="2"/>
        <v>96729</v>
      </c>
      <c r="G18" s="176">
        <v>0</v>
      </c>
      <c r="H18" s="176">
        <v>0</v>
      </c>
      <c r="I18" s="176">
        <v>96729</v>
      </c>
      <c r="J18" s="166" t="s">
        <v>111</v>
      </c>
      <c r="K18" s="192">
        <f t="shared" si="3"/>
        <v>0</v>
      </c>
      <c r="L18" s="176">
        <v>0</v>
      </c>
      <c r="M18" s="176">
        <v>0</v>
      </c>
      <c r="N18" s="176">
        <v>0</v>
      </c>
      <c r="O18" s="177">
        <v>16.820000000000004</v>
      </c>
      <c r="P18" s="192">
        <f t="shared" si="4"/>
        <v>41191</v>
      </c>
      <c r="Q18" s="176">
        <v>450</v>
      </c>
      <c r="R18" s="176">
        <v>40741</v>
      </c>
      <c r="S18" s="193">
        <f t="shared" si="5"/>
        <v>992.15000000000009</v>
      </c>
      <c r="T18" s="194">
        <f t="shared" si="6"/>
        <v>0.70134135730858471</v>
      </c>
    </row>
    <row r="19" spans="1:20" s="27" customFormat="1" ht="16.7" customHeight="1">
      <c r="A19" s="190" t="s">
        <v>112</v>
      </c>
      <c r="B19" s="165" t="s">
        <v>253</v>
      </c>
      <c r="C19" s="165"/>
      <c r="D19" s="176">
        <v>169490</v>
      </c>
      <c r="E19" s="177">
        <v>1520.8750000000002</v>
      </c>
      <c r="F19" s="191">
        <f t="shared" si="2"/>
        <v>128116</v>
      </c>
      <c r="G19" s="176">
        <v>0</v>
      </c>
      <c r="H19" s="176">
        <v>118387</v>
      </c>
      <c r="I19" s="176">
        <v>9729</v>
      </c>
      <c r="J19" s="166" t="s">
        <v>112</v>
      </c>
      <c r="K19" s="192">
        <f t="shared" si="3"/>
        <v>290</v>
      </c>
      <c r="L19" s="176">
        <v>0</v>
      </c>
      <c r="M19" s="176">
        <v>0</v>
      </c>
      <c r="N19" s="176">
        <v>290</v>
      </c>
      <c r="O19" s="177">
        <v>23.489000000000001</v>
      </c>
      <c r="P19" s="192">
        <f t="shared" si="4"/>
        <v>41084</v>
      </c>
      <c r="Q19" s="176">
        <v>0</v>
      </c>
      <c r="R19" s="176">
        <v>41084</v>
      </c>
      <c r="S19" s="193">
        <f t="shared" si="5"/>
        <v>1497.3860000000002</v>
      </c>
      <c r="T19" s="194">
        <f t="shared" si="6"/>
        <v>0.75760221841996578</v>
      </c>
    </row>
    <row r="20" spans="1:20" s="27" customFormat="1" ht="16.7" customHeight="1">
      <c r="A20" s="190" t="s">
        <v>113</v>
      </c>
      <c r="B20" s="165" t="s">
        <v>253</v>
      </c>
      <c r="C20" s="165"/>
      <c r="D20" s="176">
        <v>418744</v>
      </c>
      <c r="E20" s="177">
        <v>616.25000000000011</v>
      </c>
      <c r="F20" s="191">
        <f t="shared" si="2"/>
        <v>405124</v>
      </c>
      <c r="G20" s="176">
        <v>0</v>
      </c>
      <c r="H20" s="176">
        <v>296</v>
      </c>
      <c r="I20" s="176">
        <v>404828</v>
      </c>
      <c r="J20" s="166" t="s">
        <v>113</v>
      </c>
      <c r="K20" s="192">
        <f t="shared" si="3"/>
        <v>0</v>
      </c>
      <c r="L20" s="176">
        <v>0</v>
      </c>
      <c r="M20" s="176">
        <v>0</v>
      </c>
      <c r="N20" s="176">
        <v>0</v>
      </c>
      <c r="O20" s="177">
        <v>51.128</v>
      </c>
      <c r="P20" s="192">
        <f t="shared" si="4"/>
        <v>13620</v>
      </c>
      <c r="Q20" s="176">
        <v>1935</v>
      </c>
      <c r="R20" s="176">
        <v>11685</v>
      </c>
      <c r="S20" s="193">
        <f t="shared" si="5"/>
        <v>565.12200000000007</v>
      </c>
      <c r="T20" s="194">
        <f t="shared" si="6"/>
        <v>0.96747416082379689</v>
      </c>
    </row>
    <row r="21" spans="1:20" s="27" customFormat="1" ht="16.7" customHeight="1">
      <c r="A21" s="190" t="s">
        <v>114</v>
      </c>
      <c r="B21" s="165" t="s">
        <v>253</v>
      </c>
      <c r="C21" s="165"/>
      <c r="D21" s="176">
        <v>115016</v>
      </c>
      <c r="E21" s="177">
        <v>668.72</v>
      </c>
      <c r="F21" s="191">
        <f t="shared" si="2"/>
        <v>91053</v>
      </c>
      <c r="G21" s="176">
        <v>0</v>
      </c>
      <c r="H21" s="176">
        <v>2057</v>
      </c>
      <c r="I21" s="176">
        <v>88996</v>
      </c>
      <c r="J21" s="166" t="s">
        <v>114</v>
      </c>
      <c r="K21" s="192">
        <f t="shared" si="3"/>
        <v>0</v>
      </c>
      <c r="L21" s="176">
        <v>0</v>
      </c>
      <c r="M21" s="176">
        <v>0</v>
      </c>
      <c r="N21" s="176">
        <v>0</v>
      </c>
      <c r="O21" s="177">
        <v>21.790000000000003</v>
      </c>
      <c r="P21" s="192">
        <f t="shared" si="4"/>
        <v>23963</v>
      </c>
      <c r="Q21" s="176">
        <v>0</v>
      </c>
      <c r="R21" s="176">
        <v>23963</v>
      </c>
      <c r="S21" s="193">
        <f t="shared" si="5"/>
        <v>646.93000000000006</v>
      </c>
      <c r="T21" s="194">
        <f t="shared" si="6"/>
        <v>0.79165507407665026</v>
      </c>
    </row>
    <row r="22" spans="1:20" s="27" customFormat="1" ht="16.7" customHeight="1">
      <c r="A22" s="190" t="s">
        <v>115</v>
      </c>
      <c r="B22" s="165" t="s">
        <v>33</v>
      </c>
      <c r="C22" s="165"/>
      <c r="D22" s="176">
        <v>106386</v>
      </c>
      <c r="E22" s="177">
        <v>920.42000000000019</v>
      </c>
      <c r="F22" s="191">
        <f t="shared" si="2"/>
        <v>65724</v>
      </c>
      <c r="G22" s="176">
        <v>0</v>
      </c>
      <c r="H22" s="176">
        <v>65724</v>
      </c>
      <c r="I22" s="176">
        <v>0</v>
      </c>
      <c r="J22" s="166" t="s">
        <v>115</v>
      </c>
      <c r="K22" s="192">
        <f t="shared" si="3"/>
        <v>0</v>
      </c>
      <c r="L22" s="176">
        <v>0</v>
      </c>
      <c r="M22" s="176">
        <v>0</v>
      </c>
      <c r="N22" s="176">
        <v>0</v>
      </c>
      <c r="O22" s="177">
        <v>131.62</v>
      </c>
      <c r="P22" s="192">
        <f t="shared" si="4"/>
        <v>40662</v>
      </c>
      <c r="Q22" s="176">
        <v>0</v>
      </c>
      <c r="R22" s="176">
        <v>40662</v>
      </c>
      <c r="S22" s="193">
        <f t="shared" si="5"/>
        <v>788.80000000000018</v>
      </c>
      <c r="T22" s="194">
        <f t="shared" si="6"/>
        <v>0.61778805481924315</v>
      </c>
    </row>
    <row r="23" spans="1:20" s="27" customFormat="1" ht="16.7" customHeight="1">
      <c r="A23" s="190" t="s">
        <v>116</v>
      </c>
      <c r="B23" s="165" t="s">
        <v>33</v>
      </c>
      <c r="C23" s="165"/>
      <c r="D23" s="176">
        <v>105501</v>
      </c>
      <c r="E23" s="177">
        <v>1254.8400000000001</v>
      </c>
      <c r="F23" s="191">
        <f t="shared" si="2"/>
        <v>69825</v>
      </c>
      <c r="G23" s="176">
        <v>0</v>
      </c>
      <c r="H23" s="176">
        <v>460</v>
      </c>
      <c r="I23" s="176">
        <v>69365</v>
      </c>
      <c r="J23" s="166" t="s">
        <v>116</v>
      </c>
      <c r="K23" s="192">
        <f t="shared" si="3"/>
        <v>0</v>
      </c>
      <c r="L23" s="176">
        <v>0</v>
      </c>
      <c r="M23" s="176">
        <v>0</v>
      </c>
      <c r="N23" s="176">
        <v>0</v>
      </c>
      <c r="O23" s="177">
        <v>21.0441</v>
      </c>
      <c r="P23" s="192">
        <f t="shared" si="4"/>
        <v>35676</v>
      </c>
      <c r="Q23" s="176">
        <v>4072</v>
      </c>
      <c r="R23" s="176">
        <v>31604</v>
      </c>
      <c r="S23" s="193">
        <f t="shared" si="5"/>
        <v>1233.7959000000001</v>
      </c>
      <c r="T23" s="194">
        <f t="shared" si="6"/>
        <v>0.66184206784769817</v>
      </c>
    </row>
    <row r="24" spans="1:20" s="27" customFormat="1" ht="16.7" customHeight="1">
      <c r="A24" s="190" t="s">
        <v>117</v>
      </c>
      <c r="B24" s="165" t="s">
        <v>33</v>
      </c>
      <c r="C24" s="165"/>
      <c r="D24" s="176">
        <v>77304</v>
      </c>
      <c r="E24" s="177">
        <v>911.7349999999999</v>
      </c>
      <c r="F24" s="191">
        <f t="shared" si="2"/>
        <v>59680</v>
      </c>
      <c r="G24" s="176">
        <v>0</v>
      </c>
      <c r="H24" s="176">
        <v>0</v>
      </c>
      <c r="I24" s="176">
        <v>59680</v>
      </c>
      <c r="J24" s="166" t="s">
        <v>117</v>
      </c>
      <c r="K24" s="192">
        <f t="shared" si="3"/>
        <v>0</v>
      </c>
      <c r="L24" s="176">
        <v>0</v>
      </c>
      <c r="M24" s="176">
        <v>0</v>
      </c>
      <c r="N24" s="176">
        <v>0</v>
      </c>
      <c r="O24" s="177">
        <v>1.9349999999999998</v>
      </c>
      <c r="P24" s="192">
        <f t="shared" si="4"/>
        <v>17624</v>
      </c>
      <c r="Q24" s="176">
        <v>0</v>
      </c>
      <c r="R24" s="176">
        <v>17624</v>
      </c>
      <c r="S24" s="193">
        <f t="shared" si="5"/>
        <v>909.8</v>
      </c>
      <c r="T24" s="194">
        <f t="shared" si="6"/>
        <v>0.77201697195487939</v>
      </c>
    </row>
    <row r="25" spans="1:20" s="27" customFormat="1" ht="16.7" customHeight="1">
      <c r="A25" s="190" t="s">
        <v>118</v>
      </c>
      <c r="B25" s="165" t="s">
        <v>33</v>
      </c>
      <c r="C25" s="165"/>
      <c r="D25" s="176">
        <v>250352</v>
      </c>
      <c r="E25" s="177">
        <v>411.80999999999989</v>
      </c>
      <c r="F25" s="191">
        <f t="shared" si="2"/>
        <v>48339</v>
      </c>
      <c r="G25" s="176">
        <v>0</v>
      </c>
      <c r="H25" s="176">
        <v>2341</v>
      </c>
      <c r="I25" s="176">
        <v>45998</v>
      </c>
      <c r="J25" s="166" t="s">
        <v>118</v>
      </c>
      <c r="K25" s="192">
        <f t="shared" si="3"/>
        <v>173653</v>
      </c>
      <c r="L25" s="176">
        <v>0</v>
      </c>
      <c r="M25" s="176">
        <v>173653</v>
      </c>
      <c r="N25" s="176">
        <v>0</v>
      </c>
      <c r="O25" s="177">
        <v>44.279999999999994</v>
      </c>
      <c r="P25" s="192">
        <f t="shared" si="4"/>
        <v>28360</v>
      </c>
      <c r="Q25" s="176">
        <v>0</v>
      </c>
      <c r="R25" s="176">
        <v>28360</v>
      </c>
      <c r="S25" s="193">
        <f t="shared" si="5"/>
        <v>367.52999999999992</v>
      </c>
      <c r="T25" s="194">
        <f t="shared" si="6"/>
        <v>0.88671949894548474</v>
      </c>
    </row>
    <row r="26" spans="1:20" s="27" customFormat="1" ht="16.7" customHeight="1">
      <c r="A26" s="190" t="s">
        <v>119</v>
      </c>
      <c r="B26" s="165" t="s">
        <v>253</v>
      </c>
      <c r="C26" s="165"/>
      <c r="D26" s="176">
        <v>24699</v>
      </c>
      <c r="E26" s="177">
        <v>614.29500000000007</v>
      </c>
      <c r="F26" s="191">
        <f t="shared" si="2"/>
        <v>2246</v>
      </c>
      <c r="G26" s="176">
        <v>0</v>
      </c>
      <c r="H26" s="176">
        <v>0</v>
      </c>
      <c r="I26" s="176">
        <v>2246</v>
      </c>
      <c r="J26" s="166" t="s">
        <v>119</v>
      </c>
      <c r="K26" s="192">
        <f t="shared" si="3"/>
        <v>0</v>
      </c>
      <c r="L26" s="176">
        <v>0</v>
      </c>
      <c r="M26" s="176">
        <v>0</v>
      </c>
      <c r="N26" s="176">
        <v>0</v>
      </c>
      <c r="O26" s="177">
        <v>1.72</v>
      </c>
      <c r="P26" s="192">
        <f t="shared" si="4"/>
        <v>22453</v>
      </c>
      <c r="Q26" s="176">
        <v>4713</v>
      </c>
      <c r="R26" s="176">
        <v>17740</v>
      </c>
      <c r="S26" s="193">
        <f t="shared" si="5"/>
        <v>612.57500000000005</v>
      </c>
      <c r="T26" s="194">
        <f t="shared" si="6"/>
        <v>9.0934855662172562E-2</v>
      </c>
    </row>
    <row r="27" spans="1:20" s="27" customFormat="1" ht="16.7" customHeight="1">
      <c r="A27" s="190" t="s">
        <v>120</v>
      </c>
      <c r="B27" s="165" t="s">
        <v>33</v>
      </c>
      <c r="C27" s="165"/>
      <c r="D27" s="176">
        <v>58222</v>
      </c>
      <c r="E27" s="177">
        <v>1175.7199999999998</v>
      </c>
      <c r="F27" s="191">
        <f t="shared" si="2"/>
        <v>21685</v>
      </c>
      <c r="G27" s="176">
        <v>0</v>
      </c>
      <c r="H27" s="176">
        <v>182</v>
      </c>
      <c r="I27" s="176">
        <v>21503</v>
      </c>
      <c r="J27" s="166" t="s">
        <v>120</v>
      </c>
      <c r="K27" s="192">
        <f t="shared" si="3"/>
        <v>0</v>
      </c>
      <c r="L27" s="176">
        <v>0</v>
      </c>
      <c r="M27" s="176">
        <v>0</v>
      </c>
      <c r="N27" s="176">
        <v>0</v>
      </c>
      <c r="O27" s="177">
        <v>5.09</v>
      </c>
      <c r="P27" s="192">
        <f t="shared" si="4"/>
        <v>36537</v>
      </c>
      <c r="Q27" s="176">
        <v>0</v>
      </c>
      <c r="R27" s="176">
        <v>36537</v>
      </c>
      <c r="S27" s="193">
        <f t="shared" si="5"/>
        <v>1170.6299999999999</v>
      </c>
      <c r="T27" s="194">
        <f t="shared" si="6"/>
        <v>0.37245371165538799</v>
      </c>
    </row>
    <row r="28" spans="1:20" s="27" customFormat="1" ht="16.7" customHeight="1">
      <c r="A28" s="190" t="s">
        <v>121</v>
      </c>
      <c r="B28" s="165" t="s">
        <v>253</v>
      </c>
      <c r="C28" s="165"/>
      <c r="D28" s="176">
        <v>26745</v>
      </c>
      <c r="E28" s="177">
        <v>842.7</v>
      </c>
      <c r="F28" s="191">
        <f t="shared" si="2"/>
        <v>4613</v>
      </c>
      <c r="G28" s="176">
        <v>0</v>
      </c>
      <c r="H28" s="176">
        <v>4613</v>
      </c>
      <c r="I28" s="176">
        <v>0</v>
      </c>
      <c r="J28" s="166" t="s">
        <v>121</v>
      </c>
      <c r="K28" s="192">
        <f t="shared" si="3"/>
        <v>0</v>
      </c>
      <c r="L28" s="176">
        <v>0</v>
      </c>
      <c r="M28" s="176">
        <v>0</v>
      </c>
      <c r="N28" s="176">
        <v>0</v>
      </c>
      <c r="O28" s="177">
        <v>0.79999999999999993</v>
      </c>
      <c r="P28" s="192">
        <f t="shared" si="4"/>
        <v>22132</v>
      </c>
      <c r="Q28" s="176">
        <v>15686</v>
      </c>
      <c r="R28" s="176">
        <v>6446</v>
      </c>
      <c r="S28" s="193">
        <f t="shared" si="5"/>
        <v>841.90000000000009</v>
      </c>
      <c r="T28" s="194">
        <f t="shared" si="6"/>
        <v>0.17248083753972704</v>
      </c>
    </row>
    <row r="29" spans="1:20" s="27" customFormat="1" ht="16.7" customHeight="1">
      <c r="A29" s="190" t="s">
        <v>122</v>
      </c>
      <c r="B29" s="165" t="s">
        <v>33</v>
      </c>
      <c r="C29" s="165"/>
      <c r="D29" s="176">
        <v>18379</v>
      </c>
      <c r="E29" s="177">
        <v>815.78</v>
      </c>
      <c r="F29" s="191">
        <f t="shared" si="2"/>
        <v>9129</v>
      </c>
      <c r="G29" s="176">
        <v>0</v>
      </c>
      <c r="H29" s="176">
        <v>0</v>
      </c>
      <c r="I29" s="176">
        <v>9129</v>
      </c>
      <c r="J29" s="166" t="s">
        <v>122</v>
      </c>
      <c r="K29" s="192">
        <f t="shared" si="3"/>
        <v>0</v>
      </c>
      <c r="L29" s="176">
        <v>0</v>
      </c>
      <c r="M29" s="176">
        <v>0</v>
      </c>
      <c r="N29" s="176">
        <v>0</v>
      </c>
      <c r="O29" s="177">
        <v>2.3609999999999998</v>
      </c>
      <c r="P29" s="192">
        <f t="shared" si="4"/>
        <v>9250</v>
      </c>
      <c r="Q29" s="176">
        <v>478</v>
      </c>
      <c r="R29" s="176">
        <v>8772</v>
      </c>
      <c r="S29" s="193">
        <f t="shared" si="5"/>
        <v>813.41899999999998</v>
      </c>
      <c r="T29" s="194">
        <f t="shared" si="6"/>
        <v>0.49670819957560258</v>
      </c>
    </row>
    <row r="30" spans="1:20" s="27" customFormat="1" ht="16.7" customHeight="1">
      <c r="A30" s="190" t="s">
        <v>123</v>
      </c>
      <c r="B30" s="165" t="s">
        <v>33</v>
      </c>
      <c r="C30" s="165"/>
      <c r="D30" s="176">
        <v>41259</v>
      </c>
      <c r="E30" s="177">
        <v>741</v>
      </c>
      <c r="F30" s="191">
        <f t="shared" si="2"/>
        <v>29740</v>
      </c>
      <c r="G30" s="176">
        <v>0</v>
      </c>
      <c r="H30" s="176">
        <v>0</v>
      </c>
      <c r="I30" s="176">
        <v>29740</v>
      </c>
      <c r="J30" s="166" t="s">
        <v>123</v>
      </c>
      <c r="K30" s="192">
        <f t="shared" si="3"/>
        <v>0</v>
      </c>
      <c r="L30" s="176">
        <v>0</v>
      </c>
      <c r="M30" s="176">
        <v>0</v>
      </c>
      <c r="N30" s="176">
        <v>0</v>
      </c>
      <c r="O30" s="177">
        <v>7.0000000000000009</v>
      </c>
      <c r="P30" s="192">
        <f t="shared" si="4"/>
        <v>11519</v>
      </c>
      <c r="Q30" s="176">
        <v>0</v>
      </c>
      <c r="R30" s="176">
        <v>11519</v>
      </c>
      <c r="S30" s="193">
        <f t="shared" si="5"/>
        <v>734</v>
      </c>
      <c r="T30" s="194">
        <f t="shared" si="6"/>
        <v>0.72081242880341256</v>
      </c>
    </row>
    <row r="31" spans="1:20" s="27" customFormat="1" ht="16.7" customHeight="1">
      <c r="A31" s="190" t="s">
        <v>124</v>
      </c>
      <c r="B31" s="165" t="s">
        <v>33</v>
      </c>
      <c r="C31" s="165"/>
      <c r="D31" s="176">
        <v>44915</v>
      </c>
      <c r="E31" s="177">
        <v>696.81999999999994</v>
      </c>
      <c r="F31" s="191">
        <f t="shared" si="2"/>
        <v>23118</v>
      </c>
      <c r="G31" s="176">
        <v>0</v>
      </c>
      <c r="H31" s="176">
        <v>18727</v>
      </c>
      <c r="I31" s="176">
        <v>4391</v>
      </c>
      <c r="J31" s="166" t="s">
        <v>124</v>
      </c>
      <c r="K31" s="192">
        <f t="shared" si="3"/>
        <v>0</v>
      </c>
      <c r="L31" s="176">
        <v>0</v>
      </c>
      <c r="M31" s="176">
        <v>0</v>
      </c>
      <c r="N31" s="176">
        <v>0</v>
      </c>
      <c r="O31" s="177">
        <v>8</v>
      </c>
      <c r="P31" s="192">
        <f t="shared" si="4"/>
        <v>21797</v>
      </c>
      <c r="Q31" s="176">
        <v>0</v>
      </c>
      <c r="R31" s="176">
        <v>21797</v>
      </c>
      <c r="S31" s="193">
        <f t="shared" si="5"/>
        <v>688.81999999999994</v>
      </c>
      <c r="T31" s="194">
        <f t="shared" si="6"/>
        <v>0.51470555493710346</v>
      </c>
    </row>
    <row r="32" spans="1:20" s="27" customFormat="1" ht="16.7" customHeight="1">
      <c r="A32" s="190" t="s">
        <v>125</v>
      </c>
      <c r="B32" s="165" t="s">
        <v>253</v>
      </c>
      <c r="C32" s="165"/>
      <c r="D32" s="176">
        <v>36879</v>
      </c>
      <c r="E32" s="177">
        <v>375.7</v>
      </c>
      <c r="F32" s="191">
        <f t="shared" si="2"/>
        <v>19413</v>
      </c>
      <c r="G32" s="176">
        <v>0</v>
      </c>
      <c r="H32" s="176">
        <v>168</v>
      </c>
      <c r="I32" s="176">
        <v>19245</v>
      </c>
      <c r="J32" s="166" t="s">
        <v>125</v>
      </c>
      <c r="K32" s="192">
        <f t="shared" si="3"/>
        <v>1185</v>
      </c>
      <c r="L32" s="176">
        <v>33</v>
      </c>
      <c r="M32" s="176">
        <v>433</v>
      </c>
      <c r="N32" s="176">
        <v>719</v>
      </c>
      <c r="O32" s="177">
        <v>22.8</v>
      </c>
      <c r="P32" s="192">
        <f t="shared" si="4"/>
        <v>16281</v>
      </c>
      <c r="Q32" s="176">
        <v>0</v>
      </c>
      <c r="R32" s="176">
        <v>16281</v>
      </c>
      <c r="S32" s="193">
        <f t="shared" si="5"/>
        <v>352.9</v>
      </c>
      <c r="T32" s="194">
        <f t="shared" si="6"/>
        <v>0.55852924428536566</v>
      </c>
    </row>
    <row r="33" spans="1:20" s="27" customFormat="1" ht="16.7" customHeight="1">
      <c r="A33" s="190" t="s">
        <v>126</v>
      </c>
      <c r="B33" s="165" t="s">
        <v>33</v>
      </c>
      <c r="C33" s="165"/>
      <c r="D33" s="176">
        <v>46709</v>
      </c>
      <c r="E33" s="177">
        <v>616.14</v>
      </c>
      <c r="F33" s="191">
        <f t="shared" si="2"/>
        <v>13977</v>
      </c>
      <c r="G33" s="176">
        <v>0</v>
      </c>
      <c r="H33" s="176">
        <v>0</v>
      </c>
      <c r="I33" s="176">
        <v>13977</v>
      </c>
      <c r="J33" s="166" t="s">
        <v>126</v>
      </c>
      <c r="K33" s="192">
        <f t="shared" si="3"/>
        <v>0</v>
      </c>
      <c r="L33" s="176">
        <v>0</v>
      </c>
      <c r="M33" s="176">
        <v>0</v>
      </c>
      <c r="N33" s="176">
        <v>0</v>
      </c>
      <c r="O33" s="177">
        <v>2.7399999999999998</v>
      </c>
      <c r="P33" s="192">
        <f t="shared" si="4"/>
        <v>32732</v>
      </c>
      <c r="Q33" s="176">
        <v>0</v>
      </c>
      <c r="R33" s="176">
        <v>32732</v>
      </c>
      <c r="S33" s="193">
        <f t="shared" si="5"/>
        <v>613.4</v>
      </c>
      <c r="T33" s="194">
        <f t="shared" si="6"/>
        <v>0.29923569333533151</v>
      </c>
    </row>
    <row r="34" spans="1:20" s="27" customFormat="1" ht="16.7" customHeight="1">
      <c r="A34" s="190" t="s">
        <v>127</v>
      </c>
      <c r="B34" s="165" t="s">
        <v>253</v>
      </c>
      <c r="C34" s="165"/>
      <c r="D34" s="176">
        <v>121945</v>
      </c>
      <c r="E34" s="177">
        <v>450.86</v>
      </c>
      <c r="F34" s="191">
        <f t="shared" si="2"/>
        <v>82322</v>
      </c>
      <c r="G34" s="176">
        <v>0</v>
      </c>
      <c r="H34" s="176">
        <v>0</v>
      </c>
      <c r="I34" s="176">
        <v>82322</v>
      </c>
      <c r="J34" s="166" t="s">
        <v>127</v>
      </c>
      <c r="K34" s="192">
        <f t="shared" si="3"/>
        <v>0</v>
      </c>
      <c r="L34" s="176">
        <v>0</v>
      </c>
      <c r="M34" s="176">
        <v>0</v>
      </c>
      <c r="N34" s="176">
        <v>0</v>
      </c>
      <c r="O34" s="177">
        <v>53.249999999999993</v>
      </c>
      <c r="P34" s="192">
        <f t="shared" si="4"/>
        <v>39623</v>
      </c>
      <c r="Q34" s="176">
        <v>17018</v>
      </c>
      <c r="R34" s="176">
        <v>22605</v>
      </c>
      <c r="S34" s="193">
        <f t="shared" si="5"/>
        <v>397.61</v>
      </c>
      <c r="T34" s="194">
        <f t="shared" si="6"/>
        <v>0.67507482881626968</v>
      </c>
    </row>
    <row r="35" spans="1:20" s="27" customFormat="1" ht="16.7" customHeight="1">
      <c r="A35" s="190" t="s">
        <v>128</v>
      </c>
      <c r="B35" s="165" t="s">
        <v>253</v>
      </c>
      <c r="C35" s="165"/>
      <c r="D35" s="176">
        <v>46980</v>
      </c>
      <c r="E35" s="177">
        <v>660.09</v>
      </c>
      <c r="F35" s="191">
        <f t="shared" si="2"/>
        <v>15154</v>
      </c>
      <c r="G35" s="176">
        <v>0</v>
      </c>
      <c r="H35" s="176">
        <v>1920</v>
      </c>
      <c r="I35" s="176">
        <v>13234</v>
      </c>
      <c r="J35" s="166" t="s">
        <v>128</v>
      </c>
      <c r="K35" s="192">
        <f t="shared" si="3"/>
        <v>0</v>
      </c>
      <c r="L35" s="176">
        <v>0</v>
      </c>
      <c r="M35" s="176">
        <v>0</v>
      </c>
      <c r="N35" s="176">
        <v>0</v>
      </c>
      <c r="O35" s="177">
        <v>58.7</v>
      </c>
      <c r="P35" s="192">
        <f t="shared" si="4"/>
        <v>31826</v>
      </c>
      <c r="Q35" s="176">
        <v>5594</v>
      </c>
      <c r="R35" s="176">
        <v>26232</v>
      </c>
      <c r="S35" s="193">
        <f t="shared" si="5"/>
        <v>601.39</v>
      </c>
      <c r="T35" s="194">
        <f t="shared" si="6"/>
        <v>0.32256279267773519</v>
      </c>
    </row>
    <row r="36" spans="1:20" s="27" customFormat="1" ht="16.7" customHeight="1">
      <c r="A36" s="190" t="s">
        <v>129</v>
      </c>
      <c r="B36" s="165" t="s">
        <v>33</v>
      </c>
      <c r="C36" s="165"/>
      <c r="D36" s="176">
        <v>34440</v>
      </c>
      <c r="E36" s="177">
        <v>1201.0000000000002</v>
      </c>
      <c r="F36" s="191">
        <f t="shared" si="2"/>
        <v>18280</v>
      </c>
      <c r="G36" s="176">
        <v>0</v>
      </c>
      <c r="H36" s="176">
        <v>0</v>
      </c>
      <c r="I36" s="176">
        <v>18280</v>
      </c>
      <c r="J36" s="166" t="s">
        <v>129</v>
      </c>
      <c r="K36" s="192">
        <f t="shared" si="3"/>
        <v>0</v>
      </c>
      <c r="L36" s="176">
        <v>0</v>
      </c>
      <c r="M36" s="176">
        <v>0</v>
      </c>
      <c r="N36" s="176">
        <v>0</v>
      </c>
      <c r="O36" s="178">
        <v>6.7510000000000003</v>
      </c>
      <c r="P36" s="192">
        <f t="shared" si="4"/>
        <v>16160</v>
      </c>
      <c r="Q36" s="176">
        <v>0</v>
      </c>
      <c r="R36" s="176">
        <v>16160</v>
      </c>
      <c r="S36" s="193">
        <f t="shared" si="5"/>
        <v>1194.2490000000003</v>
      </c>
      <c r="T36" s="194">
        <f t="shared" si="6"/>
        <v>0.53077816492450636</v>
      </c>
    </row>
    <row r="37" spans="1:20" s="27" customFormat="1" ht="16.7" customHeight="1">
      <c r="A37" s="190" t="s">
        <v>130</v>
      </c>
      <c r="B37" s="165" t="s">
        <v>254</v>
      </c>
      <c r="C37" s="165"/>
      <c r="D37" s="176">
        <v>52864</v>
      </c>
      <c r="E37" s="177">
        <v>989.04</v>
      </c>
      <c r="F37" s="191">
        <f t="shared" si="2"/>
        <v>13398</v>
      </c>
      <c r="G37" s="176">
        <v>50</v>
      </c>
      <c r="H37" s="176">
        <v>1060</v>
      </c>
      <c r="I37" s="176">
        <v>12288</v>
      </c>
      <c r="J37" s="166" t="s">
        <v>130</v>
      </c>
      <c r="K37" s="192">
        <f t="shared" si="3"/>
        <v>0</v>
      </c>
      <c r="L37" s="176">
        <v>0</v>
      </c>
      <c r="M37" s="176">
        <v>0</v>
      </c>
      <c r="N37" s="176">
        <v>0</v>
      </c>
      <c r="O37" s="177">
        <v>8.23</v>
      </c>
      <c r="P37" s="192">
        <f t="shared" si="4"/>
        <v>39466</v>
      </c>
      <c r="Q37" s="176">
        <v>15007</v>
      </c>
      <c r="R37" s="176">
        <v>24459</v>
      </c>
      <c r="S37" s="193">
        <f t="shared" si="5"/>
        <v>980.81</v>
      </c>
      <c r="T37" s="194">
        <f t="shared" si="6"/>
        <v>0.2534427966101695</v>
      </c>
    </row>
    <row r="38" spans="1:20" s="27" customFormat="1" ht="16.7" customHeight="1" thickBot="1">
      <c r="A38" s="195" t="s">
        <v>131</v>
      </c>
      <c r="B38" s="167" t="s">
        <v>254</v>
      </c>
      <c r="C38" s="167"/>
      <c r="D38" s="196">
        <v>10845</v>
      </c>
      <c r="E38" s="197">
        <v>72.900000000000006</v>
      </c>
      <c r="F38" s="168">
        <f t="shared" si="2"/>
        <v>143</v>
      </c>
      <c r="G38" s="196">
        <v>0</v>
      </c>
      <c r="H38" s="196">
        <v>0</v>
      </c>
      <c r="I38" s="196">
        <v>143</v>
      </c>
      <c r="J38" s="169" t="s">
        <v>131</v>
      </c>
      <c r="K38" s="170">
        <f t="shared" si="3"/>
        <v>0</v>
      </c>
      <c r="L38" s="196">
        <v>0</v>
      </c>
      <c r="M38" s="196">
        <v>0</v>
      </c>
      <c r="N38" s="196">
        <v>0</v>
      </c>
      <c r="O38" s="196">
        <v>0.4</v>
      </c>
      <c r="P38" s="170">
        <f t="shared" si="4"/>
        <v>10702</v>
      </c>
      <c r="Q38" s="196">
        <v>7736</v>
      </c>
      <c r="R38" s="196">
        <v>2966</v>
      </c>
      <c r="S38" s="171">
        <f t="shared" si="5"/>
        <v>72.5</v>
      </c>
      <c r="T38" s="198">
        <f t="shared" si="6"/>
        <v>1.3185799907791609E-2</v>
      </c>
    </row>
    <row r="39" spans="1:20" s="101" customFormat="1" ht="11.1" customHeight="1">
      <c r="A39" s="142" t="s">
        <v>292</v>
      </c>
      <c r="B39" s="172"/>
      <c r="C39" s="172"/>
      <c r="D39" s="172"/>
      <c r="E39" s="172"/>
      <c r="F39" s="172"/>
      <c r="G39" s="172"/>
      <c r="H39" s="172"/>
      <c r="I39" s="173" t="s">
        <v>293</v>
      </c>
      <c r="J39" s="142" t="s">
        <v>294</v>
      </c>
      <c r="K39" s="173"/>
      <c r="L39" s="172"/>
      <c r="M39" s="172"/>
      <c r="N39" s="172"/>
      <c r="O39" s="172"/>
      <c r="P39" s="172"/>
      <c r="Q39" s="172"/>
      <c r="R39" s="142"/>
      <c r="S39" s="173"/>
      <c r="T39" s="173" t="s">
        <v>293</v>
      </c>
    </row>
    <row r="40" spans="1:20" s="114" customFormat="1" ht="11.1" customHeight="1">
      <c r="A40" s="141" t="s">
        <v>295</v>
      </c>
      <c r="B40" s="174"/>
      <c r="C40" s="174"/>
      <c r="D40" s="175"/>
      <c r="E40" s="175"/>
      <c r="F40" s="175"/>
      <c r="G40" s="175"/>
      <c r="H40" s="175"/>
      <c r="I40" s="175"/>
      <c r="J40" s="141" t="s">
        <v>295</v>
      </c>
      <c r="K40" s="175"/>
      <c r="L40" s="175"/>
      <c r="M40" s="175"/>
      <c r="N40" s="175"/>
      <c r="O40" s="175"/>
      <c r="P40" s="175"/>
      <c r="Q40" s="175"/>
      <c r="R40" s="175"/>
      <c r="S40" s="175"/>
      <c r="T40" s="143"/>
    </row>
    <row r="41" spans="1:20" s="27" customFormat="1" ht="11.1" customHeight="1">
      <c r="A41" s="11"/>
      <c r="B41" s="11"/>
      <c r="C41" s="11"/>
      <c r="D41" s="134"/>
      <c r="E41" s="134"/>
      <c r="F41" s="134"/>
      <c r="G41" s="134"/>
      <c r="H41" s="134"/>
      <c r="I41" s="134"/>
    </row>
    <row r="42" spans="1:20" s="27" customFormat="1" ht="14.45" customHeight="1">
      <c r="A42" s="11"/>
      <c r="B42" s="11"/>
      <c r="C42" s="11"/>
      <c r="D42" s="134"/>
      <c r="E42" s="134"/>
      <c r="F42" s="134"/>
      <c r="G42" s="134"/>
      <c r="H42" s="134"/>
      <c r="I42" s="134"/>
    </row>
    <row r="43" spans="1:20" s="27" customFormat="1" ht="14.25" customHeight="1">
      <c r="A43" s="11"/>
      <c r="B43" s="11"/>
      <c r="C43" s="11"/>
      <c r="D43" s="134"/>
      <c r="E43" s="134"/>
      <c r="F43" s="134"/>
      <c r="G43" s="134"/>
      <c r="H43" s="134"/>
      <c r="I43" s="134"/>
    </row>
    <row r="44" spans="1:20" s="27" customFormat="1" ht="14.45" customHeight="1">
      <c r="A44" s="11"/>
      <c r="B44" s="11"/>
      <c r="C44" s="11"/>
      <c r="D44" s="134"/>
      <c r="E44" s="134"/>
      <c r="F44" s="134"/>
      <c r="G44" s="134"/>
      <c r="H44" s="134"/>
      <c r="I44" s="134"/>
    </row>
    <row r="45" spans="1:20" s="27" customFormat="1" ht="14.45" customHeight="1">
      <c r="A45" s="11"/>
      <c r="B45" s="11"/>
      <c r="C45" s="11"/>
      <c r="D45" s="134"/>
      <c r="E45" s="134"/>
      <c r="F45" s="134"/>
      <c r="G45" s="134"/>
      <c r="H45" s="134"/>
      <c r="I45" s="134"/>
      <c r="K45" s="134"/>
      <c r="L45" s="134"/>
      <c r="M45" s="134"/>
      <c r="N45" s="134"/>
      <c r="O45" s="134"/>
      <c r="P45" s="134"/>
      <c r="Q45" s="134"/>
      <c r="R45" s="134"/>
      <c r="S45" s="134"/>
    </row>
    <row r="46" spans="1:20" s="27" customFormat="1" ht="14.45" customHeight="1">
      <c r="A46" s="11"/>
      <c r="B46" s="11"/>
      <c r="C46" s="11"/>
      <c r="D46" s="134"/>
      <c r="E46" s="134"/>
      <c r="F46" s="134"/>
      <c r="G46" s="134"/>
      <c r="H46" s="134"/>
      <c r="I46" s="134"/>
      <c r="K46" s="134"/>
      <c r="L46" s="134"/>
      <c r="M46" s="134"/>
      <c r="N46" s="134"/>
      <c r="O46" s="134"/>
      <c r="P46" s="134"/>
      <c r="Q46" s="134"/>
      <c r="R46" s="134"/>
      <c r="S46" s="134"/>
    </row>
    <row r="47" spans="1:20" s="14" customFormat="1" ht="5.25" customHeight="1">
      <c r="A47" s="11"/>
      <c r="B47" s="11"/>
      <c r="C47" s="11"/>
      <c r="D47" s="134"/>
      <c r="E47" s="134"/>
      <c r="F47" s="134"/>
      <c r="G47" s="134"/>
      <c r="H47" s="134"/>
      <c r="I47" s="134"/>
      <c r="K47" s="134"/>
      <c r="L47" s="134"/>
      <c r="M47" s="134"/>
      <c r="N47" s="134"/>
      <c r="O47" s="134"/>
      <c r="P47" s="134"/>
      <c r="Q47" s="134"/>
      <c r="R47" s="134"/>
      <c r="S47" s="134"/>
    </row>
    <row r="48" spans="1:20" s="14" customFormat="1" ht="15.75" customHeight="1">
      <c r="A48" s="11"/>
      <c r="B48" s="11"/>
      <c r="C48" s="11"/>
      <c r="D48" s="134"/>
      <c r="E48" s="134"/>
      <c r="F48" s="134"/>
      <c r="G48" s="134"/>
      <c r="H48" s="134"/>
      <c r="I48" s="134"/>
      <c r="K48" s="134"/>
      <c r="L48" s="134"/>
      <c r="M48" s="134"/>
      <c r="N48" s="134"/>
      <c r="O48" s="134"/>
      <c r="P48" s="134"/>
      <c r="Q48" s="134"/>
      <c r="R48" s="134"/>
      <c r="S48" s="134"/>
    </row>
    <row r="49" spans="1:19" s="14" customFormat="1" ht="11.25">
      <c r="A49" s="11"/>
      <c r="B49" s="11"/>
      <c r="C49" s="11"/>
      <c r="D49" s="134"/>
      <c r="E49" s="134"/>
      <c r="F49" s="134"/>
      <c r="G49" s="134"/>
      <c r="H49" s="134"/>
      <c r="I49" s="134"/>
      <c r="K49" s="134"/>
      <c r="L49" s="134"/>
      <c r="M49" s="134"/>
      <c r="N49" s="134"/>
      <c r="O49" s="134"/>
      <c r="P49" s="134"/>
      <c r="Q49" s="134"/>
      <c r="R49" s="134"/>
      <c r="S49" s="134"/>
    </row>
    <row r="50" spans="1:19" s="14" customFormat="1" ht="11.25">
      <c r="A50" s="11"/>
      <c r="B50" s="11"/>
      <c r="C50" s="11"/>
      <c r="D50" s="134"/>
      <c r="E50" s="134"/>
      <c r="F50" s="134"/>
      <c r="G50" s="134"/>
      <c r="H50" s="134"/>
      <c r="I50" s="134"/>
      <c r="K50" s="134"/>
      <c r="L50" s="134"/>
      <c r="M50" s="134"/>
      <c r="N50" s="134"/>
      <c r="O50" s="134"/>
      <c r="P50" s="134"/>
      <c r="Q50" s="134"/>
      <c r="R50" s="134"/>
      <c r="S50" s="134"/>
    </row>
    <row r="51" spans="1:19" s="14" customFormat="1" ht="11.25">
      <c r="A51" s="11"/>
      <c r="B51" s="11"/>
      <c r="C51" s="11"/>
      <c r="D51" s="134"/>
      <c r="E51" s="134"/>
      <c r="F51" s="134"/>
      <c r="G51" s="134"/>
      <c r="H51" s="134"/>
      <c r="I51" s="134"/>
      <c r="K51" s="134"/>
      <c r="L51" s="134"/>
      <c r="M51" s="134"/>
      <c r="N51" s="134"/>
      <c r="O51" s="134"/>
      <c r="P51" s="134"/>
      <c r="Q51" s="134"/>
      <c r="R51" s="134"/>
      <c r="S51" s="134"/>
    </row>
    <row r="52" spans="1:19" s="14" customFormat="1" ht="11.25">
      <c r="A52" s="11"/>
      <c r="B52" s="11"/>
      <c r="C52" s="11"/>
      <c r="D52" s="134"/>
      <c r="E52" s="134"/>
      <c r="F52" s="134"/>
      <c r="G52" s="134"/>
      <c r="H52" s="134"/>
      <c r="I52" s="134"/>
      <c r="K52" s="134"/>
      <c r="L52" s="134"/>
      <c r="M52" s="134"/>
      <c r="N52" s="134"/>
      <c r="O52" s="134"/>
      <c r="P52" s="134"/>
      <c r="Q52" s="134"/>
      <c r="R52" s="134"/>
      <c r="S52" s="134"/>
    </row>
    <row r="53" spans="1:19" s="14" customFormat="1" ht="11.25">
      <c r="A53" s="11"/>
      <c r="B53" s="11"/>
      <c r="C53" s="11"/>
      <c r="D53" s="134"/>
      <c r="E53" s="134"/>
      <c r="F53" s="134"/>
      <c r="G53" s="134"/>
      <c r="H53" s="134"/>
      <c r="I53" s="134"/>
      <c r="K53" s="134"/>
      <c r="L53" s="134"/>
      <c r="M53" s="134"/>
      <c r="N53" s="134"/>
      <c r="O53" s="134"/>
      <c r="P53" s="134"/>
      <c r="Q53" s="134"/>
      <c r="R53" s="134"/>
      <c r="S53" s="134"/>
    </row>
    <row r="54" spans="1:19" s="14" customFormat="1" ht="11.25">
      <c r="A54" s="11"/>
      <c r="B54" s="11"/>
      <c r="C54" s="11"/>
      <c r="D54" s="134"/>
      <c r="E54" s="134"/>
      <c r="F54" s="134"/>
      <c r="G54" s="134"/>
      <c r="H54" s="134"/>
      <c r="I54" s="134"/>
      <c r="K54" s="134"/>
      <c r="L54" s="134"/>
      <c r="M54" s="134"/>
      <c r="N54" s="134"/>
      <c r="O54" s="134"/>
      <c r="P54" s="134"/>
      <c r="Q54" s="134"/>
      <c r="R54" s="134"/>
      <c r="S54" s="134"/>
    </row>
    <row r="55" spans="1:19" s="14" customFormat="1" ht="11.25">
      <c r="A55" s="11"/>
      <c r="B55" s="11"/>
      <c r="C55" s="11"/>
      <c r="D55" s="134"/>
      <c r="E55" s="134"/>
      <c r="F55" s="134"/>
      <c r="G55" s="134"/>
      <c r="H55" s="134"/>
      <c r="I55" s="134"/>
      <c r="K55" s="134"/>
      <c r="L55" s="134"/>
      <c r="M55" s="134"/>
      <c r="N55" s="134"/>
      <c r="O55" s="134"/>
      <c r="P55" s="134"/>
      <c r="Q55" s="134"/>
      <c r="R55" s="134"/>
      <c r="S55" s="134"/>
    </row>
    <row r="56" spans="1:19" s="14" customFormat="1" ht="11.25">
      <c r="A56" s="11"/>
      <c r="B56" s="11"/>
      <c r="C56" s="11"/>
      <c r="D56" s="134"/>
      <c r="E56" s="134"/>
      <c r="F56" s="134"/>
      <c r="G56" s="134"/>
      <c r="H56" s="134"/>
      <c r="I56" s="134"/>
      <c r="K56" s="134"/>
      <c r="L56" s="134"/>
      <c r="M56" s="134"/>
      <c r="N56" s="134"/>
      <c r="O56" s="134"/>
      <c r="P56" s="134"/>
      <c r="Q56" s="134"/>
      <c r="R56" s="134"/>
      <c r="S56" s="134"/>
    </row>
    <row r="57" spans="1:19" s="14" customFormat="1" ht="11.25">
      <c r="A57" s="11"/>
      <c r="B57" s="11"/>
      <c r="C57" s="11"/>
      <c r="D57" s="134"/>
      <c r="E57" s="134"/>
      <c r="F57" s="134"/>
      <c r="G57" s="134"/>
      <c r="H57" s="134"/>
      <c r="I57" s="134"/>
      <c r="K57" s="134"/>
      <c r="L57" s="134"/>
      <c r="M57" s="134"/>
      <c r="N57" s="134"/>
      <c r="O57" s="134"/>
      <c r="P57" s="134"/>
      <c r="Q57" s="134"/>
      <c r="R57" s="134"/>
      <c r="S57" s="134"/>
    </row>
    <row r="58" spans="1:19" s="14" customFormat="1" ht="11.25">
      <c r="A58" s="11"/>
      <c r="B58" s="11"/>
      <c r="C58" s="11"/>
      <c r="D58" s="134"/>
      <c r="E58" s="134"/>
      <c r="F58" s="134"/>
      <c r="G58" s="134"/>
      <c r="H58" s="134"/>
      <c r="I58" s="134"/>
      <c r="K58" s="134"/>
      <c r="L58" s="134"/>
      <c r="M58" s="134"/>
      <c r="N58" s="134"/>
      <c r="O58" s="134"/>
      <c r="P58" s="134"/>
      <c r="Q58" s="134"/>
      <c r="R58" s="134"/>
      <c r="S58" s="134"/>
    </row>
    <row r="59" spans="1:19" s="14" customFormat="1" ht="11.25">
      <c r="A59" s="11"/>
      <c r="B59" s="11"/>
      <c r="C59" s="11"/>
      <c r="D59" s="134"/>
      <c r="E59" s="134"/>
      <c r="F59" s="134"/>
      <c r="G59" s="134"/>
      <c r="H59" s="134"/>
      <c r="I59" s="134"/>
      <c r="K59" s="134"/>
      <c r="L59" s="134"/>
      <c r="M59" s="134"/>
      <c r="N59" s="134"/>
      <c r="O59" s="134"/>
      <c r="P59" s="134"/>
      <c r="Q59" s="134"/>
      <c r="R59" s="134"/>
      <c r="S59" s="134"/>
    </row>
    <row r="60" spans="1:19" s="14" customFormat="1" ht="11.25">
      <c r="A60" s="11"/>
      <c r="B60" s="11"/>
      <c r="C60" s="11"/>
      <c r="D60" s="134"/>
      <c r="E60" s="134"/>
      <c r="F60" s="134"/>
      <c r="G60" s="134"/>
      <c r="H60" s="134"/>
      <c r="I60" s="134"/>
      <c r="K60" s="134"/>
      <c r="L60" s="134"/>
      <c r="M60" s="134"/>
      <c r="N60" s="134"/>
      <c r="O60" s="134"/>
      <c r="P60" s="134"/>
      <c r="Q60" s="134"/>
      <c r="R60" s="134"/>
      <c r="S60" s="134"/>
    </row>
    <row r="61" spans="1:19" s="14" customFormat="1" ht="11.25">
      <c r="A61" s="11"/>
      <c r="B61" s="11"/>
      <c r="C61" s="11"/>
      <c r="D61" s="134"/>
      <c r="E61" s="134"/>
      <c r="F61" s="134"/>
      <c r="G61" s="134"/>
      <c r="H61" s="134"/>
      <c r="I61" s="134"/>
      <c r="K61" s="134"/>
      <c r="L61" s="134"/>
      <c r="M61" s="134"/>
      <c r="N61" s="134"/>
      <c r="O61" s="134"/>
      <c r="P61" s="134"/>
      <c r="Q61" s="134"/>
      <c r="R61" s="134"/>
      <c r="S61" s="134"/>
    </row>
    <row r="62" spans="1:19" s="14" customFormat="1" ht="11.25">
      <c r="A62" s="11"/>
      <c r="B62" s="11"/>
      <c r="C62" s="11"/>
      <c r="D62" s="134"/>
      <c r="E62" s="134"/>
      <c r="F62" s="134"/>
      <c r="G62" s="134"/>
      <c r="H62" s="134"/>
      <c r="I62" s="134"/>
      <c r="K62" s="134"/>
      <c r="L62" s="134"/>
      <c r="M62" s="134"/>
      <c r="N62" s="134"/>
      <c r="O62" s="134"/>
      <c r="P62" s="134"/>
      <c r="Q62" s="134"/>
      <c r="R62" s="134"/>
      <c r="S62" s="134"/>
    </row>
    <row r="63" spans="1:19" s="14" customFormat="1" ht="11.25">
      <c r="A63" s="11"/>
      <c r="B63" s="11"/>
      <c r="C63" s="11"/>
      <c r="D63" s="134"/>
      <c r="E63" s="134"/>
      <c r="F63" s="134"/>
      <c r="G63" s="134"/>
      <c r="H63" s="134"/>
      <c r="I63" s="134"/>
      <c r="K63" s="134"/>
      <c r="L63" s="134"/>
      <c r="M63" s="134"/>
      <c r="N63" s="134"/>
      <c r="O63" s="134"/>
      <c r="P63" s="134"/>
      <c r="Q63" s="134"/>
      <c r="R63" s="134"/>
      <c r="S63" s="134"/>
    </row>
    <row r="64" spans="1:19" s="14" customFormat="1" ht="11.25">
      <c r="A64" s="11"/>
      <c r="B64" s="11"/>
      <c r="C64" s="11"/>
      <c r="D64" s="134"/>
      <c r="E64" s="134"/>
      <c r="F64" s="134"/>
      <c r="G64" s="134"/>
      <c r="H64" s="134"/>
      <c r="I64" s="134"/>
      <c r="K64" s="134"/>
      <c r="L64" s="134"/>
      <c r="M64" s="134"/>
      <c r="N64" s="134"/>
      <c r="O64" s="134"/>
      <c r="P64" s="134"/>
      <c r="Q64" s="134"/>
      <c r="R64" s="134"/>
      <c r="S64" s="134"/>
    </row>
    <row r="65" spans="1:19" s="14" customFormat="1" ht="11.25">
      <c r="A65" s="11"/>
      <c r="B65" s="11"/>
      <c r="C65" s="11"/>
      <c r="D65" s="134"/>
      <c r="E65" s="134"/>
      <c r="F65" s="134"/>
      <c r="G65" s="134"/>
      <c r="H65" s="134"/>
      <c r="I65" s="134"/>
      <c r="K65" s="134"/>
      <c r="L65" s="134"/>
      <c r="M65" s="134"/>
      <c r="N65" s="134"/>
      <c r="O65" s="134"/>
      <c r="P65" s="134"/>
      <c r="Q65" s="134"/>
      <c r="R65" s="134"/>
      <c r="S65" s="134"/>
    </row>
    <row r="66" spans="1:19" s="14" customFormat="1" ht="11.25">
      <c r="A66" s="11"/>
      <c r="B66" s="11"/>
      <c r="C66" s="11"/>
      <c r="D66" s="134"/>
      <c r="E66" s="134"/>
      <c r="F66" s="134"/>
      <c r="G66" s="134"/>
      <c r="H66" s="134"/>
      <c r="I66" s="134"/>
      <c r="K66" s="134"/>
      <c r="L66" s="134"/>
      <c r="M66" s="134"/>
      <c r="N66" s="134"/>
      <c r="O66" s="134"/>
      <c r="P66" s="134"/>
      <c r="Q66" s="134"/>
      <c r="R66" s="134"/>
      <c r="S66" s="134"/>
    </row>
    <row r="67" spans="1:19" s="14" customFormat="1" ht="11.25">
      <c r="A67" s="11"/>
      <c r="B67" s="11"/>
      <c r="C67" s="11"/>
      <c r="D67" s="134"/>
      <c r="E67" s="134"/>
      <c r="F67" s="134"/>
      <c r="G67" s="134"/>
      <c r="H67" s="134"/>
      <c r="I67" s="134"/>
      <c r="K67" s="134"/>
      <c r="L67" s="134"/>
      <c r="M67" s="134"/>
      <c r="N67" s="134"/>
      <c r="O67" s="134"/>
      <c r="P67" s="134"/>
      <c r="Q67" s="134"/>
      <c r="R67" s="134"/>
      <c r="S67" s="134"/>
    </row>
    <row r="68" spans="1:19" s="14" customFormat="1" ht="11.25">
      <c r="A68" s="11"/>
      <c r="B68" s="11"/>
      <c r="C68" s="11"/>
      <c r="D68" s="134"/>
      <c r="E68" s="134"/>
      <c r="F68" s="134"/>
      <c r="G68" s="134"/>
      <c r="H68" s="134"/>
      <c r="I68" s="134"/>
      <c r="K68" s="134"/>
      <c r="L68" s="134"/>
      <c r="M68" s="134"/>
      <c r="N68" s="134"/>
      <c r="O68" s="134"/>
      <c r="P68" s="134"/>
      <c r="Q68" s="134"/>
      <c r="R68" s="134"/>
      <c r="S68" s="134"/>
    </row>
    <row r="69" spans="1:19" s="14" customFormat="1" ht="11.25">
      <c r="A69" s="11"/>
      <c r="B69" s="11"/>
      <c r="C69" s="11"/>
      <c r="D69" s="134"/>
      <c r="E69" s="134"/>
      <c r="F69" s="134"/>
      <c r="G69" s="134"/>
      <c r="H69" s="134"/>
      <c r="I69" s="134"/>
      <c r="K69" s="134"/>
      <c r="L69" s="134"/>
      <c r="M69" s="134"/>
      <c r="N69" s="134"/>
      <c r="O69" s="134"/>
      <c r="P69" s="134"/>
      <c r="Q69" s="134"/>
      <c r="R69" s="134"/>
      <c r="S69" s="134"/>
    </row>
    <row r="70" spans="1:19" s="14" customFormat="1" ht="11.25">
      <c r="A70" s="11"/>
      <c r="B70" s="11"/>
      <c r="C70" s="11"/>
      <c r="D70" s="134"/>
      <c r="E70" s="134"/>
      <c r="F70" s="134"/>
      <c r="G70" s="134"/>
      <c r="H70" s="134"/>
      <c r="I70" s="134"/>
      <c r="K70" s="134"/>
      <c r="L70" s="134"/>
      <c r="M70" s="134"/>
      <c r="N70" s="134"/>
      <c r="O70" s="134"/>
      <c r="P70" s="134"/>
      <c r="Q70" s="134"/>
      <c r="R70" s="134"/>
      <c r="S70" s="134"/>
    </row>
    <row r="71" spans="1:19" s="14" customFormat="1" ht="11.25">
      <c r="A71" s="11"/>
      <c r="B71" s="11"/>
      <c r="C71" s="11"/>
      <c r="D71" s="134"/>
      <c r="E71" s="134"/>
      <c r="F71" s="134"/>
      <c r="G71" s="134"/>
      <c r="H71" s="134"/>
      <c r="I71" s="134"/>
      <c r="K71" s="134"/>
      <c r="L71" s="134"/>
      <c r="M71" s="134"/>
      <c r="N71" s="134"/>
      <c r="O71" s="134"/>
      <c r="P71" s="134"/>
      <c r="Q71" s="134"/>
      <c r="R71" s="134"/>
      <c r="S71" s="134"/>
    </row>
    <row r="72" spans="1:19" s="14" customFormat="1" ht="11.25">
      <c r="A72" s="11"/>
      <c r="B72" s="11"/>
      <c r="C72" s="11"/>
      <c r="D72" s="134"/>
      <c r="E72" s="134"/>
      <c r="F72" s="134"/>
      <c r="G72" s="134"/>
      <c r="H72" s="134"/>
      <c r="I72" s="134"/>
      <c r="K72" s="134"/>
      <c r="L72" s="134"/>
      <c r="M72" s="134"/>
      <c r="N72" s="134"/>
      <c r="O72" s="134"/>
      <c r="P72" s="134"/>
      <c r="Q72" s="134"/>
      <c r="R72" s="134"/>
      <c r="S72" s="134"/>
    </row>
    <row r="73" spans="1:19" s="14" customFormat="1" ht="11.25">
      <c r="A73" s="11"/>
      <c r="B73" s="11"/>
      <c r="C73" s="11"/>
      <c r="D73" s="134"/>
      <c r="E73" s="134"/>
      <c r="F73" s="134"/>
      <c r="G73" s="134"/>
      <c r="H73" s="134"/>
      <c r="I73" s="134"/>
      <c r="K73" s="134"/>
      <c r="L73" s="134"/>
      <c r="M73" s="134"/>
      <c r="N73" s="134"/>
      <c r="O73" s="134"/>
      <c r="P73" s="134"/>
      <c r="Q73" s="134"/>
      <c r="R73" s="134"/>
      <c r="S73" s="134"/>
    </row>
    <row r="74" spans="1:19" s="14" customFormat="1" ht="11.25">
      <c r="A74" s="11"/>
      <c r="B74" s="11"/>
      <c r="C74" s="11"/>
      <c r="D74" s="134"/>
      <c r="E74" s="134"/>
      <c r="F74" s="134"/>
      <c r="G74" s="134"/>
      <c r="H74" s="134"/>
      <c r="I74" s="134"/>
      <c r="K74" s="134"/>
      <c r="L74" s="134"/>
      <c r="M74" s="134"/>
      <c r="N74" s="134"/>
      <c r="O74" s="134"/>
      <c r="P74" s="134"/>
      <c r="Q74" s="134"/>
      <c r="R74" s="134"/>
      <c r="S74" s="134"/>
    </row>
    <row r="75" spans="1:19" s="14" customFormat="1" ht="11.25">
      <c r="A75" s="11"/>
      <c r="B75" s="11"/>
      <c r="C75" s="11"/>
      <c r="D75" s="134"/>
      <c r="E75" s="134"/>
      <c r="F75" s="134"/>
      <c r="G75" s="134"/>
      <c r="H75" s="134"/>
      <c r="I75" s="134"/>
      <c r="K75" s="134"/>
      <c r="L75" s="134"/>
      <c r="M75" s="134"/>
      <c r="N75" s="134"/>
      <c r="O75" s="134"/>
      <c r="P75" s="134"/>
      <c r="Q75" s="134"/>
      <c r="R75" s="134"/>
      <c r="S75" s="134"/>
    </row>
    <row r="76" spans="1:19" s="14" customFormat="1" ht="11.25">
      <c r="A76" s="11"/>
      <c r="B76" s="11"/>
      <c r="C76" s="11"/>
      <c r="D76" s="134"/>
      <c r="E76" s="134"/>
      <c r="F76" s="134"/>
      <c r="G76" s="134"/>
      <c r="H76" s="134"/>
      <c r="I76" s="134"/>
      <c r="K76" s="134"/>
      <c r="L76" s="134"/>
      <c r="M76" s="134"/>
      <c r="N76" s="134"/>
      <c r="O76" s="134"/>
      <c r="P76" s="134"/>
      <c r="Q76" s="134"/>
      <c r="R76" s="134"/>
      <c r="S76" s="134"/>
    </row>
    <row r="77" spans="1:19" s="14" customFormat="1" ht="11.25">
      <c r="A77" s="11"/>
      <c r="B77" s="11"/>
      <c r="C77" s="11"/>
      <c r="D77" s="134"/>
      <c r="E77" s="134"/>
      <c r="F77" s="134"/>
      <c r="G77" s="134"/>
      <c r="H77" s="134"/>
      <c r="I77" s="134"/>
      <c r="K77" s="134"/>
      <c r="L77" s="134"/>
      <c r="M77" s="134"/>
      <c r="N77" s="134"/>
      <c r="O77" s="134"/>
      <c r="P77" s="134"/>
      <c r="Q77" s="134"/>
      <c r="R77" s="134"/>
      <c r="S77" s="134"/>
    </row>
    <row r="78" spans="1:19" s="14" customFormat="1" ht="11.25">
      <c r="A78" s="11"/>
      <c r="B78" s="11"/>
      <c r="C78" s="11"/>
      <c r="D78" s="134"/>
      <c r="E78" s="134"/>
      <c r="F78" s="134"/>
      <c r="G78" s="134"/>
      <c r="H78" s="134"/>
      <c r="I78" s="134"/>
      <c r="K78" s="134"/>
      <c r="L78" s="134"/>
      <c r="M78" s="134"/>
      <c r="N78" s="134"/>
      <c r="O78" s="134"/>
      <c r="P78" s="134"/>
      <c r="Q78" s="134"/>
      <c r="R78" s="134"/>
      <c r="S78" s="134"/>
    </row>
    <row r="79" spans="1:19" s="14" customFormat="1" ht="11.25">
      <c r="A79" s="11"/>
      <c r="B79" s="11"/>
      <c r="C79" s="11"/>
      <c r="D79" s="134"/>
      <c r="E79" s="134"/>
      <c r="F79" s="134"/>
      <c r="G79" s="134"/>
      <c r="H79" s="134"/>
      <c r="I79" s="134"/>
      <c r="K79" s="134"/>
      <c r="L79" s="134"/>
      <c r="M79" s="134"/>
      <c r="N79" s="134"/>
      <c r="O79" s="134"/>
      <c r="P79" s="134"/>
      <c r="Q79" s="134"/>
      <c r="R79" s="134"/>
      <c r="S79" s="134"/>
    </row>
    <row r="80" spans="1:19" s="14" customFormat="1" ht="11.25">
      <c r="A80" s="11"/>
      <c r="B80" s="11"/>
      <c r="C80" s="11"/>
      <c r="D80" s="134"/>
      <c r="E80" s="134"/>
      <c r="F80" s="134"/>
      <c r="G80" s="134"/>
      <c r="H80" s="134"/>
      <c r="I80" s="134"/>
      <c r="K80" s="134"/>
      <c r="L80" s="134"/>
      <c r="M80" s="134"/>
      <c r="N80" s="134"/>
      <c r="O80" s="134"/>
      <c r="P80" s="134"/>
      <c r="Q80" s="134"/>
      <c r="R80" s="134"/>
      <c r="S80" s="134"/>
    </row>
    <row r="81" spans="1:19" s="14" customFormat="1" ht="11.25">
      <c r="A81" s="11"/>
      <c r="B81" s="11"/>
      <c r="C81" s="11"/>
      <c r="D81" s="134"/>
      <c r="E81" s="134"/>
      <c r="F81" s="134"/>
      <c r="G81" s="134"/>
      <c r="H81" s="134"/>
      <c r="I81" s="134"/>
      <c r="K81" s="134"/>
      <c r="L81" s="134"/>
      <c r="M81" s="134"/>
      <c r="N81" s="134"/>
      <c r="O81" s="134"/>
      <c r="P81" s="134"/>
      <c r="Q81" s="134"/>
      <c r="R81" s="134"/>
      <c r="S81" s="134"/>
    </row>
    <row r="82" spans="1:19" s="14" customFormat="1" ht="11.25">
      <c r="A82" s="11"/>
      <c r="B82" s="11"/>
      <c r="C82" s="11"/>
      <c r="D82" s="134"/>
      <c r="E82" s="134"/>
      <c r="F82" s="134"/>
      <c r="G82" s="134"/>
      <c r="H82" s="134"/>
      <c r="I82" s="134"/>
      <c r="K82" s="134"/>
      <c r="L82" s="134"/>
      <c r="M82" s="134"/>
      <c r="N82" s="134"/>
      <c r="O82" s="134"/>
      <c r="P82" s="134"/>
      <c r="Q82" s="134"/>
      <c r="R82" s="134"/>
      <c r="S82" s="134"/>
    </row>
    <row r="83" spans="1:19" s="14" customFormat="1" ht="11.25">
      <c r="A83" s="11"/>
      <c r="B83" s="11"/>
      <c r="C83" s="11"/>
      <c r="D83" s="134"/>
      <c r="E83" s="134"/>
      <c r="F83" s="134"/>
      <c r="G83" s="134"/>
      <c r="H83" s="134"/>
      <c r="I83" s="134"/>
      <c r="K83" s="134"/>
      <c r="L83" s="134"/>
      <c r="M83" s="134"/>
      <c r="N83" s="134"/>
      <c r="O83" s="134"/>
      <c r="P83" s="134"/>
      <c r="Q83" s="134"/>
      <c r="R83" s="134"/>
      <c r="S83" s="134"/>
    </row>
    <row r="84" spans="1:19" s="14" customFormat="1" ht="11.25">
      <c r="A84" s="11"/>
      <c r="B84" s="11"/>
      <c r="C84" s="11"/>
      <c r="D84" s="134"/>
      <c r="E84" s="134"/>
      <c r="F84" s="134"/>
      <c r="G84" s="134"/>
      <c r="H84" s="134"/>
      <c r="I84" s="134"/>
      <c r="K84" s="134"/>
      <c r="L84" s="134"/>
      <c r="M84" s="134"/>
      <c r="N84" s="134"/>
      <c r="O84" s="134"/>
      <c r="P84" s="134"/>
      <c r="Q84" s="134"/>
      <c r="R84" s="134"/>
      <c r="S84" s="134"/>
    </row>
    <row r="85" spans="1:19" s="14" customFormat="1" ht="11.25">
      <c r="A85" s="11"/>
      <c r="B85" s="11"/>
      <c r="C85" s="11"/>
      <c r="D85" s="134"/>
      <c r="E85" s="134"/>
      <c r="F85" s="134"/>
      <c r="G85" s="134"/>
      <c r="H85" s="134"/>
      <c r="I85" s="134"/>
      <c r="K85" s="134"/>
      <c r="L85" s="134"/>
      <c r="M85" s="134"/>
      <c r="N85" s="134"/>
      <c r="O85" s="134"/>
      <c r="P85" s="134"/>
      <c r="Q85" s="134"/>
      <c r="R85" s="134"/>
      <c r="S85" s="134"/>
    </row>
    <row r="86" spans="1:19" s="14" customFormat="1" ht="11.25">
      <c r="A86" s="11"/>
      <c r="B86" s="11"/>
      <c r="C86" s="11"/>
      <c r="D86" s="134"/>
      <c r="E86" s="134"/>
      <c r="F86" s="134"/>
      <c r="G86" s="134"/>
      <c r="H86" s="134"/>
      <c r="I86" s="134"/>
      <c r="K86" s="134"/>
      <c r="L86" s="134"/>
      <c r="M86" s="134"/>
      <c r="N86" s="134"/>
      <c r="O86" s="134"/>
      <c r="P86" s="134"/>
      <c r="Q86" s="134"/>
      <c r="R86" s="134"/>
      <c r="S86" s="134"/>
    </row>
    <row r="87" spans="1:19" s="14" customFormat="1" ht="11.25">
      <c r="A87" s="11"/>
      <c r="B87" s="11"/>
      <c r="C87" s="11"/>
      <c r="D87" s="134"/>
      <c r="E87" s="134"/>
      <c r="F87" s="134"/>
      <c r="G87" s="134"/>
      <c r="H87" s="134"/>
      <c r="I87" s="134"/>
      <c r="K87" s="134"/>
      <c r="L87" s="134"/>
      <c r="M87" s="134"/>
      <c r="N87" s="134"/>
      <c r="O87" s="134"/>
      <c r="P87" s="134"/>
      <c r="Q87" s="134"/>
      <c r="R87" s="134"/>
      <c r="S87" s="134"/>
    </row>
    <row r="88" spans="1:19" s="14" customFormat="1" ht="11.25">
      <c r="A88" s="11"/>
      <c r="B88" s="11"/>
      <c r="C88" s="11"/>
      <c r="D88" s="134"/>
      <c r="E88" s="134"/>
      <c r="F88" s="134"/>
      <c r="G88" s="134"/>
      <c r="H88" s="134"/>
      <c r="I88" s="134"/>
      <c r="K88" s="134"/>
      <c r="L88" s="134"/>
      <c r="M88" s="134"/>
      <c r="N88" s="134"/>
      <c r="O88" s="134"/>
      <c r="P88" s="134"/>
      <c r="Q88" s="134"/>
      <c r="R88" s="134"/>
      <c r="S88" s="134"/>
    </row>
    <row r="89" spans="1:19" s="14" customFormat="1" ht="11.25">
      <c r="A89" s="11"/>
      <c r="B89" s="11"/>
      <c r="C89" s="11"/>
      <c r="D89" s="134"/>
      <c r="E89" s="134"/>
      <c r="F89" s="134"/>
      <c r="G89" s="134"/>
      <c r="H89" s="134"/>
      <c r="I89" s="134"/>
      <c r="K89" s="134"/>
      <c r="L89" s="134"/>
      <c r="M89" s="134"/>
      <c r="N89" s="134"/>
      <c r="O89" s="134"/>
      <c r="P89" s="134"/>
      <c r="Q89" s="134"/>
      <c r="R89" s="134"/>
      <c r="S89" s="134"/>
    </row>
    <row r="90" spans="1:19" s="14" customFormat="1" ht="11.25">
      <c r="A90" s="11"/>
      <c r="B90" s="11"/>
      <c r="C90" s="11"/>
      <c r="D90" s="134"/>
      <c r="E90" s="134"/>
      <c r="F90" s="134"/>
      <c r="G90" s="134"/>
      <c r="H90" s="134"/>
      <c r="I90" s="134"/>
      <c r="K90" s="134"/>
      <c r="L90" s="134"/>
      <c r="M90" s="134"/>
      <c r="N90" s="134"/>
      <c r="O90" s="134"/>
      <c r="P90" s="134"/>
      <c r="Q90" s="134"/>
      <c r="R90" s="134"/>
      <c r="S90" s="134"/>
    </row>
    <row r="91" spans="1:19" s="14" customFormat="1" ht="11.25">
      <c r="A91" s="11"/>
      <c r="B91" s="11"/>
      <c r="C91" s="11"/>
      <c r="D91" s="134"/>
      <c r="E91" s="134"/>
      <c r="F91" s="134"/>
      <c r="G91" s="134"/>
      <c r="H91" s="134"/>
      <c r="I91" s="134"/>
      <c r="K91" s="134"/>
      <c r="L91" s="134"/>
      <c r="M91" s="134"/>
      <c r="N91" s="134"/>
      <c r="O91" s="134"/>
      <c r="P91" s="134"/>
      <c r="Q91" s="134"/>
      <c r="R91" s="134"/>
      <c r="S91" s="134"/>
    </row>
    <row r="92" spans="1:19" s="14" customFormat="1" ht="11.25">
      <c r="A92" s="11"/>
      <c r="B92" s="11"/>
      <c r="C92" s="11"/>
      <c r="D92" s="134"/>
      <c r="E92" s="134"/>
      <c r="F92" s="134"/>
      <c r="G92" s="134"/>
      <c r="H92" s="134"/>
      <c r="I92" s="134"/>
      <c r="K92" s="134"/>
      <c r="L92" s="134"/>
      <c r="M92" s="134"/>
      <c r="N92" s="134"/>
      <c r="O92" s="134"/>
      <c r="P92" s="134"/>
      <c r="Q92" s="134"/>
      <c r="R92" s="134"/>
      <c r="S92" s="134"/>
    </row>
    <row r="93" spans="1:19" s="14" customFormat="1" ht="11.25">
      <c r="A93" s="11"/>
      <c r="B93" s="11"/>
      <c r="C93" s="11"/>
      <c r="D93" s="134"/>
      <c r="E93" s="134"/>
      <c r="F93" s="134"/>
      <c r="G93" s="134"/>
      <c r="H93" s="134"/>
      <c r="I93" s="134"/>
      <c r="K93" s="134"/>
      <c r="L93" s="134"/>
      <c r="M93" s="134"/>
      <c r="N93" s="134"/>
      <c r="O93" s="134"/>
      <c r="P93" s="134"/>
      <c r="Q93" s="134"/>
      <c r="R93" s="134"/>
      <c r="S93" s="134"/>
    </row>
    <row r="94" spans="1:19" s="14" customFormat="1" ht="11.25">
      <c r="A94" s="11"/>
      <c r="B94" s="11"/>
      <c r="C94" s="11"/>
      <c r="D94" s="134"/>
      <c r="E94" s="134"/>
      <c r="F94" s="134"/>
      <c r="G94" s="134"/>
      <c r="H94" s="134"/>
      <c r="I94" s="134"/>
      <c r="K94" s="134"/>
      <c r="L94" s="134"/>
      <c r="M94" s="134"/>
      <c r="N94" s="134"/>
      <c r="O94" s="134"/>
      <c r="P94" s="134"/>
      <c r="Q94" s="134"/>
      <c r="R94" s="134"/>
      <c r="S94" s="134"/>
    </row>
    <row r="95" spans="1:19" s="14" customFormat="1" ht="11.25">
      <c r="A95" s="11"/>
      <c r="B95" s="11"/>
      <c r="C95" s="11"/>
      <c r="D95" s="134"/>
      <c r="E95" s="134"/>
      <c r="F95" s="134"/>
      <c r="G95" s="134"/>
      <c r="H95" s="134"/>
      <c r="I95" s="134"/>
      <c r="K95" s="134"/>
      <c r="L95" s="134"/>
      <c r="M95" s="134"/>
      <c r="N95" s="134"/>
      <c r="O95" s="134"/>
      <c r="P95" s="134"/>
      <c r="Q95" s="134"/>
      <c r="R95" s="134"/>
      <c r="S95" s="134"/>
    </row>
    <row r="96" spans="1:19" s="14" customFormat="1" ht="11.25">
      <c r="A96" s="11"/>
      <c r="B96" s="11"/>
      <c r="C96" s="11"/>
      <c r="D96" s="134"/>
      <c r="E96" s="134"/>
      <c r="F96" s="134"/>
      <c r="G96" s="134"/>
      <c r="H96" s="134"/>
      <c r="I96" s="134"/>
      <c r="K96" s="134"/>
      <c r="L96" s="134"/>
      <c r="M96" s="134"/>
      <c r="N96" s="134"/>
      <c r="O96" s="134"/>
      <c r="P96" s="134"/>
      <c r="Q96" s="134"/>
      <c r="R96" s="134"/>
      <c r="S96" s="134"/>
    </row>
    <row r="97" spans="1:19" s="14" customFormat="1" ht="11.25">
      <c r="A97" s="11"/>
      <c r="B97" s="11"/>
      <c r="C97" s="11"/>
      <c r="D97" s="134"/>
      <c r="E97" s="134"/>
      <c r="F97" s="134"/>
      <c r="G97" s="134"/>
      <c r="H97" s="134"/>
      <c r="I97" s="134"/>
      <c r="K97" s="134"/>
      <c r="L97" s="134"/>
      <c r="M97" s="134"/>
      <c r="N97" s="134"/>
      <c r="O97" s="134"/>
      <c r="P97" s="134"/>
      <c r="Q97" s="134"/>
      <c r="R97" s="134"/>
      <c r="S97" s="134"/>
    </row>
    <row r="98" spans="1:19" s="14" customFormat="1" ht="11.25">
      <c r="A98" s="11"/>
      <c r="B98" s="11"/>
      <c r="C98" s="11"/>
      <c r="D98" s="134"/>
      <c r="E98" s="134"/>
      <c r="F98" s="134"/>
      <c r="G98" s="134"/>
      <c r="H98" s="134"/>
      <c r="I98" s="134"/>
      <c r="K98" s="134"/>
      <c r="L98" s="134"/>
      <c r="M98" s="134"/>
      <c r="N98" s="134"/>
      <c r="O98" s="134"/>
      <c r="P98" s="134"/>
      <c r="Q98" s="134"/>
      <c r="R98" s="134"/>
      <c r="S98" s="134"/>
    </row>
    <row r="99" spans="1:19" s="14" customFormat="1" ht="11.25">
      <c r="A99" s="11"/>
      <c r="B99" s="11"/>
      <c r="C99" s="11"/>
      <c r="D99" s="134"/>
      <c r="E99" s="134"/>
      <c r="F99" s="134"/>
      <c r="G99" s="134"/>
      <c r="H99" s="134"/>
      <c r="I99" s="134"/>
      <c r="K99" s="134"/>
      <c r="L99" s="134"/>
      <c r="M99" s="134"/>
      <c r="N99" s="134"/>
      <c r="O99" s="134"/>
      <c r="P99" s="134"/>
      <c r="Q99" s="134"/>
      <c r="R99" s="134"/>
      <c r="S99" s="134"/>
    </row>
    <row r="100" spans="1:19" s="14" customFormat="1" ht="11.25">
      <c r="A100" s="11"/>
      <c r="B100" s="11"/>
      <c r="C100" s="11"/>
      <c r="D100" s="134"/>
      <c r="E100" s="134"/>
      <c r="F100" s="134"/>
      <c r="G100" s="134"/>
      <c r="H100" s="134"/>
      <c r="I100" s="134"/>
      <c r="K100" s="134"/>
      <c r="L100" s="134"/>
      <c r="M100" s="134"/>
      <c r="N100" s="134"/>
      <c r="O100" s="134"/>
      <c r="P100" s="134"/>
      <c r="Q100" s="134"/>
      <c r="R100" s="134"/>
      <c r="S100" s="134"/>
    </row>
    <row r="101" spans="1:19" s="14" customFormat="1" ht="11.25">
      <c r="A101" s="11"/>
      <c r="B101" s="11"/>
      <c r="C101" s="11"/>
      <c r="D101" s="134"/>
      <c r="E101" s="134"/>
      <c r="F101" s="134"/>
      <c r="G101" s="134"/>
      <c r="H101" s="134"/>
      <c r="I101" s="134"/>
      <c r="K101" s="134"/>
      <c r="L101" s="134"/>
      <c r="M101" s="134"/>
      <c r="N101" s="134"/>
      <c r="O101" s="134"/>
      <c r="P101" s="134"/>
      <c r="Q101" s="134"/>
      <c r="R101" s="134"/>
      <c r="S101" s="134"/>
    </row>
    <row r="102" spans="1:19" s="14" customFormat="1" ht="11.25">
      <c r="A102" s="11"/>
      <c r="B102" s="11"/>
      <c r="C102" s="11"/>
      <c r="D102" s="134"/>
      <c r="E102" s="134"/>
      <c r="F102" s="134"/>
      <c r="G102" s="134"/>
      <c r="H102" s="134"/>
      <c r="I102" s="134"/>
      <c r="K102" s="134"/>
      <c r="L102" s="134"/>
      <c r="M102" s="134"/>
      <c r="N102" s="134"/>
      <c r="O102" s="134"/>
      <c r="P102" s="134"/>
      <c r="Q102" s="134"/>
      <c r="R102" s="134"/>
      <c r="S102" s="134"/>
    </row>
    <row r="103" spans="1:19" s="14" customFormat="1" ht="11.25">
      <c r="A103" s="11"/>
      <c r="B103" s="11"/>
      <c r="C103" s="11"/>
      <c r="D103" s="134"/>
      <c r="E103" s="134"/>
      <c r="F103" s="134"/>
      <c r="G103" s="134"/>
      <c r="H103" s="134"/>
      <c r="I103" s="134"/>
      <c r="K103" s="134"/>
      <c r="L103" s="134"/>
      <c r="M103" s="134"/>
      <c r="N103" s="134"/>
      <c r="O103" s="134"/>
      <c r="P103" s="134"/>
      <c r="Q103" s="134"/>
      <c r="R103" s="134"/>
      <c r="S103" s="134"/>
    </row>
    <row r="104" spans="1:19" s="14" customFormat="1" ht="11.25">
      <c r="A104" s="11"/>
      <c r="B104" s="11"/>
      <c r="C104" s="11"/>
      <c r="D104" s="134"/>
      <c r="E104" s="134"/>
      <c r="F104" s="134"/>
      <c r="G104" s="134"/>
      <c r="H104" s="134"/>
      <c r="I104" s="134"/>
      <c r="K104" s="134"/>
      <c r="L104" s="134"/>
      <c r="M104" s="134"/>
      <c r="N104" s="134"/>
      <c r="O104" s="134"/>
      <c r="P104" s="134"/>
      <c r="Q104" s="134"/>
      <c r="R104" s="134"/>
      <c r="S104" s="134"/>
    </row>
  </sheetData>
  <sheetProtection selectLockedCells="1"/>
  <mergeCells count="22">
    <mergeCell ref="B6:B9"/>
    <mergeCell ref="A6:A9"/>
    <mergeCell ref="E6:E9"/>
    <mergeCell ref="F8:I8"/>
    <mergeCell ref="F6:I7"/>
    <mergeCell ref="D6:D9"/>
    <mergeCell ref="H5:I5"/>
    <mergeCell ref="C6:C9"/>
    <mergeCell ref="A3:I3"/>
    <mergeCell ref="J3:T3"/>
    <mergeCell ref="J4:T4"/>
    <mergeCell ref="J5:L5"/>
    <mergeCell ref="M5:N5"/>
    <mergeCell ref="A4:I4"/>
    <mergeCell ref="J6:J9"/>
    <mergeCell ref="K6:O7"/>
    <mergeCell ref="P6:S7"/>
    <mergeCell ref="T6:T9"/>
    <mergeCell ref="K8:N8"/>
    <mergeCell ref="O8:O9"/>
    <mergeCell ref="P8:R8"/>
    <mergeCell ref="S8:S9"/>
  </mergeCells>
  <phoneticPr fontId="4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79" pageOrder="overThenDown" orientation="portrait" r:id="rId1"/>
  <headerFooter alignWithMargins="0"/>
  <colBreaks count="1" manualBreakCount="1">
    <brk id="9" max="39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V40"/>
  <sheetViews>
    <sheetView view="pageBreakPreview" topLeftCell="G1" zoomScaleNormal="100" zoomScaleSheetLayoutView="100" workbookViewId="0">
      <selection activeCell="M28" sqref="M28"/>
    </sheetView>
  </sheetViews>
  <sheetFormatPr defaultColWidth="9" defaultRowHeight="14.25"/>
  <cols>
    <col min="4" max="5" width="9.125" bestFit="1" customWidth="1"/>
    <col min="7" max="9" width="9.125" bestFit="1" customWidth="1"/>
    <col min="11" max="11" width="11.375" bestFit="1" customWidth="1"/>
    <col min="12" max="12" width="9.125" bestFit="1" customWidth="1"/>
    <col min="13" max="13" width="11.375" bestFit="1" customWidth="1"/>
    <col min="14" max="14" width="9.25" bestFit="1" customWidth="1"/>
    <col min="15" max="15" width="10.375" bestFit="1" customWidth="1"/>
    <col min="16" max="16" width="11.375" bestFit="1" customWidth="1"/>
    <col min="17" max="17" width="10.375" bestFit="1" customWidth="1"/>
    <col min="18" max="18" width="11.375" bestFit="1" customWidth="1"/>
  </cols>
  <sheetData>
    <row r="1" spans="1:22" s="5" customFormat="1" ht="14.1" customHeight="1">
      <c r="A1" s="82"/>
      <c r="B1" s="82"/>
      <c r="C1" s="82"/>
      <c r="D1" s="126"/>
      <c r="E1" s="126"/>
      <c r="F1" s="126"/>
      <c r="G1" s="126"/>
      <c r="H1" s="126"/>
      <c r="I1" s="83" t="s">
        <v>266</v>
      </c>
      <c r="J1" s="82" t="s">
        <v>267</v>
      </c>
      <c r="K1" s="126"/>
      <c r="L1" s="82"/>
      <c r="M1" s="82"/>
      <c r="N1" s="126"/>
      <c r="O1" s="126"/>
      <c r="P1" s="126"/>
      <c r="Q1" s="126"/>
      <c r="R1" s="126"/>
      <c r="S1" s="126"/>
    </row>
    <row r="2" spans="1:22" s="5" customFormat="1" ht="14.1" customHeight="1">
      <c r="A2" s="82"/>
      <c r="B2" s="82"/>
      <c r="C2" s="82"/>
      <c r="D2" s="126"/>
      <c r="E2" s="126"/>
      <c r="F2" s="126"/>
      <c r="G2" s="126"/>
      <c r="H2" s="126"/>
      <c r="I2" s="83"/>
      <c r="J2" s="82"/>
      <c r="K2" s="126"/>
      <c r="L2" s="82"/>
      <c r="M2" s="82"/>
      <c r="N2" s="126"/>
      <c r="O2" s="126"/>
      <c r="P2" s="126"/>
      <c r="Q2" s="126"/>
      <c r="R2" s="126"/>
      <c r="S2" s="126"/>
    </row>
    <row r="3" spans="1:22" s="15" customFormat="1" ht="20.100000000000001" customHeight="1">
      <c r="A3" s="630" t="s">
        <v>154</v>
      </c>
      <c r="B3" s="630"/>
      <c r="C3" s="630"/>
      <c r="D3" s="630"/>
      <c r="E3" s="630"/>
      <c r="F3" s="630"/>
      <c r="G3" s="630"/>
      <c r="H3" s="630"/>
      <c r="I3" s="630"/>
      <c r="J3" s="630" t="s">
        <v>155</v>
      </c>
      <c r="K3" s="630"/>
      <c r="L3" s="630"/>
      <c r="M3" s="630"/>
      <c r="N3" s="630"/>
      <c r="O3" s="630"/>
      <c r="P3" s="630"/>
      <c r="Q3" s="630"/>
      <c r="R3" s="630"/>
      <c r="S3" s="630"/>
      <c r="T3" s="630"/>
      <c r="V3" s="211"/>
    </row>
    <row r="4" spans="1:22" s="16" customFormat="1" ht="24" customHeight="1">
      <c r="A4" s="831" t="s">
        <v>156</v>
      </c>
      <c r="B4" s="831"/>
      <c r="C4" s="831"/>
      <c r="D4" s="831"/>
      <c r="E4" s="831"/>
      <c r="F4" s="831"/>
      <c r="G4" s="831"/>
      <c r="H4" s="831"/>
      <c r="I4" s="831"/>
      <c r="J4" s="831" t="s">
        <v>157</v>
      </c>
      <c r="K4" s="831"/>
      <c r="L4" s="831"/>
      <c r="M4" s="831"/>
      <c r="N4" s="831"/>
      <c r="O4" s="831"/>
      <c r="P4" s="831"/>
      <c r="Q4" s="831"/>
      <c r="R4" s="831"/>
      <c r="S4" s="831"/>
      <c r="T4" s="831"/>
    </row>
    <row r="5" spans="1:22" s="17" customFormat="1" ht="18" customHeight="1" thickBot="1">
      <c r="A5" s="145" t="s">
        <v>268</v>
      </c>
      <c r="H5" s="894" t="s">
        <v>269</v>
      </c>
      <c r="I5" s="894"/>
      <c r="J5" s="898" t="s">
        <v>268</v>
      </c>
      <c r="K5" s="898"/>
      <c r="L5" s="898"/>
      <c r="M5" s="894" t="s">
        <v>106</v>
      </c>
      <c r="N5" s="894"/>
      <c r="P5" s="145"/>
      <c r="T5" s="113" t="s">
        <v>269</v>
      </c>
    </row>
    <row r="6" spans="1:22" s="14" customFormat="1" ht="15.95" customHeight="1">
      <c r="A6" s="832" t="s">
        <v>211</v>
      </c>
      <c r="B6" s="921" t="s">
        <v>272</v>
      </c>
      <c r="C6" s="895" t="s">
        <v>273</v>
      </c>
      <c r="D6" s="836" t="s">
        <v>274</v>
      </c>
      <c r="E6" s="836" t="s">
        <v>275</v>
      </c>
      <c r="F6" s="840" t="s">
        <v>276</v>
      </c>
      <c r="G6" s="907"/>
      <c r="H6" s="907"/>
      <c r="I6" s="907"/>
      <c r="J6" s="899" t="s">
        <v>211</v>
      </c>
      <c r="K6" s="902" t="s">
        <v>277</v>
      </c>
      <c r="L6" s="903"/>
      <c r="M6" s="903"/>
      <c r="N6" s="903"/>
      <c r="O6" s="904"/>
      <c r="P6" s="840" t="s">
        <v>278</v>
      </c>
      <c r="Q6" s="907"/>
      <c r="R6" s="907"/>
      <c r="S6" s="908"/>
      <c r="T6" s="840" t="s">
        <v>279</v>
      </c>
    </row>
    <row r="7" spans="1:22" s="14" customFormat="1" ht="15.95" customHeight="1">
      <c r="A7" s="928"/>
      <c r="B7" s="922"/>
      <c r="C7" s="896"/>
      <c r="D7" s="927"/>
      <c r="E7" s="927"/>
      <c r="F7" s="909"/>
      <c r="G7" s="910"/>
      <c r="H7" s="910"/>
      <c r="I7" s="910"/>
      <c r="J7" s="900"/>
      <c r="K7" s="905"/>
      <c r="L7" s="905"/>
      <c r="M7" s="905"/>
      <c r="N7" s="905"/>
      <c r="O7" s="906"/>
      <c r="P7" s="909"/>
      <c r="Q7" s="910"/>
      <c r="R7" s="910"/>
      <c r="S7" s="911"/>
      <c r="T7" s="929"/>
    </row>
    <row r="8" spans="1:22" s="14" customFormat="1" ht="30" customHeight="1">
      <c r="A8" s="928"/>
      <c r="B8" s="922"/>
      <c r="C8" s="896"/>
      <c r="D8" s="927"/>
      <c r="E8" s="927"/>
      <c r="F8" s="920" t="s">
        <v>280</v>
      </c>
      <c r="G8" s="916"/>
      <c r="H8" s="916"/>
      <c r="I8" s="916"/>
      <c r="J8" s="900"/>
      <c r="K8" s="915" t="s">
        <v>281</v>
      </c>
      <c r="L8" s="916"/>
      <c r="M8" s="916"/>
      <c r="N8" s="917"/>
      <c r="O8" s="918" t="s">
        <v>282</v>
      </c>
      <c r="P8" s="920" t="s">
        <v>283</v>
      </c>
      <c r="Q8" s="916"/>
      <c r="R8" s="917"/>
      <c r="S8" s="918" t="s">
        <v>282</v>
      </c>
      <c r="T8" s="929"/>
    </row>
    <row r="9" spans="1:22" s="14" customFormat="1" ht="36" customHeight="1">
      <c r="A9" s="833"/>
      <c r="B9" s="923"/>
      <c r="C9" s="897"/>
      <c r="D9" s="837"/>
      <c r="E9" s="837"/>
      <c r="F9" s="151"/>
      <c r="G9" s="152" t="s">
        <v>284</v>
      </c>
      <c r="H9" s="152" t="s">
        <v>285</v>
      </c>
      <c r="I9" s="153" t="s">
        <v>286</v>
      </c>
      <c r="J9" s="901"/>
      <c r="K9" s="154"/>
      <c r="L9" s="152" t="s">
        <v>287</v>
      </c>
      <c r="M9" s="152" t="s">
        <v>288</v>
      </c>
      <c r="N9" s="152" t="s">
        <v>289</v>
      </c>
      <c r="O9" s="919"/>
      <c r="P9" s="154"/>
      <c r="Q9" s="152" t="s">
        <v>290</v>
      </c>
      <c r="R9" s="152" t="s">
        <v>291</v>
      </c>
      <c r="S9" s="919"/>
      <c r="T9" s="930"/>
    </row>
    <row r="10" spans="1:22" s="21" customFormat="1" ht="17.100000000000001" customHeight="1">
      <c r="A10" s="127" t="s">
        <v>9</v>
      </c>
      <c r="B10" s="158" t="s">
        <v>33</v>
      </c>
      <c r="C10" s="158" t="s">
        <v>33</v>
      </c>
      <c r="D10" s="155">
        <v>2715085</v>
      </c>
      <c r="E10" s="156">
        <v>18992.719000000005</v>
      </c>
      <c r="F10" s="155">
        <v>1702775</v>
      </c>
      <c r="G10" s="155">
        <v>0</v>
      </c>
      <c r="H10" s="155">
        <v>394256</v>
      </c>
      <c r="I10" s="155">
        <v>1308519</v>
      </c>
      <c r="J10" s="144" t="s">
        <v>9</v>
      </c>
      <c r="K10" s="128">
        <v>164452</v>
      </c>
      <c r="L10" s="128">
        <v>0</v>
      </c>
      <c r="M10" s="128">
        <v>164452</v>
      </c>
      <c r="N10" s="128">
        <v>0</v>
      </c>
      <c r="O10" s="157">
        <v>804.22100000000023</v>
      </c>
      <c r="P10" s="159">
        <v>847858</v>
      </c>
      <c r="Q10" s="128">
        <v>146004</v>
      </c>
      <c r="R10" s="128">
        <v>701854</v>
      </c>
      <c r="S10" s="157">
        <v>18188.518</v>
      </c>
      <c r="T10" s="157">
        <v>68.8</v>
      </c>
    </row>
    <row r="11" spans="1:22" s="21" customFormat="1" ht="17.100000000000001" customHeight="1">
      <c r="A11" s="127" t="s">
        <v>10</v>
      </c>
      <c r="B11" s="158" t="s">
        <v>33</v>
      </c>
      <c r="C11" s="158" t="s">
        <v>33</v>
      </c>
      <c r="D11" s="155">
        <v>2709661</v>
      </c>
      <c r="E11" s="156">
        <v>19025.759999999998</v>
      </c>
      <c r="F11" s="155">
        <v>1713775</v>
      </c>
      <c r="G11" s="155">
        <v>0</v>
      </c>
      <c r="H11" s="155">
        <v>244133</v>
      </c>
      <c r="I11" s="155">
        <v>1469642</v>
      </c>
      <c r="J11" s="144" t="s">
        <v>10</v>
      </c>
      <c r="K11" s="128">
        <v>165092</v>
      </c>
      <c r="L11" s="128">
        <v>0</v>
      </c>
      <c r="M11" s="128">
        <v>165092</v>
      </c>
      <c r="N11" s="128">
        <v>0</v>
      </c>
      <c r="O11" s="157">
        <v>611.71</v>
      </c>
      <c r="P11" s="128">
        <v>728918</v>
      </c>
      <c r="Q11" s="128">
        <v>130846</v>
      </c>
      <c r="R11" s="128">
        <v>598072</v>
      </c>
      <c r="S11" s="157">
        <v>18412.09</v>
      </c>
      <c r="T11" s="157">
        <v>69.3</v>
      </c>
    </row>
    <row r="12" spans="1:22" s="21" customFormat="1" ht="17.100000000000001" customHeight="1">
      <c r="A12" s="127" t="s">
        <v>11</v>
      </c>
      <c r="B12" s="158" t="s">
        <v>33</v>
      </c>
      <c r="C12" s="158" t="s">
        <v>33</v>
      </c>
      <c r="D12" s="155">
        <v>2705226</v>
      </c>
      <c r="E12" s="156">
        <v>19029.150000000001</v>
      </c>
      <c r="F12" s="155">
        <v>1782639</v>
      </c>
      <c r="G12" s="155">
        <v>0</v>
      </c>
      <c r="H12" s="155">
        <v>217009</v>
      </c>
      <c r="I12" s="155">
        <v>1565630</v>
      </c>
      <c r="J12" s="127" t="s">
        <v>11</v>
      </c>
      <c r="K12" s="128">
        <v>163767</v>
      </c>
      <c r="L12" s="128">
        <v>0</v>
      </c>
      <c r="M12" s="128">
        <v>163478</v>
      </c>
      <c r="N12" s="128">
        <v>289</v>
      </c>
      <c r="O12" s="157">
        <v>686.74610000000007</v>
      </c>
      <c r="P12" s="128">
        <v>758820</v>
      </c>
      <c r="Q12" s="128">
        <v>92953</v>
      </c>
      <c r="R12" s="128">
        <v>665867</v>
      </c>
      <c r="S12" s="157">
        <v>18342.403900000001</v>
      </c>
      <c r="T12" s="157">
        <v>71.900000000000006</v>
      </c>
    </row>
    <row r="13" spans="1:22" s="21" customFormat="1" ht="17.100000000000001" customHeight="1">
      <c r="A13" s="127" t="s">
        <v>18</v>
      </c>
      <c r="B13" s="158" t="s">
        <v>33</v>
      </c>
      <c r="C13" s="158" t="s">
        <v>33</v>
      </c>
      <c r="D13" s="155">
        <v>2726815</v>
      </c>
      <c r="E13" s="156">
        <v>19025.199999999997</v>
      </c>
      <c r="F13" s="155">
        <v>1801456</v>
      </c>
      <c r="G13" s="155">
        <v>30</v>
      </c>
      <c r="H13" s="155">
        <v>216067</v>
      </c>
      <c r="I13" s="155">
        <v>1585359</v>
      </c>
      <c r="J13" s="127" t="s">
        <v>18</v>
      </c>
      <c r="K13" s="128">
        <v>169265</v>
      </c>
      <c r="L13" s="128">
        <v>0</v>
      </c>
      <c r="M13" s="128">
        <v>168165</v>
      </c>
      <c r="N13" s="128">
        <v>1100</v>
      </c>
      <c r="O13" s="157">
        <v>684.20000000000016</v>
      </c>
      <c r="P13" s="128">
        <v>756094</v>
      </c>
      <c r="Q13" s="128">
        <v>100859</v>
      </c>
      <c r="R13" s="128">
        <v>655235</v>
      </c>
      <c r="S13" s="157">
        <v>18340.999999999996</v>
      </c>
      <c r="T13" s="157">
        <v>0.72271899633821879</v>
      </c>
    </row>
    <row r="14" spans="1:22" s="21" customFormat="1" ht="17.100000000000001" customHeight="1">
      <c r="A14" s="129" t="s">
        <v>141</v>
      </c>
      <c r="B14" s="158" t="s">
        <v>33</v>
      </c>
      <c r="C14" s="158" t="s">
        <v>33</v>
      </c>
      <c r="D14" s="160">
        <f t="shared" ref="D14:I14" si="0">SUM(D16:D38)</f>
        <v>2739179</v>
      </c>
      <c r="E14" s="161">
        <f t="shared" si="0"/>
        <v>19017.865000000002</v>
      </c>
      <c r="F14" s="160">
        <f t="shared" si="0"/>
        <v>1863757</v>
      </c>
      <c r="G14" s="160">
        <f t="shared" si="0"/>
        <v>50</v>
      </c>
      <c r="H14" s="160">
        <f t="shared" si="0"/>
        <v>215935</v>
      </c>
      <c r="I14" s="160">
        <f t="shared" si="0"/>
        <v>1647772</v>
      </c>
      <c r="J14" s="129" t="s">
        <v>141</v>
      </c>
      <c r="K14" s="130">
        <f>SUM(K16:K38)</f>
        <v>175128</v>
      </c>
      <c r="L14" s="130">
        <f>SUM(L16:L38)</f>
        <v>33</v>
      </c>
      <c r="M14" s="130">
        <f t="shared" ref="M14:S14" si="1">SUM(M16:M38)</f>
        <v>174086</v>
      </c>
      <c r="N14" s="130">
        <f t="shared" si="1"/>
        <v>1009</v>
      </c>
      <c r="O14" s="162">
        <f t="shared" si="1"/>
        <v>756.19609999999989</v>
      </c>
      <c r="P14" s="130">
        <f t="shared" si="1"/>
        <v>504383</v>
      </c>
      <c r="Q14" s="130">
        <f t="shared" si="1"/>
        <v>60252</v>
      </c>
      <c r="R14" s="130">
        <f t="shared" si="1"/>
        <v>444131</v>
      </c>
      <c r="S14" s="163">
        <f t="shared" si="1"/>
        <v>18261.668900000001</v>
      </c>
      <c r="T14" s="212">
        <f>(F14+K14)/D14</f>
        <v>0.7443416439743441</v>
      </c>
    </row>
    <row r="15" spans="1:22" s="14" customFormat="1" ht="9.1999999999999993" customHeight="1">
      <c r="A15" s="144"/>
      <c r="B15" s="164"/>
      <c r="C15" s="164"/>
      <c r="D15" s="131"/>
      <c r="E15" s="213"/>
      <c r="F15" s="131"/>
      <c r="G15" s="131"/>
      <c r="H15" s="131"/>
      <c r="I15" s="131"/>
      <c r="J15" s="144"/>
      <c r="K15" s="214"/>
      <c r="L15" s="214"/>
      <c r="M15" s="214"/>
      <c r="N15" s="214"/>
      <c r="O15" s="215"/>
      <c r="P15" s="214"/>
      <c r="Q15" s="214"/>
      <c r="R15" s="214"/>
      <c r="S15" s="215"/>
      <c r="T15" s="157"/>
    </row>
    <row r="16" spans="1:22" s="27" customFormat="1" ht="16.7" customHeight="1">
      <c r="A16" s="132" t="s">
        <v>109</v>
      </c>
      <c r="B16" s="165" t="s">
        <v>33</v>
      </c>
      <c r="C16" s="165" t="s">
        <v>208</v>
      </c>
      <c r="D16" s="176">
        <v>521716</v>
      </c>
      <c r="E16" s="177">
        <v>1127.8499999999999</v>
      </c>
      <c r="F16" s="216">
        <f t="shared" ref="F16:F38" si="2">SUM(G16:I16)</f>
        <v>413641</v>
      </c>
      <c r="G16" s="176">
        <v>0</v>
      </c>
      <c r="H16" s="176">
        <v>0</v>
      </c>
      <c r="I16" s="176">
        <v>413641</v>
      </c>
      <c r="J16" s="166" t="s">
        <v>109</v>
      </c>
      <c r="K16" s="217">
        <f t="shared" ref="K16:K38" si="3">SUM(L16:N16)</f>
        <v>0</v>
      </c>
      <c r="L16" s="176">
        <v>0</v>
      </c>
      <c r="M16" s="176">
        <v>0</v>
      </c>
      <c r="N16" s="176">
        <v>0</v>
      </c>
      <c r="O16" s="177">
        <v>143.4</v>
      </c>
      <c r="P16" s="217">
        <f t="shared" ref="P16:P38" si="4">SUM(Q16:R16)</f>
        <v>99841</v>
      </c>
      <c r="Q16" s="218">
        <v>0</v>
      </c>
      <c r="R16" s="218">
        <v>99841</v>
      </c>
      <c r="S16" s="219">
        <f>E16-O16</f>
        <v>984.44999999999993</v>
      </c>
      <c r="T16" s="220">
        <f t="shared" ref="T16:T38" si="5">(F16+K16)/D16</f>
        <v>0.79284706621993573</v>
      </c>
    </row>
    <row r="17" spans="1:20" s="27" customFormat="1" ht="16.7" customHeight="1">
      <c r="A17" s="132" t="s">
        <v>110</v>
      </c>
      <c r="B17" s="165" t="s">
        <v>33</v>
      </c>
      <c r="C17" s="165" t="s">
        <v>208</v>
      </c>
      <c r="D17" s="176">
        <v>271869</v>
      </c>
      <c r="E17" s="177">
        <v>1324.3099999999997</v>
      </c>
      <c r="F17" s="216">
        <f t="shared" si="2"/>
        <v>232308</v>
      </c>
      <c r="G17" s="176">
        <v>0</v>
      </c>
      <c r="H17" s="176">
        <v>0</v>
      </c>
      <c r="I17" s="176">
        <v>232308</v>
      </c>
      <c r="J17" s="166" t="s">
        <v>110</v>
      </c>
      <c r="K17" s="217">
        <f t="shared" si="3"/>
        <v>0</v>
      </c>
      <c r="L17" s="176">
        <v>0</v>
      </c>
      <c r="M17" s="176">
        <v>0</v>
      </c>
      <c r="N17" s="176">
        <v>0</v>
      </c>
      <c r="O17" s="177">
        <v>122.88799999999999</v>
      </c>
      <c r="P17" s="217">
        <f t="shared" si="4"/>
        <v>28066</v>
      </c>
      <c r="Q17" s="218">
        <v>0</v>
      </c>
      <c r="R17" s="218">
        <v>28066</v>
      </c>
      <c r="S17" s="219">
        <f t="shared" ref="S17:S38" si="6">E17-O17</f>
        <v>1201.4219999999998</v>
      </c>
      <c r="T17" s="220">
        <f t="shared" si="5"/>
        <v>0.85448506449797512</v>
      </c>
    </row>
    <row r="18" spans="1:20" s="27" customFormat="1" ht="16.7" customHeight="1">
      <c r="A18" s="132" t="s">
        <v>111</v>
      </c>
      <c r="B18" s="165" t="s">
        <v>253</v>
      </c>
      <c r="C18" s="165" t="s">
        <v>208</v>
      </c>
      <c r="D18" s="176">
        <v>137920</v>
      </c>
      <c r="E18" s="177">
        <v>1008.9700000000001</v>
      </c>
      <c r="F18" s="216">
        <f t="shared" si="2"/>
        <v>96729</v>
      </c>
      <c r="G18" s="176">
        <v>0</v>
      </c>
      <c r="H18" s="176">
        <v>0</v>
      </c>
      <c r="I18" s="176">
        <v>96729</v>
      </c>
      <c r="J18" s="166" t="s">
        <v>111</v>
      </c>
      <c r="K18" s="217">
        <f t="shared" si="3"/>
        <v>0</v>
      </c>
      <c r="L18" s="176">
        <v>0</v>
      </c>
      <c r="M18" s="176">
        <v>0</v>
      </c>
      <c r="N18" s="176">
        <v>0</v>
      </c>
      <c r="O18" s="177">
        <v>16.820000000000004</v>
      </c>
      <c r="P18" s="217">
        <f t="shared" si="4"/>
        <v>41191</v>
      </c>
      <c r="Q18" s="218">
        <v>450</v>
      </c>
      <c r="R18" s="218">
        <v>40741</v>
      </c>
      <c r="S18" s="219">
        <f t="shared" si="6"/>
        <v>992.15000000000009</v>
      </c>
      <c r="T18" s="220">
        <f t="shared" si="5"/>
        <v>0.70134135730858471</v>
      </c>
    </row>
    <row r="19" spans="1:20" s="27" customFormat="1" ht="16.7" customHeight="1">
      <c r="A19" s="132" t="s">
        <v>112</v>
      </c>
      <c r="B19" s="165" t="s">
        <v>253</v>
      </c>
      <c r="C19" s="165" t="s">
        <v>208</v>
      </c>
      <c r="D19" s="176">
        <v>169490</v>
      </c>
      <c r="E19" s="177">
        <v>1520.8750000000002</v>
      </c>
      <c r="F19" s="216">
        <f t="shared" si="2"/>
        <v>128116</v>
      </c>
      <c r="G19" s="176">
        <v>0</v>
      </c>
      <c r="H19" s="176">
        <v>118387</v>
      </c>
      <c r="I19" s="176">
        <v>9729</v>
      </c>
      <c r="J19" s="166" t="s">
        <v>112</v>
      </c>
      <c r="K19" s="217">
        <f t="shared" si="3"/>
        <v>290</v>
      </c>
      <c r="L19" s="176">
        <v>0</v>
      </c>
      <c r="M19" s="176">
        <v>0</v>
      </c>
      <c r="N19" s="176">
        <v>290</v>
      </c>
      <c r="O19" s="177">
        <v>23.489000000000001</v>
      </c>
      <c r="P19" s="217">
        <f t="shared" si="4"/>
        <v>41084</v>
      </c>
      <c r="Q19" s="218">
        <v>0</v>
      </c>
      <c r="R19" s="218">
        <v>41084</v>
      </c>
      <c r="S19" s="219">
        <f t="shared" si="6"/>
        <v>1497.3860000000002</v>
      </c>
      <c r="T19" s="220">
        <f t="shared" si="5"/>
        <v>0.75760221841996578</v>
      </c>
    </row>
    <row r="20" spans="1:20" s="27" customFormat="1" ht="16.7" customHeight="1">
      <c r="A20" s="132" t="s">
        <v>113</v>
      </c>
      <c r="B20" s="165" t="s">
        <v>253</v>
      </c>
      <c r="C20" s="165" t="s">
        <v>208</v>
      </c>
      <c r="D20" s="176">
        <v>418744</v>
      </c>
      <c r="E20" s="177">
        <v>616.25000000000011</v>
      </c>
      <c r="F20" s="216">
        <f t="shared" si="2"/>
        <v>405124</v>
      </c>
      <c r="G20" s="176">
        <v>0</v>
      </c>
      <c r="H20" s="176">
        <v>296</v>
      </c>
      <c r="I20" s="176">
        <v>404828</v>
      </c>
      <c r="J20" s="166" t="s">
        <v>113</v>
      </c>
      <c r="K20" s="217">
        <f t="shared" si="3"/>
        <v>0</v>
      </c>
      <c r="L20" s="176">
        <v>0</v>
      </c>
      <c r="M20" s="176">
        <v>0</v>
      </c>
      <c r="N20" s="176">
        <v>0</v>
      </c>
      <c r="O20" s="177">
        <v>51.128</v>
      </c>
      <c r="P20" s="217">
        <f t="shared" si="4"/>
        <v>13620</v>
      </c>
      <c r="Q20" s="218">
        <v>1935</v>
      </c>
      <c r="R20" s="218">
        <v>11685</v>
      </c>
      <c r="S20" s="219">
        <f t="shared" si="6"/>
        <v>565.12200000000007</v>
      </c>
      <c r="T20" s="220">
        <f t="shared" si="5"/>
        <v>0.96747416082379689</v>
      </c>
    </row>
    <row r="21" spans="1:20" s="27" customFormat="1" ht="16.7" customHeight="1">
      <c r="A21" s="132" t="s">
        <v>114</v>
      </c>
      <c r="B21" s="165" t="s">
        <v>253</v>
      </c>
      <c r="C21" s="165" t="s">
        <v>208</v>
      </c>
      <c r="D21" s="176">
        <v>115016</v>
      </c>
      <c r="E21" s="177">
        <v>668.72</v>
      </c>
      <c r="F21" s="216">
        <f t="shared" si="2"/>
        <v>91053</v>
      </c>
      <c r="G21" s="176">
        <v>0</v>
      </c>
      <c r="H21" s="176">
        <v>2057</v>
      </c>
      <c r="I21" s="176">
        <v>88996</v>
      </c>
      <c r="J21" s="166" t="s">
        <v>114</v>
      </c>
      <c r="K21" s="217">
        <f t="shared" si="3"/>
        <v>0</v>
      </c>
      <c r="L21" s="176">
        <v>0</v>
      </c>
      <c r="M21" s="176">
        <v>0</v>
      </c>
      <c r="N21" s="176">
        <v>0</v>
      </c>
      <c r="O21" s="177">
        <v>21.790000000000003</v>
      </c>
      <c r="P21" s="217">
        <f t="shared" si="4"/>
        <v>4550</v>
      </c>
      <c r="Q21" s="218">
        <v>0</v>
      </c>
      <c r="R21" s="218">
        <v>4550</v>
      </c>
      <c r="S21" s="219">
        <f t="shared" si="6"/>
        <v>646.93000000000006</v>
      </c>
      <c r="T21" s="220">
        <f t="shared" si="5"/>
        <v>0.79165507407665026</v>
      </c>
    </row>
    <row r="22" spans="1:20" s="27" customFormat="1" ht="16.7" customHeight="1">
      <c r="A22" s="132" t="s">
        <v>115</v>
      </c>
      <c r="B22" s="165" t="s">
        <v>33</v>
      </c>
      <c r="C22" s="165" t="s">
        <v>208</v>
      </c>
      <c r="D22" s="176">
        <v>106386</v>
      </c>
      <c r="E22" s="177">
        <v>920.42000000000019</v>
      </c>
      <c r="F22" s="216">
        <f t="shared" si="2"/>
        <v>65724</v>
      </c>
      <c r="G22" s="176">
        <v>0</v>
      </c>
      <c r="H22" s="176">
        <v>65724</v>
      </c>
      <c r="I22" s="176">
        <v>0</v>
      </c>
      <c r="J22" s="166" t="s">
        <v>115</v>
      </c>
      <c r="K22" s="217">
        <f t="shared" si="3"/>
        <v>0</v>
      </c>
      <c r="L22" s="177">
        <v>0</v>
      </c>
      <c r="M22" s="177">
        <v>0</v>
      </c>
      <c r="N22" s="177">
        <v>0</v>
      </c>
      <c r="O22" s="177">
        <v>131.62</v>
      </c>
      <c r="P22" s="217">
        <f t="shared" si="4"/>
        <v>18624</v>
      </c>
      <c r="Q22" s="218">
        <v>0</v>
      </c>
      <c r="R22" s="218">
        <v>18624</v>
      </c>
      <c r="S22" s="219">
        <f t="shared" si="6"/>
        <v>788.80000000000018</v>
      </c>
      <c r="T22" s="220">
        <f t="shared" si="5"/>
        <v>0.61778805481924315</v>
      </c>
    </row>
    <row r="23" spans="1:20" s="27" customFormat="1" ht="16.7" customHeight="1">
      <c r="A23" s="132" t="s">
        <v>116</v>
      </c>
      <c r="B23" s="165" t="s">
        <v>33</v>
      </c>
      <c r="C23" s="165" t="s">
        <v>208</v>
      </c>
      <c r="D23" s="176">
        <v>105501</v>
      </c>
      <c r="E23" s="177">
        <v>1254.8400000000001</v>
      </c>
      <c r="F23" s="216">
        <f t="shared" si="2"/>
        <v>69825</v>
      </c>
      <c r="G23" s="176">
        <v>0</v>
      </c>
      <c r="H23" s="176">
        <v>460</v>
      </c>
      <c r="I23" s="176">
        <v>69365</v>
      </c>
      <c r="J23" s="166" t="s">
        <v>116</v>
      </c>
      <c r="K23" s="217">
        <f t="shared" si="3"/>
        <v>0</v>
      </c>
      <c r="L23" s="176">
        <v>0</v>
      </c>
      <c r="M23" s="176">
        <v>0</v>
      </c>
      <c r="N23" s="176">
        <v>0</v>
      </c>
      <c r="O23" s="177">
        <v>21.0441</v>
      </c>
      <c r="P23" s="217">
        <f t="shared" si="4"/>
        <v>22947</v>
      </c>
      <c r="Q23" s="218">
        <v>3206</v>
      </c>
      <c r="R23" s="218">
        <v>19741</v>
      </c>
      <c r="S23" s="219">
        <f t="shared" si="6"/>
        <v>1233.7959000000001</v>
      </c>
      <c r="T23" s="220">
        <f t="shared" si="5"/>
        <v>0.66184206784769817</v>
      </c>
    </row>
    <row r="24" spans="1:20" s="27" customFormat="1" ht="16.7" customHeight="1">
      <c r="A24" s="132" t="s">
        <v>117</v>
      </c>
      <c r="B24" s="165" t="s">
        <v>33</v>
      </c>
      <c r="C24" s="165" t="s">
        <v>208</v>
      </c>
      <c r="D24" s="176">
        <v>77304</v>
      </c>
      <c r="E24" s="177">
        <v>911.7349999999999</v>
      </c>
      <c r="F24" s="216">
        <f t="shared" si="2"/>
        <v>59680</v>
      </c>
      <c r="G24" s="176">
        <v>0</v>
      </c>
      <c r="H24" s="176">
        <v>0</v>
      </c>
      <c r="I24" s="176">
        <v>59680</v>
      </c>
      <c r="J24" s="166" t="s">
        <v>117</v>
      </c>
      <c r="K24" s="217">
        <f t="shared" si="3"/>
        <v>0</v>
      </c>
      <c r="L24" s="176">
        <v>0</v>
      </c>
      <c r="M24" s="176">
        <v>0</v>
      </c>
      <c r="N24" s="176">
        <v>0</v>
      </c>
      <c r="O24" s="177">
        <v>1.9349999999999998</v>
      </c>
      <c r="P24" s="217">
        <f t="shared" si="4"/>
        <v>6127</v>
      </c>
      <c r="Q24" s="218">
        <v>0</v>
      </c>
      <c r="R24" s="218">
        <v>6127</v>
      </c>
      <c r="S24" s="219">
        <f t="shared" si="6"/>
        <v>909.8</v>
      </c>
      <c r="T24" s="220">
        <f t="shared" si="5"/>
        <v>0.77201697195487939</v>
      </c>
    </row>
    <row r="25" spans="1:20" s="27" customFormat="1" ht="16.7" customHeight="1">
      <c r="A25" s="132" t="s">
        <v>118</v>
      </c>
      <c r="B25" s="165" t="s">
        <v>33</v>
      </c>
      <c r="C25" s="165" t="s">
        <v>208</v>
      </c>
      <c r="D25" s="176">
        <v>250352</v>
      </c>
      <c r="E25" s="177">
        <v>411.80999999999989</v>
      </c>
      <c r="F25" s="216">
        <f t="shared" si="2"/>
        <v>48339</v>
      </c>
      <c r="G25" s="176">
        <v>0</v>
      </c>
      <c r="H25" s="176">
        <v>2341</v>
      </c>
      <c r="I25" s="176">
        <v>45998</v>
      </c>
      <c r="J25" s="166" t="s">
        <v>118</v>
      </c>
      <c r="K25" s="217">
        <f t="shared" si="3"/>
        <v>173653</v>
      </c>
      <c r="L25" s="176">
        <v>0</v>
      </c>
      <c r="M25" s="176">
        <v>173653</v>
      </c>
      <c r="N25" s="176">
        <v>0</v>
      </c>
      <c r="O25" s="177">
        <v>44.279999999999994</v>
      </c>
      <c r="P25" s="217">
        <f t="shared" si="4"/>
        <v>9714</v>
      </c>
      <c r="Q25" s="218">
        <v>0</v>
      </c>
      <c r="R25" s="218">
        <v>9714</v>
      </c>
      <c r="S25" s="219">
        <f t="shared" si="6"/>
        <v>367.52999999999992</v>
      </c>
      <c r="T25" s="220">
        <f t="shared" si="5"/>
        <v>0.88671949894548474</v>
      </c>
    </row>
    <row r="26" spans="1:20" s="27" customFormat="1" ht="16.7" customHeight="1">
      <c r="A26" s="132" t="s">
        <v>119</v>
      </c>
      <c r="B26" s="165" t="s">
        <v>253</v>
      </c>
      <c r="C26" s="165" t="s">
        <v>208</v>
      </c>
      <c r="D26" s="176">
        <v>24699</v>
      </c>
      <c r="E26" s="177">
        <v>614.29500000000007</v>
      </c>
      <c r="F26" s="216">
        <f t="shared" si="2"/>
        <v>2246</v>
      </c>
      <c r="G26" s="176">
        <v>0</v>
      </c>
      <c r="H26" s="176">
        <v>0</v>
      </c>
      <c r="I26" s="176">
        <v>2246</v>
      </c>
      <c r="J26" s="166" t="s">
        <v>119</v>
      </c>
      <c r="K26" s="217">
        <f t="shared" si="3"/>
        <v>0</v>
      </c>
      <c r="L26" s="176">
        <v>0</v>
      </c>
      <c r="M26" s="176">
        <v>0</v>
      </c>
      <c r="N26" s="176">
        <v>0</v>
      </c>
      <c r="O26" s="177">
        <v>1.72</v>
      </c>
      <c r="P26" s="217">
        <f t="shared" si="4"/>
        <v>15598</v>
      </c>
      <c r="Q26" s="218">
        <v>3447</v>
      </c>
      <c r="R26" s="218">
        <v>12151</v>
      </c>
      <c r="S26" s="219">
        <f t="shared" si="6"/>
        <v>612.57500000000005</v>
      </c>
      <c r="T26" s="220">
        <f t="shared" si="5"/>
        <v>9.0934855662172562E-2</v>
      </c>
    </row>
    <row r="27" spans="1:20" s="27" customFormat="1" ht="16.7" customHeight="1">
      <c r="A27" s="132" t="s">
        <v>120</v>
      </c>
      <c r="B27" s="165" t="s">
        <v>33</v>
      </c>
      <c r="C27" s="165" t="s">
        <v>208</v>
      </c>
      <c r="D27" s="176">
        <v>58222</v>
      </c>
      <c r="E27" s="177">
        <v>1175.7199999999998</v>
      </c>
      <c r="F27" s="216">
        <f t="shared" si="2"/>
        <v>21685</v>
      </c>
      <c r="G27" s="176">
        <v>0</v>
      </c>
      <c r="H27" s="176">
        <v>182</v>
      </c>
      <c r="I27" s="176">
        <v>21503</v>
      </c>
      <c r="J27" s="166" t="s">
        <v>120</v>
      </c>
      <c r="K27" s="217">
        <f t="shared" si="3"/>
        <v>0</v>
      </c>
      <c r="L27" s="176">
        <v>0</v>
      </c>
      <c r="M27" s="176">
        <v>0</v>
      </c>
      <c r="N27" s="176">
        <v>0</v>
      </c>
      <c r="O27" s="177">
        <v>5.09</v>
      </c>
      <c r="P27" s="217">
        <f t="shared" si="4"/>
        <v>7058</v>
      </c>
      <c r="Q27" s="218">
        <v>0</v>
      </c>
      <c r="R27" s="218">
        <v>7058</v>
      </c>
      <c r="S27" s="219">
        <f t="shared" si="6"/>
        <v>1170.6299999999999</v>
      </c>
      <c r="T27" s="220">
        <f t="shared" si="5"/>
        <v>0.37245371165538799</v>
      </c>
    </row>
    <row r="28" spans="1:20" s="27" customFormat="1" ht="16.7" customHeight="1">
      <c r="A28" s="132" t="s">
        <v>121</v>
      </c>
      <c r="B28" s="165" t="s">
        <v>253</v>
      </c>
      <c r="C28" s="165" t="s">
        <v>208</v>
      </c>
      <c r="D28" s="176">
        <v>26745</v>
      </c>
      <c r="E28" s="177">
        <v>842.7</v>
      </c>
      <c r="F28" s="216">
        <f t="shared" si="2"/>
        <v>4613</v>
      </c>
      <c r="G28" s="176">
        <v>0</v>
      </c>
      <c r="H28" s="176">
        <v>4613</v>
      </c>
      <c r="I28" s="176">
        <v>0</v>
      </c>
      <c r="J28" s="166" t="s">
        <v>121</v>
      </c>
      <c r="K28" s="217">
        <f t="shared" si="3"/>
        <v>0</v>
      </c>
      <c r="L28" s="176">
        <v>0</v>
      </c>
      <c r="M28" s="176">
        <v>0</v>
      </c>
      <c r="N28" s="176">
        <v>0</v>
      </c>
      <c r="O28" s="177">
        <v>0.79999999999999993</v>
      </c>
      <c r="P28" s="217">
        <f t="shared" si="4"/>
        <v>17172</v>
      </c>
      <c r="Q28" s="218">
        <v>12152</v>
      </c>
      <c r="R28" s="218">
        <v>5020</v>
      </c>
      <c r="S28" s="219">
        <f t="shared" si="6"/>
        <v>841.90000000000009</v>
      </c>
      <c r="T28" s="220">
        <f t="shared" si="5"/>
        <v>0.17248083753972704</v>
      </c>
    </row>
    <row r="29" spans="1:20" s="27" customFormat="1" ht="16.7" customHeight="1">
      <c r="A29" s="132" t="s">
        <v>122</v>
      </c>
      <c r="B29" s="165" t="s">
        <v>33</v>
      </c>
      <c r="C29" s="165" t="s">
        <v>208</v>
      </c>
      <c r="D29" s="176">
        <v>18379</v>
      </c>
      <c r="E29" s="177">
        <v>815.78</v>
      </c>
      <c r="F29" s="216">
        <f t="shared" si="2"/>
        <v>9129</v>
      </c>
      <c r="G29" s="176">
        <v>0</v>
      </c>
      <c r="H29" s="176">
        <v>0</v>
      </c>
      <c r="I29" s="176">
        <v>9129</v>
      </c>
      <c r="J29" s="166" t="s">
        <v>122</v>
      </c>
      <c r="K29" s="217">
        <f t="shared" si="3"/>
        <v>0</v>
      </c>
      <c r="L29" s="176">
        <v>0</v>
      </c>
      <c r="M29" s="176">
        <v>0</v>
      </c>
      <c r="N29" s="176">
        <v>0</v>
      </c>
      <c r="O29" s="177">
        <v>2.3609999999999998</v>
      </c>
      <c r="P29" s="217">
        <f t="shared" si="4"/>
        <v>6923</v>
      </c>
      <c r="Q29" s="218">
        <v>360</v>
      </c>
      <c r="R29" s="218">
        <v>6563</v>
      </c>
      <c r="S29" s="219">
        <f t="shared" si="6"/>
        <v>813.41899999999998</v>
      </c>
      <c r="T29" s="220">
        <f t="shared" si="5"/>
        <v>0.49670819957560258</v>
      </c>
    </row>
    <row r="30" spans="1:20" s="27" customFormat="1" ht="16.7" customHeight="1">
      <c r="A30" s="132" t="s">
        <v>123</v>
      </c>
      <c r="B30" s="165" t="s">
        <v>33</v>
      </c>
      <c r="C30" s="165" t="s">
        <v>208</v>
      </c>
      <c r="D30" s="176">
        <v>41259</v>
      </c>
      <c r="E30" s="177">
        <v>741</v>
      </c>
      <c r="F30" s="216">
        <f t="shared" si="2"/>
        <v>29740</v>
      </c>
      <c r="G30" s="176">
        <v>0</v>
      </c>
      <c r="H30" s="176">
        <v>0</v>
      </c>
      <c r="I30" s="176">
        <v>29740</v>
      </c>
      <c r="J30" s="166" t="s">
        <v>123</v>
      </c>
      <c r="K30" s="217">
        <f t="shared" si="3"/>
        <v>0</v>
      </c>
      <c r="L30" s="176">
        <v>0</v>
      </c>
      <c r="M30" s="176">
        <v>0</v>
      </c>
      <c r="N30" s="176">
        <v>0</v>
      </c>
      <c r="O30" s="177">
        <v>7.0000000000000009</v>
      </c>
      <c r="P30" s="217">
        <f t="shared" si="4"/>
        <v>11519</v>
      </c>
      <c r="Q30" s="218">
        <v>0</v>
      </c>
      <c r="R30" s="218">
        <v>11519</v>
      </c>
      <c r="S30" s="219">
        <f t="shared" si="6"/>
        <v>734</v>
      </c>
      <c r="T30" s="220">
        <f t="shared" si="5"/>
        <v>0.72081242880341256</v>
      </c>
    </row>
    <row r="31" spans="1:20" s="27" customFormat="1" ht="16.7" customHeight="1">
      <c r="A31" s="132" t="s">
        <v>124</v>
      </c>
      <c r="B31" s="165" t="s">
        <v>33</v>
      </c>
      <c r="C31" s="165" t="s">
        <v>208</v>
      </c>
      <c r="D31" s="176">
        <v>44915</v>
      </c>
      <c r="E31" s="177">
        <v>696.81999999999994</v>
      </c>
      <c r="F31" s="216">
        <f t="shared" si="2"/>
        <v>23118</v>
      </c>
      <c r="G31" s="176">
        <v>0</v>
      </c>
      <c r="H31" s="176">
        <v>18727</v>
      </c>
      <c r="I31" s="176">
        <v>4391</v>
      </c>
      <c r="J31" s="166" t="s">
        <v>124</v>
      </c>
      <c r="K31" s="217">
        <f t="shared" si="3"/>
        <v>0</v>
      </c>
      <c r="L31" s="176">
        <v>0</v>
      </c>
      <c r="M31" s="176">
        <v>0</v>
      </c>
      <c r="N31" s="176">
        <v>0</v>
      </c>
      <c r="O31" s="177">
        <v>8</v>
      </c>
      <c r="P31" s="217">
        <f t="shared" si="4"/>
        <v>21797</v>
      </c>
      <c r="Q31" s="218">
        <v>0</v>
      </c>
      <c r="R31" s="218">
        <v>21797</v>
      </c>
      <c r="S31" s="219">
        <f t="shared" si="6"/>
        <v>688.81999999999994</v>
      </c>
      <c r="T31" s="220">
        <f t="shared" si="5"/>
        <v>0.51470555493710346</v>
      </c>
    </row>
    <row r="32" spans="1:20" s="27" customFormat="1" ht="16.7" customHeight="1">
      <c r="A32" s="132" t="s">
        <v>125</v>
      </c>
      <c r="B32" s="165" t="s">
        <v>253</v>
      </c>
      <c r="C32" s="165" t="s">
        <v>208</v>
      </c>
      <c r="D32" s="176">
        <v>36879</v>
      </c>
      <c r="E32" s="177">
        <v>375.73999999999995</v>
      </c>
      <c r="F32" s="216">
        <f t="shared" si="2"/>
        <v>19413</v>
      </c>
      <c r="G32" s="176">
        <v>0</v>
      </c>
      <c r="H32" s="176">
        <v>168</v>
      </c>
      <c r="I32" s="176">
        <v>19245</v>
      </c>
      <c r="J32" s="166" t="s">
        <v>125</v>
      </c>
      <c r="K32" s="217">
        <f t="shared" si="3"/>
        <v>1185</v>
      </c>
      <c r="L32" s="176">
        <v>33</v>
      </c>
      <c r="M32" s="176">
        <v>433</v>
      </c>
      <c r="N32" s="176">
        <v>719</v>
      </c>
      <c r="O32" s="177">
        <v>22.76</v>
      </c>
      <c r="P32" s="217">
        <f t="shared" si="4"/>
        <v>6247</v>
      </c>
      <c r="Q32" s="218">
        <v>0</v>
      </c>
      <c r="R32" s="218">
        <v>6247</v>
      </c>
      <c r="S32" s="219">
        <f t="shared" si="6"/>
        <v>352.97999999999996</v>
      </c>
      <c r="T32" s="220">
        <f t="shared" si="5"/>
        <v>0.55852924428536566</v>
      </c>
    </row>
    <row r="33" spans="1:20" s="27" customFormat="1" ht="16.7" customHeight="1">
      <c r="A33" s="132" t="s">
        <v>126</v>
      </c>
      <c r="B33" s="165" t="s">
        <v>33</v>
      </c>
      <c r="C33" s="165" t="s">
        <v>208</v>
      </c>
      <c r="D33" s="176">
        <v>46709</v>
      </c>
      <c r="E33" s="177">
        <v>616.14</v>
      </c>
      <c r="F33" s="216">
        <f t="shared" si="2"/>
        <v>13977</v>
      </c>
      <c r="G33" s="176">
        <v>0</v>
      </c>
      <c r="H33" s="176">
        <v>0</v>
      </c>
      <c r="I33" s="176">
        <v>13977</v>
      </c>
      <c r="J33" s="166" t="s">
        <v>126</v>
      </c>
      <c r="K33" s="217">
        <f t="shared" si="3"/>
        <v>0</v>
      </c>
      <c r="L33" s="176">
        <v>0</v>
      </c>
      <c r="M33" s="176">
        <v>0</v>
      </c>
      <c r="N33" s="176">
        <v>0</v>
      </c>
      <c r="O33" s="177">
        <v>2.7399999999999998</v>
      </c>
      <c r="P33" s="217">
        <f t="shared" si="4"/>
        <v>32732</v>
      </c>
      <c r="Q33" s="218">
        <v>0</v>
      </c>
      <c r="R33" s="218">
        <v>32732</v>
      </c>
      <c r="S33" s="219">
        <f t="shared" si="6"/>
        <v>613.4</v>
      </c>
      <c r="T33" s="220">
        <f t="shared" si="5"/>
        <v>0.29923569333533151</v>
      </c>
    </row>
    <row r="34" spans="1:20" s="27" customFormat="1" ht="16.7" customHeight="1">
      <c r="A34" s="132" t="s">
        <v>127</v>
      </c>
      <c r="B34" s="165" t="s">
        <v>253</v>
      </c>
      <c r="C34" s="165" t="s">
        <v>208</v>
      </c>
      <c r="D34" s="176">
        <v>121945</v>
      </c>
      <c r="E34" s="177">
        <v>450.86</v>
      </c>
      <c r="F34" s="216">
        <f t="shared" si="2"/>
        <v>82322</v>
      </c>
      <c r="G34" s="176">
        <v>0</v>
      </c>
      <c r="H34" s="176">
        <v>0</v>
      </c>
      <c r="I34" s="176">
        <v>82322</v>
      </c>
      <c r="J34" s="166" t="s">
        <v>127</v>
      </c>
      <c r="K34" s="217">
        <f t="shared" si="3"/>
        <v>0</v>
      </c>
      <c r="L34" s="176">
        <v>0</v>
      </c>
      <c r="M34" s="176">
        <v>0</v>
      </c>
      <c r="N34" s="176">
        <v>0</v>
      </c>
      <c r="O34" s="177">
        <v>53.249999999999993</v>
      </c>
      <c r="P34" s="217">
        <f t="shared" si="4"/>
        <v>24574</v>
      </c>
      <c r="Q34" s="218">
        <v>13241</v>
      </c>
      <c r="R34" s="218">
        <v>11333</v>
      </c>
      <c r="S34" s="219">
        <f t="shared" si="6"/>
        <v>397.61</v>
      </c>
      <c r="T34" s="220">
        <f t="shared" si="5"/>
        <v>0.67507482881626968</v>
      </c>
    </row>
    <row r="35" spans="1:20" s="27" customFormat="1" ht="16.7" customHeight="1">
      <c r="A35" s="132" t="s">
        <v>128</v>
      </c>
      <c r="B35" s="165" t="s">
        <v>253</v>
      </c>
      <c r="C35" s="165" t="s">
        <v>208</v>
      </c>
      <c r="D35" s="176">
        <v>46980</v>
      </c>
      <c r="E35" s="177">
        <v>660.09</v>
      </c>
      <c r="F35" s="216">
        <f t="shared" si="2"/>
        <v>15154</v>
      </c>
      <c r="G35" s="176">
        <v>0</v>
      </c>
      <c r="H35" s="176">
        <v>1920</v>
      </c>
      <c r="I35" s="176">
        <v>13234</v>
      </c>
      <c r="J35" s="166" t="s">
        <v>128</v>
      </c>
      <c r="K35" s="217">
        <f t="shared" si="3"/>
        <v>0</v>
      </c>
      <c r="L35" s="176">
        <v>0</v>
      </c>
      <c r="M35" s="176">
        <v>0</v>
      </c>
      <c r="N35" s="176">
        <v>0</v>
      </c>
      <c r="O35" s="177">
        <v>58.7</v>
      </c>
      <c r="P35" s="217">
        <f t="shared" si="4"/>
        <v>8882</v>
      </c>
      <c r="Q35" s="218">
        <v>2718</v>
      </c>
      <c r="R35" s="218">
        <v>6164</v>
      </c>
      <c r="S35" s="219">
        <f t="shared" si="6"/>
        <v>601.39</v>
      </c>
      <c r="T35" s="220">
        <f t="shared" si="5"/>
        <v>0.32256279267773519</v>
      </c>
    </row>
    <row r="36" spans="1:20" s="27" customFormat="1" ht="16.7" customHeight="1">
      <c r="A36" s="132" t="s">
        <v>129</v>
      </c>
      <c r="B36" s="165" t="s">
        <v>33</v>
      </c>
      <c r="C36" s="165" t="s">
        <v>208</v>
      </c>
      <c r="D36" s="176">
        <v>34440</v>
      </c>
      <c r="E36" s="177">
        <v>1201.0000000000002</v>
      </c>
      <c r="F36" s="216">
        <f t="shared" si="2"/>
        <v>18280</v>
      </c>
      <c r="G36" s="176">
        <v>0</v>
      </c>
      <c r="H36" s="176">
        <v>0</v>
      </c>
      <c r="I36" s="176">
        <v>18280</v>
      </c>
      <c r="J36" s="166" t="s">
        <v>129</v>
      </c>
      <c r="K36" s="217">
        <f t="shared" si="3"/>
        <v>0</v>
      </c>
      <c r="L36" s="176">
        <v>0</v>
      </c>
      <c r="M36" s="176">
        <v>0</v>
      </c>
      <c r="N36" s="176">
        <v>0</v>
      </c>
      <c r="O36" s="178">
        <v>6.7510000000000003</v>
      </c>
      <c r="P36" s="217">
        <f t="shared" si="4"/>
        <v>16160</v>
      </c>
      <c r="Q36" s="218">
        <v>0</v>
      </c>
      <c r="R36" s="218">
        <v>16160</v>
      </c>
      <c r="S36" s="219">
        <f t="shared" si="6"/>
        <v>1194.2490000000003</v>
      </c>
      <c r="T36" s="220">
        <f t="shared" si="5"/>
        <v>0.53077816492450636</v>
      </c>
    </row>
    <row r="37" spans="1:20" s="27" customFormat="1" ht="16.7" customHeight="1">
      <c r="A37" s="132" t="s">
        <v>130</v>
      </c>
      <c r="B37" s="165" t="s">
        <v>254</v>
      </c>
      <c r="C37" s="165" t="s">
        <v>208</v>
      </c>
      <c r="D37" s="176">
        <v>52864</v>
      </c>
      <c r="E37" s="177">
        <v>989.04</v>
      </c>
      <c r="F37" s="216">
        <f t="shared" si="2"/>
        <v>13398</v>
      </c>
      <c r="G37" s="176">
        <v>50</v>
      </c>
      <c r="H37" s="176">
        <v>1060</v>
      </c>
      <c r="I37" s="176">
        <v>12288</v>
      </c>
      <c r="J37" s="166" t="s">
        <v>130</v>
      </c>
      <c r="K37" s="217">
        <f t="shared" si="3"/>
        <v>0</v>
      </c>
      <c r="L37" s="176">
        <v>0</v>
      </c>
      <c r="M37" s="176">
        <v>0</v>
      </c>
      <c r="N37" s="176">
        <v>0</v>
      </c>
      <c r="O37" s="177">
        <v>8.23</v>
      </c>
      <c r="P37" s="217">
        <f t="shared" si="4"/>
        <v>39466</v>
      </c>
      <c r="Q37" s="218">
        <v>15007</v>
      </c>
      <c r="R37" s="218">
        <v>24459</v>
      </c>
      <c r="S37" s="219">
        <f t="shared" si="6"/>
        <v>980.81</v>
      </c>
      <c r="T37" s="220">
        <f t="shared" si="5"/>
        <v>0.2534427966101695</v>
      </c>
    </row>
    <row r="38" spans="1:20" s="27" customFormat="1" ht="16.5" customHeight="1" thickBot="1">
      <c r="A38" s="133" t="s">
        <v>131</v>
      </c>
      <c r="B38" s="167" t="s">
        <v>254</v>
      </c>
      <c r="C38" s="167" t="s">
        <v>208</v>
      </c>
      <c r="D38" s="196">
        <v>10845</v>
      </c>
      <c r="E38" s="197">
        <v>72.900000000000006</v>
      </c>
      <c r="F38" s="168">
        <f t="shared" si="2"/>
        <v>143</v>
      </c>
      <c r="G38" s="196">
        <v>0</v>
      </c>
      <c r="H38" s="196">
        <v>0</v>
      </c>
      <c r="I38" s="196">
        <v>143</v>
      </c>
      <c r="J38" s="223" t="s">
        <v>131</v>
      </c>
      <c r="K38" s="170">
        <f t="shared" si="3"/>
        <v>0</v>
      </c>
      <c r="L38" s="196">
        <v>0</v>
      </c>
      <c r="M38" s="196">
        <v>0</v>
      </c>
      <c r="N38" s="196">
        <v>0</v>
      </c>
      <c r="O38" s="196">
        <v>0.4</v>
      </c>
      <c r="P38" s="170">
        <f t="shared" si="4"/>
        <v>10491</v>
      </c>
      <c r="Q38" s="221">
        <v>7736</v>
      </c>
      <c r="R38" s="221">
        <v>2755</v>
      </c>
      <c r="S38" s="171">
        <f t="shared" si="6"/>
        <v>72.5</v>
      </c>
      <c r="T38" s="222">
        <f t="shared" si="5"/>
        <v>1.3185799907791609E-2</v>
      </c>
    </row>
    <row r="39" spans="1:20" s="101" customFormat="1" ht="11.1" customHeight="1">
      <c r="A39" s="142" t="s">
        <v>292</v>
      </c>
      <c r="B39" s="172"/>
      <c r="C39" s="172"/>
      <c r="D39" s="172"/>
      <c r="E39" s="172"/>
      <c r="F39" s="172"/>
      <c r="G39" s="172"/>
      <c r="H39" s="172"/>
      <c r="I39" s="173" t="s">
        <v>108</v>
      </c>
      <c r="J39" s="142" t="s">
        <v>294</v>
      </c>
      <c r="K39" s="173"/>
      <c r="L39" s="172"/>
      <c r="M39" s="172"/>
      <c r="N39" s="172"/>
      <c r="O39" s="172"/>
      <c r="P39" s="172"/>
      <c r="Q39" s="172"/>
      <c r="R39" s="142"/>
      <c r="S39" s="173"/>
      <c r="T39" s="173" t="s">
        <v>108</v>
      </c>
    </row>
    <row r="40" spans="1:20" s="114" customFormat="1" ht="11.1" customHeight="1">
      <c r="A40" s="141" t="s">
        <v>295</v>
      </c>
      <c r="B40" s="174"/>
      <c r="C40" s="174"/>
      <c r="D40" s="175"/>
      <c r="E40" s="175"/>
      <c r="F40" s="175"/>
      <c r="G40" s="175"/>
      <c r="H40" s="175"/>
      <c r="I40" s="175"/>
      <c r="J40" s="141" t="s">
        <v>295</v>
      </c>
      <c r="K40" s="175"/>
      <c r="L40" s="175"/>
      <c r="M40" s="175"/>
      <c r="N40" s="175"/>
      <c r="O40" s="175"/>
      <c r="P40" s="175"/>
      <c r="Q40" s="175"/>
      <c r="R40" s="175"/>
      <c r="S40" s="175"/>
      <c r="T40" s="143"/>
    </row>
  </sheetData>
  <mergeCells count="22">
    <mergeCell ref="K6:O7"/>
    <mergeCell ref="P6:S7"/>
    <mergeCell ref="T6:T9"/>
    <mergeCell ref="F8:I8"/>
    <mergeCell ref="K8:N8"/>
    <mergeCell ref="O8:O9"/>
    <mergeCell ref="P8:R8"/>
    <mergeCell ref="S8:S9"/>
    <mergeCell ref="F6:I7"/>
    <mergeCell ref="J6:J9"/>
    <mergeCell ref="A6:A9"/>
    <mergeCell ref="B6:B9"/>
    <mergeCell ref="C6:C9"/>
    <mergeCell ref="D6:D9"/>
    <mergeCell ref="E6:E9"/>
    <mergeCell ref="A3:I3"/>
    <mergeCell ref="J3:T3"/>
    <mergeCell ref="A4:I4"/>
    <mergeCell ref="J4:T4"/>
    <mergeCell ref="H5:I5"/>
    <mergeCell ref="J5:L5"/>
    <mergeCell ref="M5:N5"/>
  </mergeCells>
  <phoneticPr fontId="24" type="noConversion"/>
  <conditionalFormatting sqref="D15:D37">
    <cfRule type="expression" dxfId="1" priority="2" stopIfTrue="1">
      <formula>(SUMPRODUCT(D15:D15)-ROUNDDOWN(D15,1))&gt;0</formula>
    </cfRule>
  </conditionalFormatting>
  <conditionalFormatting sqref="D16:D38">
    <cfRule type="expression" dxfId="0" priority="1" stopIfTrue="1">
      <formula>(SUMPRODUCT(D16:D16)-ROUNDDOWN(D16,1))&gt;0</formula>
    </cfRule>
  </conditionalFormatting>
  <pageMargins left="0.7" right="0.7" top="0.75" bottom="0.75" header="0.3" footer="0.3"/>
  <pageSetup paperSize="9" orientation="portrait" r:id="rId1"/>
  <colBreaks count="1" manualBreakCount="1">
    <brk id="1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6"/>
  <sheetViews>
    <sheetView view="pageBreakPreview" topLeftCell="A43" zoomScaleNormal="100" zoomScaleSheetLayoutView="100" workbookViewId="0">
      <selection activeCell="J121" sqref="J121"/>
    </sheetView>
  </sheetViews>
  <sheetFormatPr defaultColWidth="9" defaultRowHeight="14.25"/>
  <cols>
    <col min="1" max="1" width="6.125" style="29" customWidth="1"/>
    <col min="2" max="2" width="11.625" style="5" customWidth="1"/>
    <col min="3" max="3" width="12.625" style="454" customWidth="1"/>
    <col min="4" max="4" width="12.25" style="454" customWidth="1"/>
    <col min="5" max="5" width="12.625" style="454" customWidth="1"/>
    <col min="6" max="6" width="14.625" style="454" customWidth="1"/>
    <col min="7" max="7" width="12.625" style="454" customWidth="1"/>
    <col min="8" max="8" width="0" style="5" hidden="1" customWidth="1"/>
    <col min="9" max="16384" width="9" style="5"/>
  </cols>
  <sheetData>
    <row r="1" spans="1:7" ht="14.1" customHeight="1">
      <c r="A1" s="318" t="s">
        <v>605</v>
      </c>
      <c r="D1" s="482"/>
    </row>
    <row r="2" spans="1:7" ht="14.1" customHeight="1">
      <c r="A2" s="318"/>
      <c r="D2" s="482"/>
    </row>
    <row r="3" spans="1:7" s="450" customFormat="1" ht="20.100000000000001" customHeight="1">
      <c r="A3" s="745" t="s">
        <v>158</v>
      </c>
      <c r="B3" s="745"/>
      <c r="C3" s="745"/>
      <c r="D3" s="745"/>
      <c r="E3" s="745"/>
      <c r="F3" s="745"/>
      <c r="G3" s="745"/>
    </row>
    <row r="4" spans="1:7" s="448" customFormat="1" ht="24" customHeight="1">
      <c r="A4" s="746"/>
      <c r="B4" s="746"/>
      <c r="C4" s="746"/>
      <c r="D4" s="746"/>
      <c r="E4" s="746"/>
      <c r="F4" s="746"/>
      <c r="G4" s="746"/>
    </row>
    <row r="5" spans="1:7" s="334" customFormat="1" ht="18" customHeight="1" thickBot="1">
      <c r="A5" s="336" t="s">
        <v>649</v>
      </c>
      <c r="C5" s="317"/>
      <c r="D5" s="319"/>
      <c r="E5" s="317"/>
      <c r="F5" s="317"/>
      <c r="G5" s="317"/>
    </row>
    <row r="6" spans="1:7" s="449" customFormat="1" ht="15" customHeight="1">
      <c r="A6" s="933" t="s">
        <v>0</v>
      </c>
      <c r="B6" s="934"/>
      <c r="C6" s="939" t="s">
        <v>650</v>
      </c>
      <c r="D6" s="940"/>
      <c r="E6" s="941"/>
      <c r="F6" s="942" t="s">
        <v>651</v>
      </c>
      <c r="G6" s="945" t="s">
        <v>1</v>
      </c>
    </row>
    <row r="7" spans="1:7" s="449" customFormat="1" ht="15" customHeight="1">
      <c r="A7" s="935"/>
      <c r="B7" s="936"/>
      <c r="C7" s="948" t="s">
        <v>648</v>
      </c>
      <c r="D7" s="951" t="s">
        <v>2</v>
      </c>
      <c r="E7" s="954" t="s">
        <v>3</v>
      </c>
      <c r="F7" s="943"/>
      <c r="G7" s="946"/>
    </row>
    <row r="8" spans="1:7" s="449" customFormat="1" ht="15" customHeight="1">
      <c r="A8" s="935"/>
      <c r="B8" s="936"/>
      <c r="C8" s="949"/>
      <c r="D8" s="952"/>
      <c r="E8" s="943"/>
      <c r="F8" s="943"/>
      <c r="G8" s="946"/>
    </row>
    <row r="9" spans="1:7" s="449" customFormat="1" ht="15" customHeight="1">
      <c r="A9" s="937"/>
      <c r="B9" s="938"/>
      <c r="C9" s="950"/>
      <c r="D9" s="953"/>
      <c r="E9" s="944"/>
      <c r="F9" s="944"/>
      <c r="G9" s="947"/>
    </row>
    <row r="10" spans="1:7" s="449" customFormat="1" ht="12.95" customHeight="1">
      <c r="A10" s="955" t="s">
        <v>304</v>
      </c>
      <c r="B10" s="956"/>
      <c r="C10" s="324">
        <v>227</v>
      </c>
      <c r="D10" s="325"/>
      <c r="E10" s="324"/>
      <c r="F10" s="324">
        <v>49806515.299999997</v>
      </c>
      <c r="G10" s="324"/>
    </row>
    <row r="11" spans="1:7" s="449" customFormat="1" ht="12.95" customHeight="1">
      <c r="A11" s="955" t="s">
        <v>450</v>
      </c>
      <c r="B11" s="956"/>
      <c r="C11" s="324">
        <v>227</v>
      </c>
      <c r="D11" s="325"/>
      <c r="E11" s="324"/>
      <c r="F11" s="324">
        <v>49807379.299999997</v>
      </c>
      <c r="G11" s="324"/>
    </row>
    <row r="12" spans="1:7" s="21" customFormat="1" ht="12.95" customHeight="1">
      <c r="A12" s="955" t="s">
        <v>652</v>
      </c>
      <c r="B12" s="956"/>
      <c r="C12" s="324">
        <v>237</v>
      </c>
      <c r="D12" s="325"/>
      <c r="E12" s="324"/>
      <c r="F12" s="485">
        <v>51137838.700000003</v>
      </c>
      <c r="G12" s="326"/>
    </row>
    <row r="13" spans="1:7" s="21" customFormat="1" ht="12.95" customHeight="1">
      <c r="A13" s="955" t="s">
        <v>545</v>
      </c>
      <c r="B13" s="956"/>
      <c r="C13" s="324">
        <v>239</v>
      </c>
      <c r="D13" s="325"/>
      <c r="E13" s="324"/>
      <c r="F13" s="485">
        <v>51152505.700000003</v>
      </c>
      <c r="G13" s="326"/>
    </row>
    <row r="14" spans="1:7" s="21" customFormat="1" ht="9.6" customHeight="1">
      <c r="A14" s="931">
        <v>2016</v>
      </c>
      <c r="B14" s="932"/>
      <c r="C14" s="481">
        <f>C16+C38+C43+C45+C51+C56+C69+C77+C79+C82+C89+C91+C94+C97+C99+C103+C107+C110+C114+C116+C119</f>
        <v>240</v>
      </c>
      <c r="D14" s="480"/>
      <c r="E14" s="327"/>
      <c r="F14" s="326">
        <f>F16+F38+F43+F45+F51+F56+F69+F77+F79+F82+F89+F91+F94+F97+F99+F103+F107+F110+F114+F116+F119</f>
        <v>50235541.700000003</v>
      </c>
      <c r="G14" s="326"/>
    </row>
    <row r="15" spans="1:7" s="21" customFormat="1" ht="6" customHeight="1">
      <c r="A15" s="451"/>
      <c r="B15" s="452"/>
      <c r="C15" s="481"/>
      <c r="D15" s="480"/>
      <c r="E15" s="327"/>
      <c r="F15" s="326"/>
      <c r="G15" s="326"/>
    </row>
    <row r="16" spans="1:7" s="449" customFormat="1" ht="12.95" customHeight="1">
      <c r="A16" s="376" t="s">
        <v>53</v>
      </c>
      <c r="B16" s="377" t="s">
        <v>54</v>
      </c>
      <c r="C16" s="475">
        <v>33</v>
      </c>
      <c r="D16" s="479"/>
      <c r="E16" s="378"/>
      <c r="F16" s="475">
        <f>SUM(F17:F37)</f>
        <v>3683607.7</v>
      </c>
      <c r="G16" s="379"/>
    </row>
    <row r="17" spans="1:9" s="339" customFormat="1" ht="12.95" customHeight="1">
      <c r="A17" s="380"/>
      <c r="B17" s="381" t="s">
        <v>333</v>
      </c>
      <c r="C17" s="473">
        <v>2</v>
      </c>
      <c r="D17" s="474">
        <v>27.8</v>
      </c>
      <c r="E17" s="473" t="s">
        <v>334</v>
      </c>
      <c r="F17" s="473">
        <v>1856900</v>
      </c>
      <c r="G17" s="382" t="s">
        <v>454</v>
      </c>
      <c r="I17" s="478"/>
    </row>
    <row r="18" spans="1:9" s="339" customFormat="1" ht="12.95" customHeight="1">
      <c r="A18" s="380"/>
      <c r="B18" s="381" t="s">
        <v>335</v>
      </c>
      <c r="C18" s="473">
        <v>1</v>
      </c>
      <c r="D18" s="474">
        <v>28</v>
      </c>
      <c r="E18" s="473" t="s">
        <v>334</v>
      </c>
      <c r="F18" s="473">
        <v>774200</v>
      </c>
      <c r="G18" s="382" t="s">
        <v>455</v>
      </c>
    </row>
    <row r="19" spans="1:9" s="339" customFormat="1" ht="12.95" customHeight="1">
      <c r="A19" s="380"/>
      <c r="B19" s="381" t="s">
        <v>336</v>
      </c>
      <c r="C19" s="473">
        <v>3</v>
      </c>
      <c r="D19" s="474">
        <v>40.1</v>
      </c>
      <c r="E19" s="473" t="s">
        <v>334</v>
      </c>
      <c r="F19" s="473">
        <v>935600</v>
      </c>
      <c r="G19" s="382" t="s">
        <v>456</v>
      </c>
    </row>
    <row r="20" spans="1:9" s="339" customFormat="1" ht="12.95" customHeight="1">
      <c r="A20" s="380"/>
      <c r="B20" s="381" t="s">
        <v>337</v>
      </c>
      <c r="C20" s="473">
        <v>2</v>
      </c>
      <c r="D20" s="474">
        <v>29.3</v>
      </c>
      <c r="E20" s="473" t="s">
        <v>334</v>
      </c>
      <c r="F20" s="473">
        <v>9836</v>
      </c>
      <c r="G20" s="382" t="s">
        <v>457</v>
      </c>
    </row>
    <row r="21" spans="1:9" s="339" customFormat="1" ht="12.95" customHeight="1">
      <c r="A21" s="380"/>
      <c r="B21" s="381" t="s">
        <v>338</v>
      </c>
      <c r="C21" s="473">
        <v>1</v>
      </c>
      <c r="D21" s="474">
        <v>26.4</v>
      </c>
      <c r="E21" s="473" t="s">
        <v>334</v>
      </c>
      <c r="F21" s="473">
        <v>19703</v>
      </c>
      <c r="G21" s="382" t="s">
        <v>458</v>
      </c>
    </row>
    <row r="22" spans="1:9" s="339" customFormat="1" ht="12.95" customHeight="1">
      <c r="A22" s="380"/>
      <c r="B22" s="381" t="s">
        <v>339</v>
      </c>
      <c r="C22" s="473">
        <v>4</v>
      </c>
      <c r="D22" s="474">
        <v>41.9</v>
      </c>
      <c r="E22" s="473" t="s">
        <v>340</v>
      </c>
      <c r="F22" s="473">
        <v>6417</v>
      </c>
      <c r="G22" s="382" t="s">
        <v>459</v>
      </c>
    </row>
    <row r="23" spans="1:9" s="339" customFormat="1" ht="12.95" customHeight="1">
      <c r="A23" s="380"/>
      <c r="B23" s="381" t="s">
        <v>341</v>
      </c>
      <c r="C23" s="473">
        <v>1</v>
      </c>
      <c r="D23" s="474">
        <v>46.7</v>
      </c>
      <c r="E23" s="473" t="s">
        <v>340</v>
      </c>
      <c r="F23" s="473">
        <v>4148</v>
      </c>
      <c r="G23" s="382" t="s">
        <v>459</v>
      </c>
    </row>
    <row r="24" spans="1:9" s="339" customFormat="1" ht="12.95" customHeight="1">
      <c r="A24" s="380"/>
      <c r="B24" s="381" t="s">
        <v>342</v>
      </c>
      <c r="C24" s="473">
        <v>1</v>
      </c>
      <c r="D24" s="474">
        <v>40.799999999999997</v>
      </c>
      <c r="E24" s="473" t="s">
        <v>334</v>
      </c>
      <c r="F24" s="473">
        <v>1059</v>
      </c>
      <c r="G24" s="382" t="s">
        <v>460</v>
      </c>
    </row>
    <row r="25" spans="1:9" s="339" customFormat="1" ht="12.95" customHeight="1">
      <c r="A25" s="380"/>
      <c r="B25" s="381" t="s">
        <v>343</v>
      </c>
      <c r="C25" s="473">
        <v>1</v>
      </c>
      <c r="D25" s="474">
        <v>30.2</v>
      </c>
      <c r="E25" s="473" t="s">
        <v>334</v>
      </c>
      <c r="F25" s="473">
        <v>4930</v>
      </c>
      <c r="G25" s="382" t="s">
        <v>461</v>
      </c>
    </row>
    <row r="26" spans="1:9" s="339" customFormat="1" ht="12.95" customHeight="1">
      <c r="A26" s="380"/>
      <c r="B26" s="381" t="s">
        <v>344</v>
      </c>
      <c r="C26" s="473">
        <v>1</v>
      </c>
      <c r="D26" s="474">
        <v>42.8</v>
      </c>
      <c r="E26" s="473" t="s">
        <v>340</v>
      </c>
      <c r="F26" s="473">
        <v>1669</v>
      </c>
      <c r="G26" s="382" t="s">
        <v>461</v>
      </c>
    </row>
    <row r="27" spans="1:9" s="339" customFormat="1" ht="12.95" customHeight="1">
      <c r="A27" s="380"/>
      <c r="B27" s="381" t="s">
        <v>345</v>
      </c>
      <c r="C27" s="473">
        <v>3</v>
      </c>
      <c r="D27" s="474">
        <v>31.1</v>
      </c>
      <c r="E27" s="473" t="s">
        <v>340</v>
      </c>
      <c r="F27" s="473">
        <v>6530</v>
      </c>
      <c r="G27" s="382" t="s">
        <v>462</v>
      </c>
    </row>
    <row r="28" spans="1:9" s="339" customFormat="1" ht="12.95" customHeight="1">
      <c r="A28" s="380"/>
      <c r="B28" s="381" t="s">
        <v>346</v>
      </c>
      <c r="C28" s="473">
        <v>2</v>
      </c>
      <c r="D28" s="474">
        <v>46.9</v>
      </c>
      <c r="E28" s="473" t="s">
        <v>340</v>
      </c>
      <c r="F28" s="473">
        <v>3243</v>
      </c>
      <c r="G28" s="382" t="s">
        <v>463</v>
      </c>
    </row>
    <row r="29" spans="1:9" s="339" customFormat="1" ht="12.95" customHeight="1">
      <c r="A29" s="380"/>
      <c r="B29" s="381" t="s">
        <v>347</v>
      </c>
      <c r="C29" s="473">
        <v>1</v>
      </c>
      <c r="D29" s="474">
        <v>30</v>
      </c>
      <c r="E29" s="473" t="s">
        <v>334</v>
      </c>
      <c r="F29" s="473">
        <v>4119.7</v>
      </c>
      <c r="G29" s="382" t="s">
        <v>464</v>
      </c>
    </row>
    <row r="30" spans="1:9" s="339" customFormat="1" ht="12.95" customHeight="1">
      <c r="A30" s="380"/>
      <c r="B30" s="381" t="s">
        <v>348</v>
      </c>
      <c r="C30" s="473">
        <v>3</v>
      </c>
      <c r="D30" s="474">
        <v>38.9</v>
      </c>
      <c r="E30" s="473" t="s">
        <v>340</v>
      </c>
      <c r="F30" s="473">
        <v>11066</v>
      </c>
      <c r="G30" s="382" t="s">
        <v>465</v>
      </c>
    </row>
    <row r="31" spans="1:9" s="339" customFormat="1" ht="12.95" customHeight="1">
      <c r="A31" s="380"/>
      <c r="B31" s="381" t="s">
        <v>349</v>
      </c>
      <c r="C31" s="473">
        <v>1</v>
      </c>
      <c r="D31" s="474">
        <v>36.200000000000003</v>
      </c>
      <c r="E31" s="473" t="s">
        <v>340</v>
      </c>
      <c r="F31" s="473">
        <v>539</v>
      </c>
      <c r="G31" s="382" t="s">
        <v>466</v>
      </c>
    </row>
    <row r="32" spans="1:9" s="339" customFormat="1" ht="12.95" customHeight="1">
      <c r="A32" s="380"/>
      <c r="B32" s="381" t="s">
        <v>350</v>
      </c>
      <c r="C32" s="473">
        <v>1</v>
      </c>
      <c r="D32" s="474">
        <v>37</v>
      </c>
      <c r="E32" s="473" t="s">
        <v>340</v>
      </c>
      <c r="F32" s="473">
        <v>1563</v>
      </c>
      <c r="G32" s="382" t="s">
        <v>467</v>
      </c>
    </row>
    <row r="33" spans="1:7" s="339" customFormat="1" ht="12.95" customHeight="1">
      <c r="A33" s="380"/>
      <c r="B33" s="381" t="s">
        <v>351</v>
      </c>
      <c r="C33" s="473">
        <v>1</v>
      </c>
      <c r="D33" s="474">
        <v>39.799999999999997</v>
      </c>
      <c r="E33" s="473" t="s">
        <v>334</v>
      </c>
      <c r="F33" s="473">
        <v>3210</v>
      </c>
      <c r="G33" s="382" t="s">
        <v>468</v>
      </c>
    </row>
    <row r="34" spans="1:7" s="339" customFormat="1" ht="12.95" customHeight="1">
      <c r="A34" s="380"/>
      <c r="B34" s="381" t="s">
        <v>352</v>
      </c>
      <c r="C34" s="473">
        <v>1</v>
      </c>
      <c r="D34" s="474">
        <v>25.7</v>
      </c>
      <c r="E34" s="473" t="s">
        <v>340</v>
      </c>
      <c r="F34" s="473">
        <v>23653</v>
      </c>
      <c r="G34" s="382" t="s">
        <v>653</v>
      </c>
    </row>
    <row r="35" spans="1:7" s="339" customFormat="1" ht="12.95" customHeight="1">
      <c r="A35" s="380"/>
      <c r="B35" s="381" t="s">
        <v>469</v>
      </c>
      <c r="C35" s="473">
        <v>1</v>
      </c>
      <c r="D35" s="474">
        <v>38</v>
      </c>
      <c r="E35" s="473" t="s">
        <v>334</v>
      </c>
      <c r="F35" s="473">
        <v>4455</v>
      </c>
      <c r="G35" s="382" t="s">
        <v>470</v>
      </c>
    </row>
    <row r="36" spans="1:7" s="339" customFormat="1" ht="12.95" customHeight="1">
      <c r="A36" s="380"/>
      <c r="B36" s="381" t="s">
        <v>471</v>
      </c>
      <c r="C36" s="473">
        <v>1</v>
      </c>
      <c r="D36" s="474">
        <v>25.8</v>
      </c>
      <c r="E36" s="473" t="s">
        <v>334</v>
      </c>
      <c r="F36" s="473">
        <v>9781</v>
      </c>
      <c r="G36" s="382" t="s">
        <v>472</v>
      </c>
    </row>
    <row r="37" spans="1:7" s="339" customFormat="1" ht="12.95" customHeight="1">
      <c r="A37" s="380"/>
      <c r="B37" s="381" t="s">
        <v>654</v>
      </c>
      <c r="C37" s="473">
        <v>1</v>
      </c>
      <c r="D37" s="474">
        <v>40.299999999999997</v>
      </c>
      <c r="E37" s="473" t="s">
        <v>638</v>
      </c>
      <c r="F37" s="473">
        <v>986</v>
      </c>
      <c r="G37" s="382" t="s">
        <v>655</v>
      </c>
    </row>
    <row r="38" spans="1:7" s="339" customFormat="1" ht="12.95" customHeight="1">
      <c r="A38" s="376" t="s">
        <v>55</v>
      </c>
      <c r="B38" s="377" t="s">
        <v>56</v>
      </c>
      <c r="C38" s="475">
        <v>41</v>
      </c>
      <c r="D38" s="476"/>
      <c r="E38" s="383"/>
      <c r="F38" s="475">
        <v>12708750</v>
      </c>
      <c r="G38" s="384"/>
    </row>
    <row r="39" spans="1:7" s="339" customFormat="1" ht="12.95" customHeight="1">
      <c r="A39" s="380"/>
      <c r="B39" s="381" t="s">
        <v>353</v>
      </c>
      <c r="C39" s="473">
        <v>14</v>
      </c>
      <c r="D39" s="474">
        <v>26.9</v>
      </c>
      <c r="E39" s="473" t="s">
        <v>354</v>
      </c>
      <c r="F39" s="477">
        <v>2844500</v>
      </c>
      <c r="G39" s="385" t="s">
        <v>473</v>
      </c>
    </row>
    <row r="40" spans="1:7" s="339" customFormat="1" ht="12.95" customHeight="1">
      <c r="A40" s="380"/>
      <c r="B40" s="381" t="s">
        <v>355</v>
      </c>
      <c r="C40" s="473">
        <v>25</v>
      </c>
      <c r="D40" s="474">
        <v>30.2</v>
      </c>
      <c r="E40" s="473" t="s">
        <v>340</v>
      </c>
      <c r="F40" s="477">
        <v>9850500</v>
      </c>
      <c r="G40" s="385" t="s">
        <v>474</v>
      </c>
    </row>
    <row r="41" spans="1:7" s="339" customFormat="1" ht="12.95" customHeight="1">
      <c r="A41" s="380"/>
      <c r="B41" s="381" t="s">
        <v>475</v>
      </c>
      <c r="C41" s="473">
        <v>1</v>
      </c>
      <c r="D41" s="474">
        <v>27.3</v>
      </c>
      <c r="E41" s="473" t="s">
        <v>334</v>
      </c>
      <c r="F41" s="477">
        <v>6700</v>
      </c>
      <c r="G41" s="385" t="s">
        <v>476</v>
      </c>
    </row>
    <row r="42" spans="1:7" s="339" customFormat="1" ht="12.95" customHeight="1">
      <c r="A42" s="380"/>
      <c r="B42" s="381" t="s">
        <v>477</v>
      </c>
      <c r="C42" s="473">
        <v>1</v>
      </c>
      <c r="D42" s="474">
        <v>25.6</v>
      </c>
      <c r="E42" s="473" t="s">
        <v>334</v>
      </c>
      <c r="F42" s="477">
        <v>7050</v>
      </c>
      <c r="G42" s="385" t="s">
        <v>478</v>
      </c>
    </row>
    <row r="43" spans="1:7" s="339" customFormat="1" ht="12.95" customHeight="1">
      <c r="A43" s="376" t="s">
        <v>57</v>
      </c>
      <c r="B43" s="377" t="s">
        <v>58</v>
      </c>
      <c r="C43" s="475">
        <v>8</v>
      </c>
      <c r="D43" s="476"/>
      <c r="E43" s="383"/>
      <c r="F43" s="475">
        <v>3284500</v>
      </c>
      <c r="G43" s="384"/>
    </row>
    <row r="44" spans="1:7" s="121" customFormat="1" ht="12.95" customHeight="1">
      <c r="A44" s="380"/>
      <c r="B44" s="381" t="s">
        <v>356</v>
      </c>
      <c r="C44" s="473">
        <v>8</v>
      </c>
      <c r="D44" s="474">
        <v>25.3</v>
      </c>
      <c r="E44" s="473" t="s">
        <v>334</v>
      </c>
      <c r="F44" s="477">
        <v>3284500</v>
      </c>
      <c r="G44" s="385" t="s">
        <v>479</v>
      </c>
    </row>
    <row r="45" spans="1:7" s="121" customFormat="1" ht="12.95" customHeight="1">
      <c r="A45" s="376" t="s">
        <v>59</v>
      </c>
      <c r="B45" s="377" t="s">
        <v>60</v>
      </c>
      <c r="C45" s="475">
        <v>8</v>
      </c>
      <c r="D45" s="476"/>
      <c r="E45" s="383"/>
      <c r="F45" s="475">
        <f>SUM(F46:F50)</f>
        <v>2929158</v>
      </c>
      <c r="G45" s="384"/>
    </row>
    <row r="46" spans="1:7" s="449" customFormat="1" ht="12.95" customHeight="1">
      <c r="A46" s="380"/>
      <c r="B46" s="381" t="s">
        <v>357</v>
      </c>
      <c r="C46" s="473">
        <v>3</v>
      </c>
      <c r="D46" s="474">
        <v>25.3</v>
      </c>
      <c r="E46" s="473" t="s">
        <v>334</v>
      </c>
      <c r="F46" s="477">
        <v>2564600</v>
      </c>
      <c r="G46" s="385" t="s">
        <v>480</v>
      </c>
    </row>
    <row r="47" spans="1:7" s="449" customFormat="1" ht="12.95" customHeight="1">
      <c r="A47" s="380"/>
      <c r="B47" s="381" t="s">
        <v>358</v>
      </c>
      <c r="C47" s="473">
        <v>2</v>
      </c>
      <c r="D47" s="474">
        <v>26.4</v>
      </c>
      <c r="E47" s="473" t="s">
        <v>334</v>
      </c>
      <c r="F47" s="477">
        <v>328600</v>
      </c>
      <c r="G47" s="385" t="s">
        <v>481</v>
      </c>
    </row>
    <row r="48" spans="1:7" s="449" customFormat="1" ht="12.95" customHeight="1">
      <c r="A48" s="380"/>
      <c r="B48" s="381" t="s">
        <v>359</v>
      </c>
      <c r="C48" s="473">
        <v>1</v>
      </c>
      <c r="D48" s="474">
        <v>30.3</v>
      </c>
      <c r="E48" s="473" t="s">
        <v>334</v>
      </c>
      <c r="F48" s="477">
        <v>7008</v>
      </c>
      <c r="G48" s="385" t="s">
        <v>482</v>
      </c>
    </row>
    <row r="49" spans="1:7" s="449" customFormat="1" ht="12.95" customHeight="1">
      <c r="A49" s="380"/>
      <c r="B49" s="381" t="s">
        <v>647</v>
      </c>
      <c r="C49" s="473">
        <v>1</v>
      </c>
      <c r="D49" s="474">
        <v>27</v>
      </c>
      <c r="E49" s="473" t="s">
        <v>638</v>
      </c>
      <c r="F49" s="477">
        <v>27864</v>
      </c>
      <c r="G49" s="385" t="s">
        <v>646</v>
      </c>
    </row>
    <row r="50" spans="1:7" s="449" customFormat="1" ht="12.95" customHeight="1">
      <c r="A50" s="380"/>
      <c r="B50" s="381" t="s">
        <v>483</v>
      </c>
      <c r="C50" s="473">
        <v>1</v>
      </c>
      <c r="D50" s="474">
        <v>27.8</v>
      </c>
      <c r="E50" s="473" t="s">
        <v>334</v>
      </c>
      <c r="F50" s="477">
        <v>1086</v>
      </c>
      <c r="G50" s="385" t="s">
        <v>484</v>
      </c>
    </row>
    <row r="51" spans="1:7" s="449" customFormat="1" ht="12.95" customHeight="1">
      <c r="A51" s="376" t="s">
        <v>61</v>
      </c>
      <c r="B51" s="377" t="s">
        <v>62</v>
      </c>
      <c r="C51" s="475">
        <v>4</v>
      </c>
      <c r="D51" s="476"/>
      <c r="E51" s="383"/>
      <c r="F51" s="475">
        <v>12298</v>
      </c>
      <c r="G51" s="384"/>
    </row>
    <row r="52" spans="1:7" s="449" customFormat="1" ht="12.95" customHeight="1">
      <c r="A52" s="380"/>
      <c r="B52" s="381" t="s">
        <v>360</v>
      </c>
      <c r="C52" s="473">
        <v>1</v>
      </c>
      <c r="D52" s="474">
        <v>25.6</v>
      </c>
      <c r="E52" s="473" t="s">
        <v>334</v>
      </c>
      <c r="F52" s="477">
        <v>5240</v>
      </c>
      <c r="G52" s="385" t="s">
        <v>485</v>
      </c>
    </row>
    <row r="53" spans="1:7" s="449" customFormat="1" ht="12.95" customHeight="1">
      <c r="A53" s="380"/>
      <c r="B53" s="381" t="s">
        <v>361</v>
      </c>
      <c r="C53" s="473">
        <v>1</v>
      </c>
      <c r="D53" s="474">
        <v>25.8</v>
      </c>
      <c r="E53" s="473" t="s">
        <v>334</v>
      </c>
      <c r="F53" s="477">
        <v>2450</v>
      </c>
      <c r="G53" s="385" t="s">
        <v>486</v>
      </c>
    </row>
    <row r="54" spans="1:7" s="449" customFormat="1" ht="12.95" customHeight="1">
      <c r="A54" s="380"/>
      <c r="B54" s="381" t="s">
        <v>362</v>
      </c>
      <c r="C54" s="473">
        <v>1</v>
      </c>
      <c r="D54" s="474">
        <v>26.1</v>
      </c>
      <c r="E54" s="473" t="s">
        <v>334</v>
      </c>
      <c r="F54" s="477">
        <v>1367.6</v>
      </c>
      <c r="G54" s="385" t="s">
        <v>487</v>
      </c>
    </row>
    <row r="55" spans="1:7" s="449" customFormat="1" ht="12.95" customHeight="1">
      <c r="A55" s="380"/>
      <c r="B55" s="381" t="s">
        <v>488</v>
      </c>
      <c r="C55" s="473">
        <v>1</v>
      </c>
      <c r="D55" s="474">
        <v>26.3</v>
      </c>
      <c r="E55" s="473" t="s">
        <v>334</v>
      </c>
      <c r="F55" s="477">
        <v>3240</v>
      </c>
      <c r="G55" s="385" t="s">
        <v>489</v>
      </c>
    </row>
    <row r="56" spans="1:7" s="449" customFormat="1" ht="12.95" customHeight="1">
      <c r="A56" s="376" t="s">
        <v>63</v>
      </c>
      <c r="B56" s="377" t="s">
        <v>64</v>
      </c>
      <c r="C56" s="475">
        <v>7</v>
      </c>
      <c r="D56" s="476"/>
      <c r="E56" s="383"/>
      <c r="F56" s="475">
        <v>3273800</v>
      </c>
      <c r="G56" s="384"/>
    </row>
    <row r="57" spans="1:7" s="449" customFormat="1" ht="12.95" customHeight="1">
      <c r="A57" s="380"/>
      <c r="B57" s="381" t="s">
        <v>363</v>
      </c>
      <c r="C57" s="473">
        <v>4</v>
      </c>
      <c r="D57" s="474">
        <v>26.7</v>
      </c>
      <c r="E57" s="473" t="s">
        <v>334</v>
      </c>
      <c r="F57" s="472">
        <v>1222600</v>
      </c>
      <c r="G57" s="385" t="s">
        <v>490</v>
      </c>
    </row>
    <row r="58" spans="1:7" s="449" customFormat="1" ht="12.95" customHeight="1" thickBot="1">
      <c r="A58" s="380"/>
      <c r="B58" s="381" t="s">
        <v>364</v>
      </c>
      <c r="C58" s="473">
        <v>3</v>
      </c>
      <c r="D58" s="474">
        <v>30.2</v>
      </c>
      <c r="E58" s="473" t="s">
        <v>334</v>
      </c>
      <c r="F58" s="472">
        <v>2051200</v>
      </c>
      <c r="G58" s="385" t="s">
        <v>491</v>
      </c>
    </row>
    <row r="59" spans="1:7" s="139" customFormat="1" ht="11.1" customHeight="1">
      <c r="A59" s="321" t="s">
        <v>365</v>
      </c>
      <c r="B59" s="338"/>
      <c r="C59" s="328"/>
      <c r="D59" s="329"/>
      <c r="E59" s="328"/>
      <c r="F59" s="337"/>
      <c r="G59" s="337"/>
    </row>
    <row r="60" spans="1:7" s="449" customFormat="1" ht="14.1" customHeight="1">
      <c r="A60" s="332"/>
      <c r="C60" s="330"/>
      <c r="D60" s="331"/>
      <c r="E60" s="330"/>
      <c r="F60" s="333"/>
      <c r="G60" s="335" t="s">
        <v>645</v>
      </c>
    </row>
    <row r="61" spans="1:7" s="449" customFormat="1" ht="14.1" customHeight="1">
      <c r="A61" s="332"/>
      <c r="C61" s="333"/>
      <c r="D61" s="323"/>
      <c r="E61" s="333"/>
      <c r="F61" s="333"/>
      <c r="G61" s="333"/>
    </row>
    <row r="62" spans="1:7" s="140" customFormat="1" ht="20.100000000000001" customHeight="1">
      <c r="A62" s="745" t="s">
        <v>644</v>
      </c>
      <c r="B62" s="745"/>
      <c r="C62" s="745"/>
      <c r="D62" s="745"/>
      <c r="E62" s="745"/>
      <c r="F62" s="745"/>
      <c r="G62" s="745"/>
    </row>
    <row r="63" spans="1:7" s="449" customFormat="1" ht="24" customHeight="1">
      <c r="A63" s="746"/>
      <c r="B63" s="746"/>
      <c r="C63" s="746"/>
      <c r="D63" s="746"/>
      <c r="E63" s="746"/>
      <c r="F63" s="746"/>
      <c r="G63" s="746"/>
    </row>
    <row r="64" spans="1:7" s="449" customFormat="1" ht="18" customHeight="1" thickBot="1">
      <c r="A64" s="336" t="s">
        <v>248</v>
      </c>
      <c r="B64" s="334"/>
      <c r="C64" s="317"/>
      <c r="D64" s="319"/>
      <c r="E64" s="317"/>
      <c r="F64" s="317"/>
      <c r="G64" s="317"/>
    </row>
    <row r="65" spans="1:7" s="449" customFormat="1" ht="15" customHeight="1">
      <c r="A65" s="933" t="s">
        <v>366</v>
      </c>
      <c r="B65" s="934"/>
      <c r="C65" s="939" t="s">
        <v>367</v>
      </c>
      <c r="D65" s="940"/>
      <c r="E65" s="941"/>
      <c r="F65" s="942" t="s">
        <v>368</v>
      </c>
      <c r="G65" s="945" t="s">
        <v>369</v>
      </c>
    </row>
    <row r="66" spans="1:7" s="449" customFormat="1" ht="15" customHeight="1">
      <c r="A66" s="935"/>
      <c r="B66" s="936"/>
      <c r="C66" s="948" t="s">
        <v>370</v>
      </c>
      <c r="D66" s="951" t="s">
        <v>371</v>
      </c>
      <c r="E66" s="954" t="s">
        <v>372</v>
      </c>
      <c r="F66" s="943"/>
      <c r="G66" s="946"/>
    </row>
    <row r="67" spans="1:7" s="449" customFormat="1" ht="15" customHeight="1">
      <c r="A67" s="935"/>
      <c r="B67" s="936"/>
      <c r="C67" s="949"/>
      <c r="D67" s="952"/>
      <c r="E67" s="943"/>
      <c r="F67" s="943"/>
      <c r="G67" s="946"/>
    </row>
    <row r="68" spans="1:7" s="449" customFormat="1" ht="15" customHeight="1">
      <c r="A68" s="937"/>
      <c r="B68" s="938"/>
      <c r="C68" s="950"/>
      <c r="D68" s="953"/>
      <c r="E68" s="944"/>
      <c r="F68" s="944"/>
      <c r="G68" s="947"/>
    </row>
    <row r="69" spans="1:7" s="449" customFormat="1" ht="10.5" customHeight="1">
      <c r="A69" s="376" t="s">
        <v>65</v>
      </c>
      <c r="B69" s="377" t="s">
        <v>66</v>
      </c>
      <c r="C69" s="470">
        <v>13</v>
      </c>
      <c r="D69" s="386"/>
      <c r="E69" s="387"/>
      <c r="F69" s="470">
        <f>SUM(F70:F76)</f>
        <v>2943586</v>
      </c>
      <c r="G69" s="388"/>
    </row>
    <row r="70" spans="1:7" s="449" customFormat="1" ht="10.5" customHeight="1">
      <c r="A70" s="380"/>
      <c r="B70" s="381" t="s">
        <v>373</v>
      </c>
      <c r="C70" s="468">
        <v>1</v>
      </c>
      <c r="D70" s="469">
        <v>30.4</v>
      </c>
      <c r="E70" s="468" t="s">
        <v>334</v>
      </c>
      <c r="F70" s="467">
        <v>983000</v>
      </c>
      <c r="G70" s="389" t="s">
        <v>492</v>
      </c>
    </row>
    <row r="71" spans="1:7" s="449" customFormat="1" ht="10.5" customHeight="1">
      <c r="A71" s="380"/>
      <c r="B71" s="381" t="s">
        <v>374</v>
      </c>
      <c r="C71" s="468">
        <v>3</v>
      </c>
      <c r="D71" s="469">
        <v>26.8</v>
      </c>
      <c r="E71" s="468" t="s">
        <v>354</v>
      </c>
      <c r="F71" s="467">
        <v>838300</v>
      </c>
      <c r="G71" s="389" t="s">
        <v>493</v>
      </c>
    </row>
    <row r="72" spans="1:7" s="449" customFormat="1" ht="10.5" customHeight="1">
      <c r="A72" s="380"/>
      <c r="B72" s="381" t="s">
        <v>375</v>
      </c>
      <c r="C72" s="468">
        <v>1</v>
      </c>
      <c r="D72" s="469">
        <v>28.2</v>
      </c>
      <c r="E72" s="468" t="s">
        <v>334</v>
      </c>
      <c r="F72" s="467">
        <v>788200</v>
      </c>
      <c r="G72" s="389" t="s">
        <v>494</v>
      </c>
    </row>
    <row r="73" spans="1:7" s="449" customFormat="1" ht="10.5" customHeight="1">
      <c r="A73" s="380"/>
      <c r="B73" s="381" t="s">
        <v>376</v>
      </c>
      <c r="C73" s="468">
        <v>5</v>
      </c>
      <c r="D73" s="469">
        <v>25.2</v>
      </c>
      <c r="E73" s="468" t="s">
        <v>334</v>
      </c>
      <c r="F73" s="467">
        <v>288200</v>
      </c>
      <c r="G73" s="389" t="s">
        <v>495</v>
      </c>
    </row>
    <row r="74" spans="1:7" s="449" customFormat="1" ht="10.5" customHeight="1">
      <c r="A74" s="380"/>
      <c r="B74" s="381" t="s">
        <v>377</v>
      </c>
      <c r="C74" s="468">
        <v>1</v>
      </c>
      <c r="D74" s="469">
        <v>27.8</v>
      </c>
      <c r="E74" s="468" t="s">
        <v>378</v>
      </c>
      <c r="F74" s="467">
        <v>36635</v>
      </c>
      <c r="G74" s="389" t="s">
        <v>496</v>
      </c>
    </row>
    <row r="75" spans="1:7" s="449" customFormat="1" ht="10.5" customHeight="1">
      <c r="A75" s="380"/>
      <c r="B75" s="381" t="s">
        <v>379</v>
      </c>
      <c r="C75" s="468">
        <v>1</v>
      </c>
      <c r="D75" s="469">
        <v>29.8</v>
      </c>
      <c r="E75" s="468" t="s">
        <v>334</v>
      </c>
      <c r="F75" s="467">
        <v>6065</v>
      </c>
      <c r="G75" s="389" t="s">
        <v>497</v>
      </c>
    </row>
    <row r="76" spans="1:7" s="449" customFormat="1" ht="10.5" customHeight="1">
      <c r="A76" s="380"/>
      <c r="B76" s="381" t="s">
        <v>643</v>
      </c>
      <c r="C76" s="468">
        <v>1</v>
      </c>
      <c r="D76" s="469">
        <v>28.5</v>
      </c>
      <c r="E76" s="468" t="s">
        <v>638</v>
      </c>
      <c r="F76" s="467">
        <v>3186</v>
      </c>
      <c r="G76" s="389" t="s">
        <v>642</v>
      </c>
    </row>
    <row r="77" spans="1:7" s="449" customFormat="1" ht="10.5" customHeight="1">
      <c r="A77" s="376" t="s">
        <v>67</v>
      </c>
      <c r="B77" s="377" t="s">
        <v>68</v>
      </c>
      <c r="C77" s="470">
        <v>2</v>
      </c>
      <c r="D77" s="390"/>
      <c r="E77" s="391"/>
      <c r="F77" s="470">
        <v>5303265</v>
      </c>
      <c r="G77" s="388"/>
    </row>
    <row r="78" spans="1:7" s="449" customFormat="1" ht="10.5" customHeight="1">
      <c r="A78" s="380"/>
      <c r="B78" s="381" t="s">
        <v>380</v>
      </c>
      <c r="C78" s="468">
        <v>2</v>
      </c>
      <c r="D78" s="469">
        <v>33</v>
      </c>
      <c r="E78" s="468" t="s">
        <v>334</v>
      </c>
      <c r="F78" s="467">
        <v>5303265</v>
      </c>
      <c r="G78" s="389" t="s">
        <v>498</v>
      </c>
    </row>
    <row r="79" spans="1:7" s="449" customFormat="1" ht="10.5" customHeight="1">
      <c r="A79" s="376" t="s">
        <v>69</v>
      </c>
      <c r="B79" s="377" t="s">
        <v>70</v>
      </c>
      <c r="C79" s="470">
        <v>12</v>
      </c>
      <c r="D79" s="390"/>
      <c r="E79" s="391"/>
      <c r="F79" s="470">
        <v>2939930</v>
      </c>
      <c r="G79" s="388"/>
    </row>
    <row r="80" spans="1:7" s="449" customFormat="1" ht="10.5" customHeight="1">
      <c r="A80" s="380"/>
      <c r="B80" s="381" t="s">
        <v>381</v>
      </c>
      <c r="C80" s="468">
        <v>11</v>
      </c>
      <c r="D80" s="469">
        <v>30.3</v>
      </c>
      <c r="E80" s="468" t="s">
        <v>354</v>
      </c>
      <c r="F80" s="467">
        <v>2905130</v>
      </c>
      <c r="G80" s="389" t="s">
        <v>499</v>
      </c>
    </row>
    <row r="81" spans="1:7" s="449" customFormat="1" ht="10.5" customHeight="1">
      <c r="A81" s="380"/>
      <c r="B81" s="381" t="s">
        <v>382</v>
      </c>
      <c r="C81" s="468">
        <v>1</v>
      </c>
      <c r="D81" s="469">
        <v>25.3</v>
      </c>
      <c r="E81" s="468" t="s">
        <v>334</v>
      </c>
      <c r="F81" s="467">
        <v>34800</v>
      </c>
      <c r="G81" s="389" t="s">
        <v>500</v>
      </c>
    </row>
    <row r="82" spans="1:7" s="449" customFormat="1" ht="10.5" customHeight="1">
      <c r="A82" s="376" t="s">
        <v>71</v>
      </c>
      <c r="B82" s="377" t="s">
        <v>72</v>
      </c>
      <c r="C82" s="470">
        <v>13</v>
      </c>
      <c r="D82" s="390"/>
      <c r="E82" s="391"/>
      <c r="F82" s="470">
        <v>495381</v>
      </c>
      <c r="G82" s="388"/>
    </row>
    <row r="83" spans="1:7" s="449" customFormat="1" ht="10.5" customHeight="1">
      <c r="A83" s="380"/>
      <c r="B83" s="381" t="s">
        <v>383</v>
      </c>
      <c r="C83" s="468">
        <v>5</v>
      </c>
      <c r="D83" s="469">
        <v>28.7</v>
      </c>
      <c r="E83" s="468" t="s">
        <v>334</v>
      </c>
      <c r="F83" s="471">
        <v>262060</v>
      </c>
      <c r="G83" s="389" t="s">
        <v>501</v>
      </c>
    </row>
    <row r="84" spans="1:7" s="449" customFormat="1" ht="10.5" customHeight="1">
      <c r="A84" s="380"/>
      <c r="B84" s="381" t="s">
        <v>384</v>
      </c>
      <c r="C84" s="468">
        <v>2</v>
      </c>
      <c r="D84" s="469">
        <v>28.4</v>
      </c>
      <c r="E84" s="468" t="s">
        <v>334</v>
      </c>
      <c r="F84" s="471">
        <v>165683</v>
      </c>
      <c r="G84" s="389" t="s">
        <v>502</v>
      </c>
    </row>
    <row r="85" spans="1:7" s="449" customFormat="1" ht="10.5" customHeight="1">
      <c r="A85" s="380"/>
      <c r="B85" s="381" t="s">
        <v>385</v>
      </c>
      <c r="C85" s="468">
        <v>3</v>
      </c>
      <c r="D85" s="469">
        <v>26.6</v>
      </c>
      <c r="E85" s="468" t="s">
        <v>340</v>
      </c>
      <c r="F85" s="467">
        <v>16043</v>
      </c>
      <c r="G85" s="389" t="s">
        <v>503</v>
      </c>
    </row>
    <row r="86" spans="1:7" s="449" customFormat="1" ht="10.5" customHeight="1">
      <c r="A86" s="380"/>
      <c r="B86" s="381" t="s">
        <v>386</v>
      </c>
      <c r="C86" s="468">
        <v>1</v>
      </c>
      <c r="D86" s="469">
        <v>33.4</v>
      </c>
      <c r="E86" s="468" t="s">
        <v>334</v>
      </c>
      <c r="F86" s="467">
        <v>39000</v>
      </c>
      <c r="G86" s="389" t="s">
        <v>504</v>
      </c>
    </row>
    <row r="87" spans="1:7" s="449" customFormat="1" ht="10.5" customHeight="1">
      <c r="A87" s="380"/>
      <c r="B87" s="381" t="s">
        <v>387</v>
      </c>
      <c r="C87" s="468">
        <v>1</v>
      </c>
      <c r="D87" s="469">
        <v>27.2</v>
      </c>
      <c r="E87" s="468" t="s">
        <v>340</v>
      </c>
      <c r="F87" s="467">
        <v>1411</v>
      </c>
      <c r="G87" s="389" t="s">
        <v>505</v>
      </c>
    </row>
    <row r="88" spans="1:7" s="449" customFormat="1" ht="10.5" customHeight="1">
      <c r="A88" s="380"/>
      <c r="B88" s="381" t="s">
        <v>388</v>
      </c>
      <c r="C88" s="468">
        <v>1</v>
      </c>
      <c r="D88" s="469">
        <v>30.6</v>
      </c>
      <c r="E88" s="468" t="s">
        <v>334</v>
      </c>
      <c r="F88" s="467">
        <v>11184</v>
      </c>
      <c r="G88" s="389" t="s">
        <v>506</v>
      </c>
    </row>
    <row r="89" spans="1:7" s="449" customFormat="1" ht="10.5" customHeight="1">
      <c r="A89" s="376" t="s">
        <v>73</v>
      </c>
      <c r="B89" s="377" t="s">
        <v>74</v>
      </c>
      <c r="C89" s="470">
        <v>1</v>
      </c>
      <c r="D89" s="390"/>
      <c r="E89" s="391"/>
      <c r="F89" s="470">
        <v>8293</v>
      </c>
      <c r="G89" s="388"/>
    </row>
    <row r="90" spans="1:7" s="449" customFormat="1" ht="10.5" customHeight="1">
      <c r="A90" s="380"/>
      <c r="B90" s="381" t="s">
        <v>389</v>
      </c>
      <c r="C90" s="468">
        <v>1</v>
      </c>
      <c r="D90" s="469">
        <v>26.7</v>
      </c>
      <c r="E90" s="468" t="s">
        <v>334</v>
      </c>
      <c r="F90" s="467">
        <v>8293</v>
      </c>
      <c r="G90" s="389" t="s">
        <v>507</v>
      </c>
    </row>
    <row r="91" spans="1:7" s="449" customFormat="1" ht="10.5" customHeight="1">
      <c r="A91" s="376" t="s">
        <v>75</v>
      </c>
      <c r="B91" s="377" t="s">
        <v>76</v>
      </c>
      <c r="C91" s="470">
        <v>5</v>
      </c>
      <c r="D91" s="390"/>
      <c r="E91" s="391"/>
      <c r="F91" s="470">
        <v>880830</v>
      </c>
      <c r="G91" s="388"/>
    </row>
    <row r="92" spans="1:7" s="449" customFormat="1" ht="10.5" customHeight="1">
      <c r="A92" s="380"/>
      <c r="B92" s="381" t="s">
        <v>390</v>
      </c>
      <c r="C92" s="468">
        <v>4</v>
      </c>
      <c r="D92" s="469">
        <v>26.3</v>
      </c>
      <c r="E92" s="468" t="s">
        <v>340</v>
      </c>
      <c r="F92" s="467">
        <v>851000</v>
      </c>
      <c r="G92" s="389" t="s">
        <v>508</v>
      </c>
    </row>
    <row r="93" spans="1:7" s="449" customFormat="1" ht="10.5" customHeight="1">
      <c r="A93" s="380"/>
      <c r="B93" s="381" t="s">
        <v>391</v>
      </c>
      <c r="C93" s="468">
        <v>1</v>
      </c>
      <c r="D93" s="469">
        <v>25.5</v>
      </c>
      <c r="E93" s="468" t="s">
        <v>334</v>
      </c>
      <c r="F93" s="467">
        <v>29830</v>
      </c>
      <c r="G93" s="389" t="s">
        <v>509</v>
      </c>
    </row>
    <row r="94" spans="1:7" s="449" customFormat="1" ht="10.5" customHeight="1">
      <c r="A94" s="376" t="s">
        <v>77</v>
      </c>
      <c r="B94" s="377" t="s">
        <v>78</v>
      </c>
      <c r="C94" s="470">
        <v>5</v>
      </c>
      <c r="D94" s="390"/>
      <c r="E94" s="391"/>
      <c r="F94" s="470">
        <v>1301879</v>
      </c>
      <c r="G94" s="388"/>
    </row>
    <row r="95" spans="1:7" s="449" customFormat="1" ht="10.5" customHeight="1">
      <c r="A95" s="380"/>
      <c r="B95" s="381" t="s">
        <v>392</v>
      </c>
      <c r="C95" s="468">
        <v>3</v>
      </c>
      <c r="D95" s="469">
        <v>26.5</v>
      </c>
      <c r="E95" s="468" t="s">
        <v>334</v>
      </c>
      <c r="F95" s="467">
        <v>1294500</v>
      </c>
      <c r="G95" s="389" t="s">
        <v>510</v>
      </c>
    </row>
    <row r="96" spans="1:7" s="449" customFormat="1" ht="10.5" customHeight="1">
      <c r="A96" s="380"/>
      <c r="B96" s="381" t="s">
        <v>393</v>
      </c>
      <c r="C96" s="468">
        <v>2</v>
      </c>
      <c r="D96" s="469">
        <v>26.8</v>
      </c>
      <c r="E96" s="468" t="s">
        <v>334</v>
      </c>
      <c r="F96" s="467">
        <v>7379</v>
      </c>
      <c r="G96" s="389" t="s">
        <v>511</v>
      </c>
    </row>
    <row r="97" spans="1:7" s="449" customFormat="1" ht="10.5" customHeight="1">
      <c r="A97" s="376" t="s">
        <v>79</v>
      </c>
      <c r="B97" s="377" t="s">
        <v>80</v>
      </c>
      <c r="C97" s="470">
        <v>1</v>
      </c>
      <c r="D97" s="390"/>
      <c r="E97" s="391"/>
      <c r="F97" s="470">
        <v>29760</v>
      </c>
      <c r="G97" s="388"/>
    </row>
    <row r="98" spans="1:7" s="449" customFormat="1" ht="10.5" customHeight="1">
      <c r="A98" s="380"/>
      <c r="B98" s="381" t="s">
        <v>394</v>
      </c>
      <c r="C98" s="468">
        <v>1</v>
      </c>
      <c r="D98" s="469">
        <v>25.6</v>
      </c>
      <c r="E98" s="468" t="s">
        <v>334</v>
      </c>
      <c r="F98" s="467">
        <v>29760</v>
      </c>
      <c r="G98" s="389" t="s">
        <v>512</v>
      </c>
    </row>
    <row r="99" spans="1:7" s="449" customFormat="1" ht="10.5" customHeight="1">
      <c r="A99" s="376" t="s">
        <v>81</v>
      </c>
      <c r="B99" s="377" t="s">
        <v>82</v>
      </c>
      <c r="C99" s="470">
        <v>9</v>
      </c>
      <c r="D99" s="390"/>
      <c r="E99" s="391"/>
      <c r="F99" s="470">
        <v>1102154</v>
      </c>
      <c r="G99" s="388"/>
    </row>
    <row r="100" spans="1:7" s="449" customFormat="1" ht="10.5" customHeight="1">
      <c r="A100" s="380"/>
      <c r="B100" s="381" t="s">
        <v>395</v>
      </c>
      <c r="C100" s="468">
        <v>3</v>
      </c>
      <c r="D100" s="469">
        <v>26.8</v>
      </c>
      <c r="E100" s="468" t="s">
        <v>334</v>
      </c>
      <c r="F100" s="467">
        <v>384900</v>
      </c>
      <c r="G100" s="389" t="s">
        <v>513</v>
      </c>
    </row>
    <row r="101" spans="1:7" s="449" customFormat="1" ht="10.5" customHeight="1">
      <c r="A101" s="380"/>
      <c r="B101" s="381" t="s">
        <v>396</v>
      </c>
      <c r="C101" s="468">
        <v>5</v>
      </c>
      <c r="D101" s="469">
        <v>30.6</v>
      </c>
      <c r="E101" s="468" t="s">
        <v>334</v>
      </c>
      <c r="F101" s="467">
        <v>706000</v>
      </c>
      <c r="G101" s="389" t="s">
        <v>514</v>
      </c>
    </row>
    <row r="102" spans="1:7" s="449" customFormat="1" ht="10.5" customHeight="1">
      <c r="A102" s="380"/>
      <c r="B102" s="381" t="s">
        <v>397</v>
      </c>
      <c r="C102" s="468">
        <v>1</v>
      </c>
      <c r="D102" s="469">
        <v>26.9</v>
      </c>
      <c r="E102" s="468" t="s">
        <v>334</v>
      </c>
      <c r="F102" s="467">
        <v>11254</v>
      </c>
      <c r="G102" s="389" t="s">
        <v>515</v>
      </c>
    </row>
    <row r="103" spans="1:7" s="449" customFormat="1" ht="10.5" customHeight="1">
      <c r="A103" s="376" t="s">
        <v>83</v>
      </c>
      <c r="B103" s="377" t="s">
        <v>84</v>
      </c>
      <c r="C103" s="470">
        <v>10</v>
      </c>
      <c r="D103" s="390"/>
      <c r="E103" s="391"/>
      <c r="F103" s="470">
        <v>2401043</v>
      </c>
      <c r="G103" s="388"/>
    </row>
    <row r="104" spans="1:7" s="449" customFormat="1" ht="10.5" customHeight="1">
      <c r="A104" s="380"/>
      <c r="B104" s="381" t="s">
        <v>398</v>
      </c>
      <c r="C104" s="468">
        <v>3</v>
      </c>
      <c r="D104" s="469">
        <v>28.5</v>
      </c>
      <c r="E104" s="468" t="s">
        <v>399</v>
      </c>
      <c r="F104" s="467">
        <v>501100</v>
      </c>
      <c r="G104" s="389" t="s">
        <v>516</v>
      </c>
    </row>
    <row r="105" spans="1:7" s="449" customFormat="1" ht="10.5" customHeight="1">
      <c r="A105" s="380"/>
      <c r="B105" s="381" t="s">
        <v>400</v>
      </c>
      <c r="C105" s="468">
        <v>6</v>
      </c>
      <c r="D105" s="469">
        <v>28.4</v>
      </c>
      <c r="E105" s="468" t="s">
        <v>334</v>
      </c>
      <c r="F105" s="467">
        <v>1897500</v>
      </c>
      <c r="G105" s="389" t="s">
        <v>517</v>
      </c>
    </row>
    <row r="106" spans="1:7" s="449" customFormat="1" ht="10.5" customHeight="1">
      <c r="A106" s="380"/>
      <c r="B106" s="381" t="s">
        <v>401</v>
      </c>
      <c r="C106" s="468">
        <v>1</v>
      </c>
      <c r="D106" s="469">
        <v>27.8</v>
      </c>
      <c r="E106" s="468" t="s">
        <v>334</v>
      </c>
      <c r="F106" s="467">
        <v>2443</v>
      </c>
      <c r="G106" s="389" t="s">
        <v>518</v>
      </c>
    </row>
    <row r="107" spans="1:7" s="449" customFormat="1" ht="10.5" customHeight="1">
      <c r="A107" s="376" t="s">
        <v>87</v>
      </c>
      <c r="B107" s="377" t="s">
        <v>88</v>
      </c>
      <c r="C107" s="470">
        <v>5</v>
      </c>
      <c r="D107" s="390"/>
      <c r="E107" s="391"/>
      <c r="F107" s="470">
        <v>2330869</v>
      </c>
      <c r="G107" s="388"/>
    </row>
    <row r="108" spans="1:7" s="449" customFormat="1" ht="10.5" customHeight="1">
      <c r="A108" s="380"/>
      <c r="B108" s="381" t="s">
        <v>402</v>
      </c>
      <c r="C108" s="468">
        <v>4</v>
      </c>
      <c r="D108" s="469">
        <v>28.6</v>
      </c>
      <c r="E108" s="468" t="s">
        <v>334</v>
      </c>
      <c r="F108" s="467">
        <v>2321200</v>
      </c>
      <c r="G108" s="389" t="s">
        <v>519</v>
      </c>
    </row>
    <row r="109" spans="1:7" s="449" customFormat="1" ht="10.5" customHeight="1">
      <c r="A109" s="380"/>
      <c r="B109" s="381" t="s">
        <v>641</v>
      </c>
      <c r="C109" s="468">
        <v>1</v>
      </c>
      <c r="D109" s="469">
        <v>25.7</v>
      </c>
      <c r="E109" s="468" t="s">
        <v>638</v>
      </c>
      <c r="F109" s="467">
        <v>9669</v>
      </c>
      <c r="G109" s="389" t="s">
        <v>547</v>
      </c>
    </row>
    <row r="110" spans="1:7" s="449" customFormat="1" ht="10.5" customHeight="1">
      <c r="A110" s="376" t="s">
        <v>89</v>
      </c>
      <c r="B110" s="377" t="s">
        <v>90</v>
      </c>
      <c r="C110" s="470">
        <v>5</v>
      </c>
      <c r="D110" s="390"/>
      <c r="E110" s="391"/>
      <c r="F110" s="470">
        <f>SUM(F111:F113)</f>
        <v>954994</v>
      </c>
      <c r="G110" s="388"/>
    </row>
    <row r="111" spans="1:7" s="449" customFormat="1" ht="10.5" customHeight="1">
      <c r="A111" s="380"/>
      <c r="B111" s="381" t="s">
        <v>403</v>
      </c>
      <c r="C111" s="468">
        <v>3</v>
      </c>
      <c r="D111" s="469">
        <v>33.4</v>
      </c>
      <c r="E111" s="468" t="s">
        <v>334</v>
      </c>
      <c r="F111" s="467">
        <v>950800</v>
      </c>
      <c r="G111" s="389" t="s">
        <v>520</v>
      </c>
    </row>
    <row r="112" spans="1:7" s="449" customFormat="1" ht="10.5" customHeight="1">
      <c r="A112" s="380"/>
      <c r="B112" s="381" t="s">
        <v>404</v>
      </c>
      <c r="C112" s="468">
        <v>1</v>
      </c>
      <c r="D112" s="469">
        <v>29.3</v>
      </c>
      <c r="E112" s="468" t="s">
        <v>334</v>
      </c>
      <c r="F112" s="467">
        <v>2059</v>
      </c>
      <c r="G112" s="389" t="s">
        <v>521</v>
      </c>
    </row>
    <row r="113" spans="1:7" s="449" customFormat="1" ht="10.15" customHeight="1">
      <c r="A113" s="380"/>
      <c r="B113" s="381" t="s">
        <v>405</v>
      </c>
      <c r="C113" s="468">
        <v>1</v>
      </c>
      <c r="D113" s="469">
        <v>26.6</v>
      </c>
      <c r="E113" s="468" t="s">
        <v>334</v>
      </c>
      <c r="F113" s="467">
        <v>2135</v>
      </c>
      <c r="G113" s="389" t="s">
        <v>522</v>
      </c>
    </row>
    <row r="114" spans="1:7" s="449" customFormat="1" ht="10.15" customHeight="1">
      <c r="A114" s="376" t="s">
        <v>91</v>
      </c>
      <c r="B114" s="377" t="s">
        <v>92</v>
      </c>
      <c r="C114" s="470">
        <v>7</v>
      </c>
      <c r="D114" s="390"/>
      <c r="E114" s="391"/>
      <c r="F114" s="470">
        <v>1925200</v>
      </c>
      <c r="G114" s="388"/>
    </row>
    <row r="115" spans="1:7" s="449" customFormat="1" ht="10.15" customHeight="1">
      <c r="A115" s="380"/>
      <c r="B115" s="381" t="s">
        <v>406</v>
      </c>
      <c r="C115" s="468">
        <v>7</v>
      </c>
      <c r="D115" s="469">
        <v>26.1</v>
      </c>
      <c r="E115" s="468" t="s">
        <v>334</v>
      </c>
      <c r="F115" s="467">
        <v>1925200</v>
      </c>
      <c r="G115" s="389" t="s">
        <v>523</v>
      </c>
    </row>
    <row r="116" spans="1:7" s="449" customFormat="1" ht="10.15" customHeight="1">
      <c r="A116" s="376" t="s">
        <v>548</v>
      </c>
      <c r="B116" s="377" t="s">
        <v>549</v>
      </c>
      <c r="C116" s="470">
        <v>2</v>
      </c>
      <c r="D116" s="469"/>
      <c r="E116" s="468"/>
      <c r="F116" s="470">
        <f>SUM(F117:F118)</f>
        <v>14815</v>
      </c>
      <c r="G116" s="389"/>
    </row>
    <row r="117" spans="1:7" s="449" customFormat="1" ht="10.15" customHeight="1">
      <c r="A117" s="376"/>
      <c r="B117" s="381" t="s">
        <v>640</v>
      </c>
      <c r="C117" s="468">
        <v>1</v>
      </c>
      <c r="D117" s="469">
        <v>25.3</v>
      </c>
      <c r="E117" s="468" t="s">
        <v>638</v>
      </c>
      <c r="F117" s="468">
        <v>9817</v>
      </c>
      <c r="G117" s="389" t="s">
        <v>639</v>
      </c>
    </row>
    <row r="118" spans="1:7" s="449" customFormat="1" ht="10.15" customHeight="1">
      <c r="A118" s="380"/>
      <c r="B118" s="381" t="s">
        <v>546</v>
      </c>
      <c r="C118" s="468">
        <v>1</v>
      </c>
      <c r="D118" s="469">
        <v>25.6</v>
      </c>
      <c r="E118" s="468" t="s">
        <v>638</v>
      </c>
      <c r="F118" s="467">
        <v>4998</v>
      </c>
      <c r="G118" s="389" t="s">
        <v>550</v>
      </c>
    </row>
    <row r="119" spans="1:7" s="449" customFormat="1" ht="10.15" customHeight="1">
      <c r="A119" s="376" t="s">
        <v>95</v>
      </c>
      <c r="B119" s="377" t="s">
        <v>96</v>
      </c>
      <c r="C119" s="470">
        <v>49</v>
      </c>
      <c r="D119" s="390"/>
      <c r="E119" s="391"/>
      <c r="F119" s="470">
        <f>SUM(F120:F123)</f>
        <v>1711429</v>
      </c>
      <c r="G119" s="388"/>
    </row>
    <row r="120" spans="1:7" s="449" customFormat="1" ht="10.15" customHeight="1">
      <c r="A120" s="380"/>
      <c r="B120" s="381" t="s">
        <v>407</v>
      </c>
      <c r="C120" s="468">
        <v>42</v>
      </c>
      <c r="D120" s="469">
        <v>47</v>
      </c>
      <c r="E120" s="468" t="s">
        <v>334</v>
      </c>
      <c r="F120" s="467">
        <v>175734</v>
      </c>
      <c r="G120" s="389" t="s">
        <v>524</v>
      </c>
    </row>
    <row r="121" spans="1:7" s="449" customFormat="1" ht="10.15" customHeight="1">
      <c r="A121" s="380"/>
      <c r="B121" s="381" t="s">
        <v>408</v>
      </c>
      <c r="C121" s="468">
        <v>3</v>
      </c>
      <c r="D121" s="469">
        <v>42.3</v>
      </c>
      <c r="E121" s="468" t="s">
        <v>334</v>
      </c>
      <c r="F121" s="467">
        <v>539812</v>
      </c>
      <c r="G121" s="389" t="s">
        <v>525</v>
      </c>
    </row>
    <row r="122" spans="1:7" s="449" customFormat="1" ht="10.15" customHeight="1">
      <c r="A122" s="380"/>
      <c r="B122" s="381" t="s">
        <v>409</v>
      </c>
      <c r="C122" s="468">
        <v>3</v>
      </c>
      <c r="D122" s="469">
        <v>28.3</v>
      </c>
      <c r="E122" s="468" t="s">
        <v>334</v>
      </c>
      <c r="F122" s="467">
        <v>991383</v>
      </c>
      <c r="G122" s="389" t="s">
        <v>526</v>
      </c>
    </row>
    <row r="123" spans="1:7" s="449" customFormat="1" ht="10.15" customHeight="1">
      <c r="A123" s="380"/>
      <c r="B123" s="381" t="s">
        <v>527</v>
      </c>
      <c r="C123" s="468">
        <v>1</v>
      </c>
      <c r="D123" s="469">
        <v>30.2</v>
      </c>
      <c r="E123" s="468" t="s">
        <v>334</v>
      </c>
      <c r="F123" s="467">
        <v>4500</v>
      </c>
      <c r="G123" s="389" t="s">
        <v>528</v>
      </c>
    </row>
    <row r="124" spans="1:7" s="449" customFormat="1" ht="3" customHeight="1" thickBot="1">
      <c r="A124" s="460"/>
      <c r="B124" s="466"/>
      <c r="C124" s="465"/>
      <c r="D124" s="464"/>
      <c r="E124" s="463"/>
      <c r="F124" s="462"/>
      <c r="G124" s="461"/>
    </row>
    <row r="125" spans="1:7" s="139" customFormat="1" ht="11.1" customHeight="1">
      <c r="A125" s="321"/>
      <c r="B125" s="338"/>
      <c r="C125" s="337"/>
      <c r="D125" s="322"/>
      <c r="E125" s="337"/>
      <c r="F125" s="337"/>
      <c r="G125" s="320" t="s">
        <v>637</v>
      </c>
    </row>
    <row r="126" spans="1:7" s="449" customFormat="1" ht="10.35" customHeight="1">
      <c r="A126" s="460"/>
      <c r="B126" s="459"/>
      <c r="C126" s="457"/>
      <c r="D126" s="458"/>
      <c r="E126" s="457"/>
      <c r="F126" s="456"/>
      <c r="G126" s="455"/>
    </row>
  </sheetData>
  <sheetProtection selectLockedCells="1"/>
  <mergeCells count="23">
    <mergeCell ref="A10:B10"/>
    <mergeCell ref="A11:B11"/>
    <mergeCell ref="A12:B12"/>
    <mergeCell ref="A13:B13"/>
    <mergeCell ref="A3:G3"/>
    <mergeCell ref="A4:G4"/>
    <mergeCell ref="A6:B9"/>
    <mergeCell ref="C6:E6"/>
    <mergeCell ref="F6:F9"/>
    <mergeCell ref="G6:G9"/>
    <mergeCell ref="C7:C9"/>
    <mergeCell ref="D7:D9"/>
    <mergeCell ref="E7:E9"/>
    <mergeCell ref="A14:B14"/>
    <mergeCell ref="A62:G62"/>
    <mergeCell ref="A63:G63"/>
    <mergeCell ref="A65:B68"/>
    <mergeCell ref="C65:E65"/>
    <mergeCell ref="F65:F68"/>
    <mergeCell ref="G65:G68"/>
    <mergeCell ref="C66:C68"/>
    <mergeCell ref="D66:D68"/>
    <mergeCell ref="E66:E68"/>
  </mergeCells>
  <phoneticPr fontId="2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77" orientation="portrait" r:id="rId1"/>
  <headerFooter alignWithMargins="0"/>
  <rowBreaks count="1" manualBreakCount="1">
    <brk id="5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이름이 지정된 범위</vt:lpstr>
      </vt:variant>
      <vt:variant>
        <vt:i4>19</vt:i4>
      </vt:variant>
    </vt:vector>
  </HeadingPairs>
  <TitlesOfParts>
    <vt:vector size="38" baseType="lpstr">
      <vt:lpstr>0.간지</vt:lpstr>
      <vt:lpstr>0-1.이면</vt:lpstr>
      <vt:lpstr>1.발전현황</vt:lpstr>
      <vt:lpstr>2.용도별전력사용량</vt:lpstr>
      <vt:lpstr>3.제조업중분류별전력사용량</vt:lpstr>
      <vt:lpstr>4.가스공급량</vt:lpstr>
      <vt:lpstr>5.도시가스이용현황</vt:lpstr>
      <vt:lpstr>6.도시가스보급률</vt:lpstr>
      <vt:lpstr>7.고압가스제조저장판매소</vt:lpstr>
      <vt:lpstr>8.상수도</vt:lpstr>
      <vt:lpstr>9.상수도관</vt:lpstr>
      <vt:lpstr>10. 급수사용량</vt:lpstr>
      <vt:lpstr>11.급수사용료부과</vt:lpstr>
      <vt:lpstr>12.하수도인구및보급률 </vt:lpstr>
      <vt:lpstr>13.하수사용료부과)</vt:lpstr>
      <vt:lpstr>14.하수관거</vt:lpstr>
      <vt:lpstr>12.하수도인구및보급률</vt:lpstr>
      <vt:lpstr>13.하수사용료부과</vt:lpstr>
      <vt:lpstr>15.온천수생산</vt:lpstr>
      <vt:lpstr>'0.간지'!Print_Area</vt:lpstr>
      <vt:lpstr>'0-1.이면'!Print_Area</vt:lpstr>
      <vt:lpstr>'1.발전현황'!Print_Area</vt:lpstr>
      <vt:lpstr>'10. 급수사용량'!Print_Area</vt:lpstr>
      <vt:lpstr>'11.급수사용료부과'!Print_Area</vt:lpstr>
      <vt:lpstr>'12.하수도인구및보급률'!Print_Area</vt:lpstr>
      <vt:lpstr>'12.하수도인구및보급률 '!Print_Area</vt:lpstr>
      <vt:lpstr>'13.하수사용료부과'!Print_Area</vt:lpstr>
      <vt:lpstr>'13.하수사용료부과)'!Print_Area</vt:lpstr>
      <vt:lpstr>'14.하수관거'!Print_Area</vt:lpstr>
      <vt:lpstr>'15.온천수생산'!Print_Area</vt:lpstr>
      <vt:lpstr>'2.용도별전력사용량'!Print_Area</vt:lpstr>
      <vt:lpstr>'3.제조업중분류별전력사용량'!Print_Area</vt:lpstr>
      <vt:lpstr>'4.가스공급량'!Print_Area</vt:lpstr>
      <vt:lpstr>'5.도시가스이용현황'!Print_Area</vt:lpstr>
      <vt:lpstr>'6.도시가스보급률'!Print_Area</vt:lpstr>
      <vt:lpstr>'7.고압가스제조저장판매소'!Print_Area</vt:lpstr>
      <vt:lpstr>'8.상수도'!Print_Area</vt:lpstr>
      <vt:lpstr>'9.상수도관'!Print_Area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2017-05-15T04:45:31Z</cp:lastPrinted>
  <dcterms:created xsi:type="dcterms:W3CDTF">2011-12-22T04:05:39Z</dcterms:created>
  <dcterms:modified xsi:type="dcterms:W3CDTF">2018-05-30T05:13:43Z</dcterms:modified>
</cp:coreProperties>
</file>