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user\Desktop\"/>
    </mc:Choice>
  </mc:AlternateContent>
  <bookViews>
    <workbookView xWindow="0" yWindow="0" windowWidth="25200" windowHeight="10950" tabRatio="913" firstSheet="6" activeTab="12"/>
  </bookViews>
  <sheets>
    <sheet name="0.간지" sheetId="1" r:id="rId1"/>
    <sheet name="0-1.이면" sheetId="2" r:id="rId2"/>
    <sheet name="1.환경오염물질배출사업장" sheetId="3" r:id="rId3"/>
    <sheet name="2.환경오염배출사업장단속및행정조치" sheetId="4" r:id="rId4"/>
    <sheet name="3.배출부과금부과및징수현황" sheetId="15" r:id="rId5"/>
    <sheet name="4.보건환경검사실적" sheetId="5" r:id="rId6"/>
    <sheet name="5.대기오염" sheetId="6" r:id="rId7"/>
    <sheet name="6.쓰레기수거" sheetId="24" r:id="rId8"/>
    <sheet name="7.생활폐기물매립지" sheetId="8" r:id="rId9"/>
    <sheet name="8.폐기물재활용률" sheetId="16" r:id="rId10"/>
    <sheet name="9.하수분뇨발생량 및 처리현황" sheetId="25" r:id="rId11"/>
    <sheet name="9-1.하수분뇨발생량 및 처리현황" sheetId="26" r:id="rId12"/>
    <sheet name="10.하수종말처리장" sheetId="27" r:id="rId13"/>
    <sheet name="10-1.하수종말처리장" sheetId="28" r:id="rId14"/>
    <sheet name="11.수질오염" sheetId="12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" localSheetId="12">{"Book1"}</definedName>
    <definedName name="a" localSheetId="13">{"Book1"}</definedName>
    <definedName name="a" localSheetId="7">{"Book1"}</definedName>
    <definedName name="a">{"Book1"}</definedName>
    <definedName name="aa" localSheetId="10">[1]XL4Poppy!$C$31</definedName>
    <definedName name="aa" localSheetId="11">[1]XL4Poppy!$C$31</definedName>
    <definedName name="aa">[2]XL4Poppy!$C$31</definedName>
    <definedName name="AAA">'[3]18.농업용기계보유 '!$A$18:$K$1275</definedName>
    <definedName name="B" localSheetId="12">{"Book1"}</definedName>
    <definedName name="B" localSheetId="13">{"Book1"}</definedName>
    <definedName name="B" localSheetId="7">{"Book1"}</definedName>
    <definedName name="B">{"Book1"}</definedName>
    <definedName name="didtlr" localSheetId="12" hidden="1">{"'6.강수량'!$A$1:$O$37","'6.강수량'!$A$1:$C$1"}</definedName>
    <definedName name="didtlr" localSheetId="13" hidden="1">{"'6.강수량'!$A$1:$O$37","'6.강수량'!$A$1:$C$1"}</definedName>
    <definedName name="didtlr" localSheetId="7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'1.환경오염물질배출사업장'!$A$1:$O$41</definedName>
    <definedName name="_xlnm.Print_Area" localSheetId="12">'10.하수종말처리장'!$A$1:$Y$49</definedName>
    <definedName name="_xlnm.Print_Area" localSheetId="13">'10-1.하수종말처리장'!$A$1:$AB$54</definedName>
    <definedName name="_xlnm.Print_Area" localSheetId="14">'11.수질오염'!$A$1:$P$29</definedName>
    <definedName name="_xlnm.Print_Area" localSheetId="3">'2.환경오염배출사업장단속및행정조치'!$A$1:$N$41</definedName>
    <definedName name="_xlnm.Print_Area" localSheetId="4">'3.배출부과금부과및징수현황'!$A$1:$G$16</definedName>
    <definedName name="_xlnm.Print_Area" localSheetId="5">'4.보건환경검사실적'!$A$1:$P$40</definedName>
    <definedName name="_xlnm.Print_Area" localSheetId="6">'5.대기오염'!$A$1:$AT$29</definedName>
    <definedName name="_xlnm.Print_Area" localSheetId="7">'6.쓰레기수거'!$A$1:$BF$44</definedName>
    <definedName name="_xlnm.Print_Area" localSheetId="8">'7.생활폐기물매립지'!$A$1:$G$39</definedName>
    <definedName name="_xlnm.Print_Area" localSheetId="9">'8.폐기물재활용률'!$A$1:$O$41</definedName>
    <definedName name="_xlnm.Print_Area" localSheetId="10">'9.하수분뇨발생량 및 처리현황'!$A$1:$P$40</definedName>
    <definedName name="_xlnm.Print_Area" localSheetId="11">'9-1.하수분뇨발생량 및 처리현황'!$A$1:$T$42</definedName>
    <definedName name="qqq">'[3]18.농업용기계보유 '!$A$18:$K$1275</definedName>
    <definedName name="sss" localSheetId="12">{"Book1"}</definedName>
    <definedName name="sss" localSheetId="13">{"Book1"}</definedName>
    <definedName name="sss" localSheetId="7">{"Book1"}</definedName>
    <definedName name="sss">{"Book1"}</definedName>
    <definedName name="공공">'[4]15.농업용기계보유 '!$A$19:$K$1279</definedName>
    <definedName name="ㅁ1" localSheetId="7">#REF!</definedName>
    <definedName name="ㅁ1" localSheetId="11">#REF!</definedName>
    <definedName name="ㅁ1">#REF!</definedName>
    <definedName name="무" localSheetId="12" hidden="1">{"'6.강수량'!$A$1:$O$37","'6.강수량'!$A$1:$C$1"}</definedName>
    <definedName name="무" localSheetId="13" hidden="1">{"'6.강수량'!$A$1:$O$37","'6.강수량'!$A$1:$C$1"}</definedName>
    <definedName name="무" localSheetId="7" hidden="1">{"'6.강수량'!$A$1:$O$37","'6.강수량'!$A$1:$C$1"}</definedName>
    <definedName name="무" hidden="1">{"'6.강수량'!$A$1:$O$37","'6.강수량'!$A$1:$C$1"}</definedName>
    <definedName name="분류">[5]원본!$D$1:$D$445</definedName>
    <definedName name="소방대상물현황" localSheetId="12">{"Book1"}</definedName>
    <definedName name="소방대상물현황" localSheetId="13">{"Book1"}</definedName>
    <definedName name="소방대상물현황" localSheetId="7">{"Book1"}</definedName>
    <definedName name="소방대상물현황">{"Book1"}</definedName>
    <definedName name="토" localSheetId="12" hidden="1">{"'6.강수량'!$A$1:$O$37","'6.강수량'!$A$1:$C$1"}</definedName>
    <definedName name="토" localSheetId="13" hidden="1">{"'6.강수량'!$A$1:$O$37","'6.강수량'!$A$1:$C$1"}</definedName>
    <definedName name="토" localSheetId="7" hidden="1">{"'6.강수량'!$A$1:$O$37","'6.강수량'!$A$1:$C$1"}</definedName>
    <definedName name="토" hidden="1">{"'6.강수량'!$A$1:$O$37","'6.강수량'!$A$1:$C$1"}</definedName>
    <definedName name="판매량">[5]원본!$F$1:$F$445</definedName>
    <definedName name="합체">[5]원본!$C$1:$C$445</definedName>
  </definedNames>
  <calcPr calcId="152511"/>
</workbook>
</file>

<file path=xl/calcChain.xml><?xml version="1.0" encoding="utf-8"?>
<calcChain xmlns="http://schemas.openxmlformats.org/spreadsheetml/2006/main">
  <c r="T14" i="27" l="1"/>
  <c r="P14" i="27"/>
  <c r="O14" i="27"/>
  <c r="N14" i="27"/>
  <c r="M14" i="27"/>
  <c r="K14" i="27"/>
  <c r="J14" i="27"/>
  <c r="I14" i="27"/>
  <c r="H14" i="27"/>
  <c r="G14" i="27"/>
  <c r="F14" i="27"/>
  <c r="E14" i="27"/>
  <c r="D14" i="27"/>
  <c r="N40" i="26"/>
  <c r="N39" i="26"/>
  <c r="N38" i="26"/>
  <c r="N37" i="26"/>
  <c r="N36" i="26"/>
  <c r="N35" i="26"/>
  <c r="N34" i="26"/>
  <c r="N33" i="26"/>
  <c r="N32" i="26"/>
  <c r="N31" i="26"/>
  <c r="N30" i="26"/>
  <c r="N29" i="26"/>
  <c r="N28" i="26"/>
  <c r="N27" i="26"/>
  <c r="N26" i="26"/>
  <c r="N25" i="26"/>
  <c r="N24" i="26"/>
  <c r="N23" i="26"/>
  <c r="N22" i="26"/>
  <c r="N21" i="26"/>
  <c r="N20" i="26"/>
  <c r="N19" i="26"/>
  <c r="N18" i="26"/>
  <c r="N17" i="26"/>
  <c r="N16" i="26"/>
  <c r="I19" i="24" l="1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18" i="24"/>
  <c r="G16" i="24"/>
  <c r="F19" i="24"/>
  <c r="F20" i="24"/>
  <c r="F21" i="24"/>
  <c r="F22" i="24"/>
  <c r="F23" i="24"/>
  <c r="F24" i="24"/>
  <c r="F25" i="24"/>
  <c r="F26" i="24"/>
  <c r="F27" i="24"/>
  <c r="F28" i="24"/>
  <c r="F29" i="24"/>
  <c r="F30" i="24"/>
  <c r="F31" i="24"/>
  <c r="F32" i="24"/>
  <c r="F33" i="24"/>
  <c r="F34" i="24"/>
  <c r="F35" i="24"/>
  <c r="F36" i="24"/>
  <c r="F37" i="24"/>
  <c r="F38" i="24"/>
  <c r="F39" i="24"/>
  <c r="F40" i="24"/>
  <c r="F18" i="24"/>
  <c r="K39" i="16" l="1"/>
  <c r="K38" i="16"/>
  <c r="K37" i="16"/>
  <c r="K36" i="16"/>
  <c r="K35" i="16"/>
  <c r="K34" i="16"/>
  <c r="K33" i="16"/>
  <c r="K32" i="16"/>
  <c r="K31" i="16"/>
  <c r="K30" i="16"/>
  <c r="K29" i="16"/>
  <c r="K28" i="16"/>
  <c r="K27" i="16"/>
  <c r="K26" i="16"/>
  <c r="K25" i="16"/>
  <c r="K24" i="16"/>
  <c r="K23" i="16"/>
  <c r="K22" i="16"/>
  <c r="K21" i="16"/>
  <c r="K20" i="16"/>
  <c r="K19" i="16"/>
  <c r="K18" i="16"/>
  <c r="K17" i="16"/>
  <c r="Y58" i="28" l="1"/>
  <c r="Z58" i="28"/>
  <c r="AA58" i="28"/>
  <c r="AB58" i="28"/>
  <c r="D39" i="4"/>
  <c r="D16" i="4"/>
  <c r="D30" i="4"/>
  <c r="D31" i="4"/>
  <c r="D29" i="4"/>
  <c r="H16" i="24" l="1"/>
  <c r="J19" i="24" l="1"/>
  <c r="J27" i="24"/>
  <c r="J31" i="24"/>
  <c r="J35" i="24"/>
  <c r="J24" i="24"/>
  <c r="J40" i="24"/>
  <c r="J29" i="24"/>
  <c r="J33" i="24"/>
  <c r="J20" i="24"/>
  <c r="J32" i="24"/>
  <c r="J21" i="24"/>
  <c r="J25" i="24"/>
  <c r="J37" i="24"/>
  <c r="J18" i="24"/>
  <c r="J22" i="24"/>
  <c r="J26" i="24"/>
  <c r="J30" i="24"/>
  <c r="J34" i="24"/>
  <c r="J38" i="24"/>
  <c r="J23" i="24"/>
  <c r="J39" i="24"/>
  <c r="J28" i="24"/>
  <c r="AN16" i="24"/>
  <c r="O16" i="24" s="1"/>
  <c r="AM16" i="24"/>
  <c r="AL16" i="24"/>
  <c r="AK16" i="24"/>
  <c r="AJ16" i="24"/>
  <c r="AI16" i="24"/>
  <c r="AH16" i="24"/>
  <c r="J16" i="24" l="1"/>
  <c r="S14" i="26"/>
  <c r="R14" i="26"/>
  <c r="Q14" i="26"/>
  <c r="P14" i="26"/>
  <c r="O14" i="26"/>
  <c r="M14" i="26"/>
  <c r="H14" i="26"/>
  <c r="F14" i="26"/>
  <c r="E14" i="26"/>
  <c r="D14" i="26"/>
  <c r="C14" i="26"/>
  <c r="B14" i="26"/>
  <c r="H38" i="25"/>
  <c r="E38" i="25"/>
  <c r="B38" i="25"/>
  <c r="H37" i="25"/>
  <c r="E37" i="25"/>
  <c r="B37" i="25"/>
  <c r="H36" i="25"/>
  <c r="E36" i="25"/>
  <c r="B36" i="25"/>
  <c r="H35" i="25"/>
  <c r="E35" i="25"/>
  <c r="B35" i="25"/>
  <c r="H34" i="25"/>
  <c r="E34" i="25"/>
  <c r="B34" i="25"/>
  <c r="H33" i="25"/>
  <c r="E33" i="25"/>
  <c r="B33" i="25"/>
  <c r="H32" i="25"/>
  <c r="E32" i="25"/>
  <c r="B32" i="25"/>
  <c r="H31" i="25"/>
  <c r="E31" i="25"/>
  <c r="B31" i="25"/>
  <c r="H30" i="25"/>
  <c r="E30" i="25"/>
  <c r="B30" i="25"/>
  <c r="H29" i="25"/>
  <c r="E29" i="25"/>
  <c r="B29" i="25"/>
  <c r="H28" i="25"/>
  <c r="E28" i="25"/>
  <c r="B28" i="25"/>
  <c r="H27" i="25"/>
  <c r="E27" i="25"/>
  <c r="B27" i="25"/>
  <c r="H26" i="25"/>
  <c r="E26" i="25"/>
  <c r="B26" i="25"/>
  <c r="H25" i="25"/>
  <c r="E25" i="25"/>
  <c r="B25" i="25"/>
  <c r="H24" i="25"/>
  <c r="E24" i="25"/>
  <c r="B24" i="25"/>
  <c r="H23" i="25"/>
  <c r="E23" i="25"/>
  <c r="B23" i="25"/>
  <c r="H22" i="25"/>
  <c r="E22" i="25"/>
  <c r="B22" i="25"/>
  <c r="H21" i="25"/>
  <c r="E21" i="25"/>
  <c r="B21" i="25"/>
  <c r="H20" i="25"/>
  <c r="E20" i="25"/>
  <c r="B20" i="25"/>
  <c r="H19" i="25"/>
  <c r="E19" i="25"/>
  <c r="B19" i="25"/>
  <c r="H18" i="25"/>
  <c r="E18" i="25"/>
  <c r="B18" i="25"/>
  <c r="H17" i="25"/>
  <c r="E17" i="25"/>
  <c r="B17" i="25"/>
  <c r="H16" i="25"/>
  <c r="E16" i="25"/>
  <c r="B16" i="25"/>
  <c r="O14" i="25"/>
  <c r="M14" i="25"/>
  <c r="L14" i="25"/>
  <c r="K14" i="25"/>
  <c r="J14" i="25"/>
  <c r="I14" i="25"/>
  <c r="G14" i="25"/>
  <c r="F14" i="25"/>
  <c r="D14" i="25"/>
  <c r="C14" i="25"/>
  <c r="N14" i="26" l="1"/>
  <c r="B14" i="25"/>
  <c r="H14" i="25"/>
  <c r="E14" i="25"/>
  <c r="C14" i="15"/>
  <c r="B14" i="15"/>
  <c r="D38" i="4"/>
  <c r="D37" i="4"/>
  <c r="D36" i="4"/>
  <c r="D35" i="4"/>
  <c r="D34" i="4"/>
  <c r="D33" i="4"/>
  <c r="D32" i="4"/>
  <c r="D28" i="4"/>
  <c r="D26" i="4"/>
  <c r="D25" i="4"/>
  <c r="D24" i="4"/>
  <c r="D23" i="4"/>
  <c r="D22" i="4"/>
  <c r="D21" i="4"/>
  <c r="D19" i="4"/>
  <c r="D18" i="4"/>
  <c r="B18" i="16" l="1"/>
  <c r="B19" i="16"/>
  <c r="B20" i="16"/>
  <c r="B23" i="16"/>
  <c r="B24" i="16"/>
  <c r="B28" i="16"/>
  <c r="B29" i="16"/>
  <c r="B30" i="16"/>
  <c r="B31" i="16"/>
  <c r="B32" i="16"/>
  <c r="B33" i="16"/>
  <c r="B34" i="16"/>
  <c r="B35" i="16"/>
  <c r="B36" i="16"/>
  <c r="B37" i="16"/>
  <c r="B39" i="16"/>
  <c r="B17" i="16"/>
  <c r="B21" i="16"/>
  <c r="B22" i="16"/>
  <c r="B25" i="16"/>
  <c r="B26" i="16"/>
  <c r="B27" i="16"/>
  <c r="B38" i="16"/>
  <c r="AI13" i="24"/>
  <c r="AA13" i="24"/>
  <c r="V13" i="24"/>
  <c r="R13" i="24"/>
  <c r="O13" i="24"/>
  <c r="M13" i="24"/>
  <c r="L13" i="24"/>
  <c r="K13" i="24"/>
  <c r="AI12" i="24"/>
  <c r="G12" i="24" s="1"/>
  <c r="O12" i="24"/>
  <c r="M12" i="24"/>
  <c r="L12" i="24"/>
  <c r="K12" i="24"/>
  <c r="G13" i="24" l="1"/>
  <c r="J12" i="24"/>
  <c r="J13" i="24"/>
  <c r="BE16" i="24"/>
  <c r="BD16" i="24"/>
  <c r="BC16" i="24"/>
  <c r="BB16" i="24"/>
  <c r="BA16" i="24"/>
  <c r="AZ16" i="24"/>
  <c r="AV16" i="24"/>
  <c r="AU16" i="24"/>
  <c r="AT16" i="24"/>
  <c r="AS16" i="24"/>
  <c r="AR16" i="24"/>
  <c r="AQ16" i="24"/>
  <c r="AP16" i="24"/>
  <c r="AO16" i="24"/>
  <c r="AE16" i="24"/>
  <c r="AD16" i="24"/>
  <c r="AC16" i="24"/>
  <c r="AB16" i="24"/>
  <c r="Z16" i="24"/>
  <c r="N16" i="24" s="1"/>
  <c r="Y16" i="24"/>
  <c r="X16" i="24"/>
  <c r="W16" i="24"/>
  <c r="U16" i="24"/>
  <c r="T16" i="24"/>
  <c r="S16" i="24"/>
  <c r="E16" i="24"/>
  <c r="D16" i="24"/>
  <c r="C16" i="24"/>
  <c r="B16" i="24"/>
  <c r="M14" i="24"/>
  <c r="L14" i="24"/>
  <c r="K14" i="24"/>
  <c r="K16" i="24" l="1"/>
  <c r="R16" i="24"/>
  <c r="AA16" i="24"/>
  <c r="F16" i="24"/>
  <c r="L16" i="24"/>
  <c r="M16" i="24"/>
  <c r="V16" i="24"/>
  <c r="I16" i="24" l="1"/>
  <c r="C17" i="5" l="1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16" i="5"/>
  <c r="N15" i="16"/>
  <c r="M15" i="16"/>
  <c r="L15" i="16"/>
  <c r="J15" i="16"/>
  <c r="I15" i="16"/>
  <c r="H15" i="16"/>
  <c r="G15" i="16"/>
  <c r="F15" i="16"/>
  <c r="E15" i="16"/>
  <c r="F14" i="8"/>
  <c r="C15" i="16" l="1"/>
  <c r="D15" i="16"/>
  <c r="K15" i="16"/>
  <c r="B15" i="16" l="1"/>
  <c r="D14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16" i="5"/>
  <c r="H14" i="5"/>
  <c r="G14" i="5"/>
  <c r="F14" i="5"/>
  <c r="G14" i="8"/>
  <c r="E14" i="8"/>
  <c r="D14" i="8"/>
  <c r="C14" i="8"/>
  <c r="N14" i="4"/>
  <c r="M14" i="4"/>
  <c r="L14" i="4"/>
  <c r="K14" i="4"/>
  <c r="J14" i="4"/>
  <c r="I14" i="4"/>
  <c r="G14" i="4"/>
  <c r="F14" i="4"/>
  <c r="E14" i="4"/>
  <c r="D14" i="4"/>
  <c r="C14" i="4"/>
  <c r="B14" i="4"/>
  <c r="O14" i="12"/>
  <c r="N14" i="12"/>
  <c r="M14" i="12"/>
  <c r="L14" i="12"/>
  <c r="K14" i="12"/>
  <c r="J14" i="12"/>
  <c r="I14" i="12"/>
  <c r="H14" i="12"/>
  <c r="G14" i="12"/>
  <c r="F14" i="12"/>
  <c r="E14" i="12"/>
  <c r="D14" i="12"/>
  <c r="C14" i="12"/>
  <c r="B14" i="12"/>
  <c r="I39" i="3"/>
  <c r="B39" i="3"/>
  <c r="I38" i="3"/>
  <c r="B38" i="3"/>
  <c r="I37" i="3"/>
  <c r="B37" i="3"/>
  <c r="I36" i="3"/>
  <c r="B36" i="3"/>
  <c r="I35" i="3"/>
  <c r="B35" i="3"/>
  <c r="I34" i="3"/>
  <c r="B34" i="3"/>
  <c r="I33" i="3"/>
  <c r="B33" i="3"/>
  <c r="B32" i="3"/>
  <c r="I31" i="3"/>
  <c r="B31" i="3"/>
  <c r="I30" i="3"/>
  <c r="B30" i="3"/>
  <c r="I29" i="3"/>
  <c r="B29" i="3"/>
  <c r="I28" i="3"/>
  <c r="B28" i="3"/>
  <c r="I27" i="3"/>
  <c r="B27" i="3"/>
  <c r="I26" i="3"/>
  <c r="B26" i="3"/>
  <c r="I25" i="3"/>
  <c r="B25" i="3"/>
  <c r="I24" i="3"/>
  <c r="B24" i="3"/>
  <c r="I23" i="3"/>
  <c r="B23" i="3"/>
  <c r="I22" i="3"/>
  <c r="B22" i="3"/>
  <c r="I21" i="3"/>
  <c r="B21" i="3"/>
  <c r="I20" i="3"/>
  <c r="B20" i="3"/>
  <c r="I19" i="3"/>
  <c r="B19" i="3"/>
  <c r="I18" i="3"/>
  <c r="B18" i="3"/>
  <c r="B17" i="3"/>
  <c r="I16" i="3"/>
  <c r="B16" i="3"/>
  <c r="O14" i="3"/>
  <c r="N14" i="3"/>
  <c r="M14" i="3"/>
  <c r="L14" i="3"/>
  <c r="K14" i="3"/>
  <c r="J14" i="3"/>
  <c r="G14" i="3"/>
  <c r="F14" i="3"/>
  <c r="E14" i="3"/>
  <c r="D14" i="3"/>
  <c r="C14" i="3"/>
  <c r="J14" i="5"/>
  <c r="K14" i="5"/>
  <c r="L14" i="5"/>
  <c r="M14" i="5"/>
  <c r="N14" i="5"/>
  <c r="E14" i="5"/>
  <c r="O14" i="5"/>
  <c r="B24" i="5" l="1"/>
  <c r="B28" i="5"/>
  <c r="B32" i="5"/>
  <c r="B16" i="5"/>
  <c r="C14" i="5"/>
  <c r="I14" i="5"/>
  <c r="B36" i="5"/>
  <c r="B17" i="5"/>
  <c r="B21" i="5"/>
  <c r="B20" i="5"/>
  <c r="I14" i="3"/>
  <c r="B25" i="5"/>
  <c r="B29" i="5"/>
  <c r="B33" i="5"/>
  <c r="B37" i="5"/>
  <c r="B22" i="5"/>
  <c r="B26" i="5"/>
  <c r="B30" i="5"/>
  <c r="B34" i="5"/>
  <c r="B38" i="5"/>
  <c r="B19" i="5"/>
  <c r="B23" i="5"/>
  <c r="B27" i="5"/>
  <c r="B31" i="5"/>
  <c r="B35" i="5"/>
  <c r="B39" i="5"/>
  <c r="B18" i="5"/>
  <c r="B14" i="3"/>
  <c r="B14" i="5" l="1"/>
</calcChain>
</file>

<file path=xl/sharedStrings.xml><?xml version="1.0" encoding="utf-8"?>
<sst xmlns="http://schemas.openxmlformats.org/spreadsheetml/2006/main" count="2561" uniqueCount="1015">
  <si>
    <t xml:space="preserve"> </t>
    <phoneticPr fontId="36" type="noConversion"/>
  </si>
  <si>
    <t>1. 환경오염물질 배출사업장</t>
    <phoneticPr fontId="36" type="noConversion"/>
  </si>
  <si>
    <t>2. 환경오염배출사업장 단속 및 행정조치</t>
    <phoneticPr fontId="36" type="noConversion"/>
  </si>
  <si>
    <t>1. 환경오염물질 배출사업장(계속)</t>
    <phoneticPr fontId="36" type="noConversion"/>
  </si>
  <si>
    <t>1. Environmental Pollutant Emitting Facilities</t>
    <phoneticPr fontId="36" type="noConversion"/>
  </si>
  <si>
    <t>1. Environmental Pollutant Emitting Facilities(Cont'd)</t>
    <phoneticPr fontId="36" type="noConversion"/>
  </si>
  <si>
    <t>단위 : 개소</t>
  </si>
  <si>
    <t>Unit : number(place)</t>
    <phoneticPr fontId="36" type="noConversion"/>
  </si>
  <si>
    <t>연별 및
시군별                               Year &amp; Si, Gun</t>
    <phoneticPr fontId="36" type="noConversion"/>
  </si>
  <si>
    <t>대 기(가스 · 먼지 · 매연 및 악취)
Air Pollution(gas, dust, soot and bad smell)</t>
    <phoneticPr fontId="36" type="noConversion"/>
  </si>
  <si>
    <t>수  질(폐수)
Water pollution(waste water)</t>
    <phoneticPr fontId="36" type="noConversion"/>
  </si>
  <si>
    <t>포항시  Pohang</t>
    <phoneticPr fontId="36" type="noConversion"/>
  </si>
  <si>
    <t>경주시  Gyeongju</t>
    <phoneticPr fontId="36" type="noConversion"/>
  </si>
  <si>
    <t>김천시  Gimcheon</t>
    <phoneticPr fontId="36" type="noConversion"/>
  </si>
  <si>
    <t>안동시  Andong</t>
    <phoneticPr fontId="36" type="noConversion"/>
  </si>
  <si>
    <t>구미시  Gumi</t>
    <phoneticPr fontId="36" type="noConversion"/>
  </si>
  <si>
    <t>영주시  Yeongju</t>
    <phoneticPr fontId="36" type="noConversion"/>
  </si>
  <si>
    <t>영천시  Yeongcheon</t>
    <phoneticPr fontId="36" type="noConversion"/>
  </si>
  <si>
    <t>상주시  Sangju</t>
    <phoneticPr fontId="36" type="noConversion"/>
  </si>
  <si>
    <t>문경시  Mungyeong</t>
    <phoneticPr fontId="36" type="noConversion"/>
  </si>
  <si>
    <t>경산시  Gyeongsan</t>
    <phoneticPr fontId="36" type="noConversion"/>
  </si>
  <si>
    <t>군위군  Gunwi</t>
    <phoneticPr fontId="36" type="noConversion"/>
  </si>
  <si>
    <t>의성군  Uiseong</t>
    <phoneticPr fontId="36" type="noConversion"/>
  </si>
  <si>
    <t>청송군  Cheongsong</t>
    <phoneticPr fontId="36" type="noConversion"/>
  </si>
  <si>
    <t>영양군  Yeongyang</t>
    <phoneticPr fontId="36" type="noConversion"/>
  </si>
  <si>
    <t>영덕군  Yeongdeok</t>
    <phoneticPr fontId="36" type="noConversion"/>
  </si>
  <si>
    <t>청도군  Cheongdo</t>
    <phoneticPr fontId="36" type="noConversion"/>
  </si>
  <si>
    <t>고령군  Goryeong</t>
    <phoneticPr fontId="36" type="noConversion"/>
  </si>
  <si>
    <t>성주군  Seongju</t>
    <phoneticPr fontId="36" type="noConversion"/>
  </si>
  <si>
    <t>칠곡군  Chilgok</t>
    <phoneticPr fontId="36" type="noConversion"/>
  </si>
  <si>
    <t>예천군  Yecheon</t>
    <phoneticPr fontId="36" type="noConversion"/>
  </si>
  <si>
    <t>봉화군  Bonghwa</t>
    <phoneticPr fontId="36" type="noConversion"/>
  </si>
  <si>
    <t>울진군  Uljin</t>
    <phoneticPr fontId="36" type="noConversion"/>
  </si>
  <si>
    <t>울릉군  Ulleung</t>
    <phoneticPr fontId="36" type="noConversion"/>
  </si>
  <si>
    <t>단위 : 개소, 건</t>
  </si>
  <si>
    <t xml:space="preserve">행 정 처 분 내 역 </t>
  </si>
  <si>
    <t>경 고
Warnings</t>
  </si>
  <si>
    <t>기 타
Other</t>
  </si>
  <si>
    <t>단위 : 건</t>
    <phoneticPr fontId="36" type="noConversion"/>
  </si>
  <si>
    <t>계
Total</t>
    <phoneticPr fontId="36" type="noConversion"/>
  </si>
  <si>
    <t>미생물검사
Microbiology test</t>
    <phoneticPr fontId="36" type="noConversion"/>
  </si>
  <si>
    <t>식품분석
Food analysis</t>
    <phoneticPr fontId="36" type="noConversion"/>
  </si>
  <si>
    <t>축산물분석Livestock product analysis</t>
  </si>
  <si>
    <t>환경조사Environment research</t>
  </si>
  <si>
    <t>대기보전
Air quality preservation</t>
    <phoneticPr fontId="36" type="noConversion"/>
  </si>
  <si>
    <t>수질보전Water quality preservation</t>
  </si>
  <si>
    <t>수질검사Potable water analysis</t>
  </si>
  <si>
    <t>폐기물분석Waste analysis</t>
  </si>
  <si>
    <t>…</t>
  </si>
  <si>
    <t>보건환경연구원</t>
    <phoneticPr fontId="36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</si>
  <si>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</si>
  <si>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</si>
  <si>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</si>
  <si>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</si>
  <si>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</si>
  <si>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</si>
  <si>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</si>
  <si>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</si>
  <si>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</si>
  <si>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</si>
  <si>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</si>
  <si>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</si>
  <si>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Year &amp;  
Si, Gun</t>
  </si>
  <si>
    <t>면 적
Area</t>
  </si>
  <si>
    <t>포항시</t>
  </si>
  <si>
    <t>Pohang</t>
  </si>
  <si>
    <t xml:space="preserve"> Pohang</t>
  </si>
  <si>
    <t>경주시</t>
  </si>
  <si>
    <t>Gyeongju</t>
  </si>
  <si>
    <t xml:space="preserve"> Gyeongju</t>
  </si>
  <si>
    <t>김천시</t>
  </si>
  <si>
    <t>Gimcheon</t>
  </si>
  <si>
    <t xml:space="preserve"> Gimcheon</t>
  </si>
  <si>
    <t>안동시</t>
  </si>
  <si>
    <t>Andong</t>
  </si>
  <si>
    <t xml:space="preserve"> Andong</t>
  </si>
  <si>
    <t>구미시</t>
  </si>
  <si>
    <t>Gumi</t>
  </si>
  <si>
    <t xml:space="preserve"> Gumi</t>
  </si>
  <si>
    <t>영주시</t>
  </si>
  <si>
    <t>Yeongju</t>
  </si>
  <si>
    <t xml:space="preserve"> Yeongju</t>
  </si>
  <si>
    <t>영천시</t>
  </si>
  <si>
    <t xml:space="preserve"> Yeongcheon</t>
  </si>
  <si>
    <t>상주시</t>
  </si>
  <si>
    <t>Sangju</t>
  </si>
  <si>
    <t xml:space="preserve"> Sangju</t>
  </si>
  <si>
    <t>문경시</t>
  </si>
  <si>
    <t>Mungyeong</t>
  </si>
  <si>
    <t xml:space="preserve"> Mungyeong</t>
  </si>
  <si>
    <t>경산시</t>
  </si>
  <si>
    <t>Gyeongsan</t>
  </si>
  <si>
    <t xml:space="preserve"> Gyeongsan</t>
  </si>
  <si>
    <t>군위군</t>
  </si>
  <si>
    <t>Gunwi</t>
  </si>
  <si>
    <t xml:space="preserve"> Gunwi</t>
  </si>
  <si>
    <t>의성군</t>
  </si>
  <si>
    <t>Uiseong</t>
  </si>
  <si>
    <t xml:space="preserve"> Uiseong</t>
  </si>
  <si>
    <t>청송군</t>
  </si>
  <si>
    <t>Cheongsong</t>
  </si>
  <si>
    <t xml:space="preserve"> Cheongsong</t>
  </si>
  <si>
    <t>영양군</t>
  </si>
  <si>
    <t>Yeongyang</t>
  </si>
  <si>
    <t xml:space="preserve"> Yeongyang</t>
  </si>
  <si>
    <t>영덕군</t>
  </si>
  <si>
    <t>Yeongdeok</t>
  </si>
  <si>
    <t xml:space="preserve"> Yeongdeok</t>
  </si>
  <si>
    <t>청도군</t>
  </si>
  <si>
    <t>Cheongdo</t>
  </si>
  <si>
    <t xml:space="preserve"> Cheongdo</t>
  </si>
  <si>
    <t>고령군</t>
  </si>
  <si>
    <t>Goryeong</t>
  </si>
  <si>
    <t xml:space="preserve"> Goryeong</t>
  </si>
  <si>
    <t>성주군</t>
  </si>
  <si>
    <t>Seongju</t>
  </si>
  <si>
    <t xml:space="preserve"> Seongju</t>
  </si>
  <si>
    <t>칠곡군</t>
  </si>
  <si>
    <t>Chilgok</t>
  </si>
  <si>
    <t xml:space="preserve"> Chilgok</t>
  </si>
  <si>
    <t>예천군</t>
  </si>
  <si>
    <t>Yecheon</t>
  </si>
  <si>
    <t xml:space="preserve"> Yecheon</t>
  </si>
  <si>
    <t>봉화군</t>
  </si>
  <si>
    <t>Bonghwa</t>
  </si>
  <si>
    <t xml:space="preserve"> Bonghwa</t>
  </si>
  <si>
    <t>울진군</t>
  </si>
  <si>
    <t>Uljin</t>
  </si>
  <si>
    <t xml:space="preserve"> Uljin</t>
  </si>
  <si>
    <t>울릉군</t>
  </si>
  <si>
    <t>Ulleung</t>
  </si>
  <si>
    <t xml:space="preserve"> Ulleung</t>
  </si>
  <si>
    <t>포항</t>
  </si>
  <si>
    <t>경주</t>
  </si>
  <si>
    <t>안동</t>
  </si>
  <si>
    <t>구미</t>
  </si>
  <si>
    <t>영주</t>
  </si>
  <si>
    <t>영천</t>
  </si>
  <si>
    <t>상주</t>
  </si>
  <si>
    <t>경산</t>
  </si>
  <si>
    <t>의성</t>
  </si>
  <si>
    <t>영덕</t>
  </si>
  <si>
    <t>성주</t>
  </si>
  <si>
    <t>예천</t>
  </si>
  <si>
    <t>울진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</si>
  <si>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</si>
  <si>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</si>
  <si>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</si>
  <si>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</si>
  <si>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</si>
  <si>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</si>
  <si>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</si>
  <si>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</si>
  <si>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</si>
  <si>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</si>
  <si>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</si>
  <si>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</si>
  <si>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 xml:space="preserve">연별
Year </t>
  </si>
  <si>
    <t>보  건  분  야  Health fields</t>
    <phoneticPr fontId="18" type="noConversion"/>
  </si>
  <si>
    <t>환  경  분  야  Environment fields</t>
    <phoneticPr fontId="18" type="noConversion"/>
  </si>
  <si>
    <t>3. 배출부과금 부과 및 징수현황</t>
    <phoneticPr fontId="36" type="noConversion"/>
  </si>
  <si>
    <t>3. Imposition &amp; Collection of Pollution Charges</t>
    <phoneticPr fontId="36" type="noConversion"/>
  </si>
  <si>
    <t>Unit : million won</t>
    <phoneticPr fontId="18" type="noConversion"/>
  </si>
  <si>
    <t>단위 : 백만원</t>
    <phoneticPr fontId="18" type="noConversion"/>
  </si>
  <si>
    <t>주 : 2011년부터 수록</t>
    <phoneticPr fontId="46" type="noConversion"/>
  </si>
  <si>
    <t>소음및진동
Noise and Vibration</t>
    <phoneticPr fontId="36" type="noConversion"/>
  </si>
  <si>
    <t>1 종
Class 1</t>
    <phoneticPr fontId="36" type="noConversion"/>
  </si>
  <si>
    <t>2 종
Class 2</t>
    <phoneticPr fontId="36" type="noConversion"/>
  </si>
  <si>
    <t>3 종
Class 3</t>
    <phoneticPr fontId="36" type="noConversion"/>
  </si>
  <si>
    <t>4 종
Class 4</t>
    <phoneticPr fontId="36" type="noConversion"/>
  </si>
  <si>
    <t>5 종
Class 5</t>
    <phoneticPr fontId="36" type="noConversion"/>
  </si>
  <si>
    <t>주 : 2008년 자료부터 통계표명 변경</t>
    <phoneticPr fontId="36" type="noConversion"/>
  </si>
  <si>
    <t>낙동강 수계  -  안동  Nakdong Water Stream - Andong</t>
    <phoneticPr fontId="36" type="noConversion"/>
  </si>
  <si>
    <t>낙동강 수계  -  고령  Nakdong Water Stream - Goryeong</t>
    <phoneticPr fontId="36" type="noConversion"/>
  </si>
  <si>
    <t>온도
Temperature
(℃)</t>
    <phoneticPr fontId="36" type="noConversion"/>
  </si>
  <si>
    <t xml:space="preserve"> </t>
    <phoneticPr fontId="36" type="noConversion"/>
  </si>
  <si>
    <t>2. 환경오염배출사업장 단속 및 행정조치</t>
    <phoneticPr fontId="36" type="noConversion"/>
  </si>
  <si>
    <t>2. 환경오염배출사업장 단속 및 행정조치(계속)</t>
    <phoneticPr fontId="36" type="noConversion"/>
  </si>
  <si>
    <t>Unit : number(place), case</t>
    <phoneticPr fontId="36" type="noConversion"/>
  </si>
  <si>
    <t>연별 및
시군별                      Year &amp; Si, Gun</t>
    <phoneticPr fontId="36" type="noConversion"/>
  </si>
  <si>
    <t>단속업소
Number of establishment inspected</t>
    <phoneticPr fontId="36" type="noConversion"/>
  </si>
  <si>
    <t>위반업소
Number of violations</t>
    <phoneticPr fontId="36" type="noConversion"/>
  </si>
  <si>
    <t>연별 및 시군별                      Year &amp; Si, Gun</t>
    <phoneticPr fontId="36" type="noConversion"/>
  </si>
  <si>
    <t xml:space="preserve"> Administrative action taken</t>
    <phoneticPr fontId="36" type="noConversion"/>
  </si>
  <si>
    <t>병과고발
Accusation
with Administrative measures</t>
    <phoneticPr fontId="36" type="noConversion"/>
  </si>
  <si>
    <t>개선명령
Order of repair</t>
    <phoneticPr fontId="36" type="noConversion"/>
  </si>
  <si>
    <t>조업정지
Temporary suspension</t>
    <phoneticPr fontId="36" type="noConversion"/>
  </si>
  <si>
    <t>허가취소
License 
revoked</t>
    <phoneticPr fontId="36" type="noConversion"/>
  </si>
  <si>
    <t>폐쇄명령
Abolish</t>
    <phoneticPr fontId="36" type="noConversion"/>
  </si>
  <si>
    <t>순수고발
Accusation</t>
    <phoneticPr fontId="36" type="noConversion"/>
  </si>
  <si>
    <t xml:space="preserve">   도     Province</t>
    <phoneticPr fontId="36" type="noConversion"/>
  </si>
  <si>
    <t>포항시  Pohang</t>
    <phoneticPr fontId="36" type="noConversion"/>
  </si>
  <si>
    <t>경주시  Gyeongju</t>
    <phoneticPr fontId="36" type="noConversion"/>
  </si>
  <si>
    <t>김천시  Gimcheon</t>
    <phoneticPr fontId="36" type="noConversion"/>
  </si>
  <si>
    <t>안동시  Andong</t>
    <phoneticPr fontId="36" type="noConversion"/>
  </si>
  <si>
    <t>구미시  Gumi</t>
    <phoneticPr fontId="36" type="noConversion"/>
  </si>
  <si>
    <t>구미시  Gumi</t>
    <phoneticPr fontId="36" type="noConversion"/>
  </si>
  <si>
    <t>영주시  Yeongju</t>
    <phoneticPr fontId="36" type="noConversion"/>
  </si>
  <si>
    <t>영천시  Yeongcheon</t>
    <phoneticPr fontId="36" type="noConversion"/>
  </si>
  <si>
    <t>상주시  Sangju</t>
    <phoneticPr fontId="36" type="noConversion"/>
  </si>
  <si>
    <t>상주시  Sangju</t>
    <phoneticPr fontId="36" type="noConversion"/>
  </si>
  <si>
    <t>문경시  Mungyeong</t>
    <phoneticPr fontId="36" type="noConversion"/>
  </si>
  <si>
    <t>경산시  Gyeongsan</t>
    <phoneticPr fontId="36" type="noConversion"/>
  </si>
  <si>
    <t>군위군  Gunwi</t>
    <phoneticPr fontId="36" type="noConversion"/>
  </si>
  <si>
    <t>의성군  Uiseong</t>
    <phoneticPr fontId="36" type="noConversion"/>
  </si>
  <si>
    <t>청송군  Cheongsong</t>
    <phoneticPr fontId="36" type="noConversion"/>
  </si>
  <si>
    <t>영양군  Yeongyang</t>
    <phoneticPr fontId="36" type="noConversion"/>
  </si>
  <si>
    <t>영덕군  Yeongdeok</t>
    <phoneticPr fontId="36" type="noConversion"/>
  </si>
  <si>
    <t>청도군  Cheongdo</t>
    <phoneticPr fontId="36" type="noConversion"/>
  </si>
  <si>
    <t>고령군  Goryeong</t>
    <phoneticPr fontId="36" type="noConversion"/>
  </si>
  <si>
    <t>성주군  Seongju</t>
    <phoneticPr fontId="36" type="noConversion"/>
  </si>
  <si>
    <t>칠곡군  Chilgok</t>
    <phoneticPr fontId="36" type="noConversion"/>
  </si>
  <si>
    <t>예천군  Yecheon</t>
    <phoneticPr fontId="36" type="noConversion"/>
  </si>
  <si>
    <t>봉화군  Bonghwa</t>
    <phoneticPr fontId="36" type="noConversion"/>
  </si>
  <si>
    <t>울진군  Uljin</t>
    <phoneticPr fontId="36" type="noConversion"/>
  </si>
  <si>
    <t>울릉군  Ulleung</t>
    <phoneticPr fontId="36" type="noConversion"/>
  </si>
  <si>
    <t>7. 생활폐기물 매립지</t>
    <phoneticPr fontId="36" type="noConversion"/>
  </si>
  <si>
    <t>7. General Waste Landfill</t>
    <phoneticPr fontId="36" type="noConversion"/>
  </si>
  <si>
    <t>단위 : m, ㎡, ㎥</t>
    <phoneticPr fontId="36" type="noConversion"/>
  </si>
  <si>
    <t>Unit : m, ㎡, ㎥</t>
    <phoneticPr fontId="36" type="noConversion"/>
  </si>
  <si>
    <t>개 소
Number of landfills</t>
    <phoneticPr fontId="36" type="noConversion"/>
  </si>
  <si>
    <t>면 적(㎡)
Area of 
landfills</t>
    <phoneticPr fontId="36" type="noConversion"/>
  </si>
  <si>
    <t>총매립용량(㎥)
Total landfill capacity</t>
    <phoneticPr fontId="36" type="noConversion"/>
  </si>
  <si>
    <t>기매립량(㎥)
Current landfill amount</t>
    <phoneticPr fontId="36" type="noConversion"/>
  </si>
  <si>
    <t>8. 폐기물 재활용률</t>
  </si>
  <si>
    <t>8. Waste Recycling Rate</t>
  </si>
  <si>
    <t>단위 : %, 톤</t>
  </si>
  <si>
    <t>Unit : %, ton</t>
  </si>
  <si>
    <t>사업장 배출시설계 폐기물
Industrial wastes</t>
  </si>
  <si>
    <t>건설 폐기물
Construction wastes</t>
  </si>
  <si>
    <t>Year &amp;
Si, Gun</t>
  </si>
  <si>
    <t>발생량
 Amount generated</t>
  </si>
  <si>
    <t>재활용
Amount recycled</t>
  </si>
  <si>
    <t>발생량  Amount generated</t>
  </si>
  <si>
    <t>소계
Sub-total</t>
  </si>
  <si>
    <t>전년도 이월량
 Amount carried from previous year</t>
  </si>
  <si>
    <t>주 : 2008년부터 수록</t>
  </si>
  <si>
    <t>동해</t>
  </si>
  <si>
    <t>자체</t>
  </si>
  <si>
    <t>신당천</t>
  </si>
  <si>
    <t>형산강</t>
  </si>
  <si>
    <t>김천</t>
  </si>
  <si>
    <t>낙동강</t>
  </si>
  <si>
    <t>서천</t>
  </si>
  <si>
    <t>내성천</t>
  </si>
  <si>
    <t>금호강</t>
  </si>
  <si>
    <t>영강</t>
  </si>
  <si>
    <t>남천</t>
  </si>
  <si>
    <t>군위</t>
  </si>
  <si>
    <t>위천</t>
  </si>
  <si>
    <t>남대천</t>
  </si>
  <si>
    <t>영양</t>
  </si>
  <si>
    <t>반변천</t>
  </si>
  <si>
    <t>오십천</t>
  </si>
  <si>
    <t>청도천</t>
  </si>
  <si>
    <t>밀양강</t>
  </si>
  <si>
    <t>회천</t>
  </si>
  <si>
    <t>한천</t>
  </si>
  <si>
    <t xml:space="preserve"> </t>
  </si>
  <si>
    <t>공기업</t>
  </si>
  <si>
    <t xml:space="preserve"> Pohang</t>
    <phoneticPr fontId="36" type="noConversion"/>
  </si>
  <si>
    <t>하수 sewage</t>
  </si>
  <si>
    <t>분뇨 night soil</t>
  </si>
  <si>
    <t>발생량 Amount generated(㎥)</t>
  </si>
  <si>
    <t>처리대상량(㎥/일)
Target treatment volume(㎥/day)</t>
  </si>
  <si>
    <t>처리대상 제외
Out of Treatment</t>
  </si>
  <si>
    <t>처리량(㎥/일)
Amount of waste dispisal</t>
  </si>
  <si>
    <t>연계
처리장명
Relative treatment plants</t>
  </si>
  <si>
    <t>사업비
(백만원)
Operation expense
(Milion won)</t>
  </si>
  <si>
    <t>방류수역
Waters of disposal</t>
  </si>
  <si>
    <t>시설(차량)현황(대수)
Facility(Vehicles)</t>
  </si>
  <si>
    <t>종사인원
No. of worker</t>
  </si>
  <si>
    <t>하수처리구역 내
inner area of sewage treatment</t>
  </si>
  <si>
    <t>하수처리구역 외
Outer area of sewage treatment</t>
  </si>
  <si>
    <t xml:space="preserve">생물학적
Biological </t>
  </si>
  <si>
    <t>생물학적
Biological</t>
  </si>
  <si>
    <t>지류
Branch stream</t>
  </si>
  <si>
    <t>본류
Main stream</t>
  </si>
  <si>
    <t>수계
Water System</t>
  </si>
  <si>
    <t>3톤 이하
Less than 3ton</t>
  </si>
  <si>
    <t>4.5톤 이하
Less than 4.5ton</t>
  </si>
  <si>
    <t>8톤 이하
Less than 8ton</t>
  </si>
  <si>
    <t>기타
Others</t>
  </si>
  <si>
    <t>Yeongcheon</t>
  </si>
  <si>
    <t>자료 : 물산업과</t>
  </si>
  <si>
    <t>연별 및 
시군별</t>
  </si>
  <si>
    <t>처리방법
Treatment 
method</t>
  </si>
  <si>
    <t xml:space="preserve">Year &amp;         Si, Gun </t>
  </si>
  <si>
    <t xml:space="preserve">연별 및 시군별 
Year &amp; Si, Gun                    </t>
  </si>
  <si>
    <t>가동개시일
Operation start</t>
  </si>
  <si>
    <t>사 업 비
(백만원)
Operation expense
(Million won)</t>
  </si>
  <si>
    <t>운영방법
Operation method</t>
  </si>
  <si>
    <t>방류수
소독방법 disinfection</t>
  </si>
  <si>
    <t>물리적
Mechanical</t>
  </si>
  <si>
    <t>고도
Advanced</t>
  </si>
  <si>
    <t>축산</t>
  </si>
  <si>
    <t>고령</t>
  </si>
  <si>
    <t>11. 수질오염</t>
    <phoneticPr fontId="36" type="noConversion"/>
  </si>
  <si>
    <t>3. 배출부과금부과 및 징수현황</t>
    <phoneticPr fontId="36" type="noConversion"/>
  </si>
  <si>
    <t>4. 보건환경 검사실적</t>
    <phoneticPr fontId="36" type="noConversion"/>
  </si>
  <si>
    <t>5. 대기오염</t>
    <phoneticPr fontId="36" type="noConversion"/>
  </si>
  <si>
    <t>6. 쓰레기수거</t>
    <phoneticPr fontId="36" type="noConversion"/>
  </si>
  <si>
    <t>8. 폐기물 재활용</t>
    <phoneticPr fontId="36" type="noConversion"/>
  </si>
  <si>
    <t>9. 하수분뇨발생량 및 처리현황</t>
    <phoneticPr fontId="36" type="noConversion"/>
  </si>
  <si>
    <t>10. 하수종말처리장</t>
    <phoneticPr fontId="36" type="noConversion"/>
  </si>
  <si>
    <t>Source : Health and Environment Research Institute</t>
    <phoneticPr fontId="18" type="noConversion"/>
  </si>
  <si>
    <t>포항시</t>
    <phoneticPr fontId="36" type="noConversion"/>
  </si>
  <si>
    <t>Unit : case</t>
    <phoneticPr fontId="18" type="noConversion"/>
  </si>
  <si>
    <t>Year &amp; Si, Gun</t>
    <phoneticPr fontId="36" type="noConversion"/>
  </si>
  <si>
    <t xml:space="preserve">연별 및 시군별                  </t>
    <phoneticPr fontId="36" type="noConversion"/>
  </si>
  <si>
    <t>연별 및 시군별
Year &amp; Si, Gun</t>
    <phoneticPr fontId="36" type="noConversion"/>
  </si>
  <si>
    <t xml:space="preserve"> Pohang</t>
    <phoneticPr fontId="36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</si>
  <si>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</si>
  <si>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</si>
  <si>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</si>
  <si>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 xml:space="preserve"> Gumi</t>
    <phoneticPr fontId="36" type="noConversion"/>
  </si>
  <si>
    <t xml:space="preserve"> Yeongju</t>
    <phoneticPr fontId="36" type="noConversion"/>
  </si>
  <si>
    <t xml:space="preserve"> Yeongcheon</t>
    <phoneticPr fontId="36" type="noConversion"/>
  </si>
  <si>
    <t xml:space="preserve"> Sangju</t>
    <phoneticPr fontId="36" type="noConversion"/>
  </si>
  <si>
    <t xml:space="preserve"> Mungyeong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</si>
  <si>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</si>
  <si>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</si>
  <si>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</si>
  <si>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</si>
  <si>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</si>
  <si>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</si>
  <si>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</si>
  <si>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</si>
  <si>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</si>
  <si>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</si>
  <si>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</si>
  <si>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</si>
  <si>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</si>
  <si>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</si>
  <si>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>연별 및 
시군별</t>
    <phoneticPr fontId="18" type="noConversion"/>
  </si>
  <si>
    <t>당해연도
발생량
 Amount generated in current year</t>
    <phoneticPr fontId="18" type="noConversion"/>
  </si>
  <si>
    <t>업체수
No. of company</t>
  </si>
  <si>
    <t>총부과
Total imposition</t>
    <phoneticPr fontId="46" type="noConversion"/>
  </si>
  <si>
    <t>총징수
Total collection</t>
    <phoneticPr fontId="18" type="noConversion"/>
  </si>
  <si>
    <t>대기
Air</t>
    <phoneticPr fontId="18" type="noConversion"/>
  </si>
  <si>
    <t>수질
Water</t>
    <phoneticPr fontId="18" type="noConversion"/>
  </si>
  <si>
    <t>부과
Imposition</t>
    <phoneticPr fontId="18" type="noConversion"/>
  </si>
  <si>
    <t>징수
Collection</t>
    <phoneticPr fontId="18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</si>
  <si>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</si>
  <si>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</si>
  <si>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</si>
  <si>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>구미시</t>
    <phoneticPr fontId="36" type="noConversion"/>
  </si>
  <si>
    <t xml:space="preserve"> Gumi</t>
    <phoneticPr fontId="36" type="noConversion"/>
  </si>
  <si>
    <t xml:space="preserve"> Yeongju</t>
    <phoneticPr fontId="36" type="noConversion"/>
  </si>
  <si>
    <t xml:space="preserve"> Sangju</t>
    <phoneticPr fontId="36" type="noConversion"/>
  </si>
  <si>
    <t xml:space="preserve"> Mungyeong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</si>
  <si>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</si>
  <si>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</si>
  <si>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</si>
  <si>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</si>
  <si>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</si>
  <si>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</si>
  <si>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</si>
  <si>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</si>
  <si>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</si>
  <si>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</si>
  <si>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</si>
  <si>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</si>
  <si>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</si>
  <si>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</si>
  <si>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>해양조사
Marine investigation</t>
    <phoneticPr fontId="18" type="noConversion"/>
  </si>
  <si>
    <t>Year &amp;
Month</t>
    <phoneticPr fontId="36" type="noConversion"/>
  </si>
  <si>
    <t>연별 및
월별</t>
    <phoneticPr fontId="36" type="noConversion"/>
  </si>
  <si>
    <t>자료 : 환경정책과</t>
    <phoneticPr fontId="36" type="noConversion"/>
  </si>
  <si>
    <t>자료 : 환경안전과</t>
  </si>
  <si>
    <t>자료 : 환경안전과</t>
    <phoneticPr fontId="36" type="noConversion"/>
  </si>
  <si>
    <t>Source : Environmental Safety Division</t>
  </si>
  <si>
    <t>자료 : 환경정책과</t>
  </si>
  <si>
    <t>자료 :환경정책과</t>
  </si>
  <si>
    <t>5. 대기오염</t>
  </si>
  <si>
    <t>5. Air Pollutant Emission</t>
  </si>
  <si>
    <t>5. 대기오염(계속)</t>
  </si>
  <si>
    <t>5. Air Pollutant Emission(Cont'd)</t>
  </si>
  <si>
    <t>연별 및    
월별</t>
  </si>
  <si>
    <t>일산화탄소(CO)  ppm/8hours</t>
  </si>
  <si>
    <t>Year &amp; 
Month</t>
  </si>
  <si>
    <t>먼지(Dust) (㎍/㎥)/year</t>
  </si>
  <si>
    <t>산성비(Acid rain) PH</t>
  </si>
  <si>
    <t>포항
pohang</t>
  </si>
  <si>
    <t>경주
Gyeongju</t>
  </si>
  <si>
    <t>김천
Gimcheon</t>
  </si>
  <si>
    <t>구미
Gumi</t>
  </si>
  <si>
    <t>안동
Andong</t>
  </si>
  <si>
    <t>영주
Yeongju</t>
  </si>
  <si>
    <t>경산
Gyeongsan</t>
  </si>
  <si>
    <t>영천
Yeongcheon</t>
  </si>
  <si>
    <t>영덕
Yeongdeok</t>
  </si>
  <si>
    <t>연별 및  
월별</t>
    <phoneticPr fontId="18" type="noConversion"/>
  </si>
  <si>
    <t>역학(질병)조사
Epidemiology research</t>
    <phoneticPr fontId="36" type="noConversion"/>
  </si>
  <si>
    <t>10. Sewage Treatment Plants</t>
  </si>
  <si>
    <t>10. 하수종말처리장(계속)</t>
  </si>
  <si>
    <t>소재지              
Location</t>
  </si>
  <si>
    <t>수거처리  By type of waste disposal</t>
  </si>
  <si>
    <t>합 계
Total</t>
    <phoneticPr fontId="18" type="noConversion"/>
  </si>
  <si>
    <t>2013</t>
  </si>
  <si>
    <t>자료 : 환경정책과</t>
    <phoneticPr fontId="18" type="noConversion"/>
  </si>
  <si>
    <t>문경</t>
  </si>
  <si>
    <t>청송</t>
  </si>
  <si>
    <t>청도</t>
  </si>
  <si>
    <t>칠곡</t>
  </si>
  <si>
    <t>봉화</t>
  </si>
  <si>
    <t>울릉</t>
  </si>
  <si>
    <t>포항하수</t>
  </si>
  <si>
    <t>경주하수</t>
  </si>
  <si>
    <t>김천하수</t>
  </si>
  <si>
    <t>민간위탁</t>
  </si>
  <si>
    <t>안동하수</t>
  </si>
  <si>
    <t>구미하수</t>
  </si>
  <si>
    <t>영주하수</t>
  </si>
  <si>
    <t>영천하수</t>
  </si>
  <si>
    <t>상주하수</t>
  </si>
  <si>
    <t>경산하수</t>
  </si>
  <si>
    <t>의성하수</t>
  </si>
  <si>
    <t>영덕하수</t>
  </si>
  <si>
    <t>고령하수</t>
  </si>
  <si>
    <t>백천</t>
  </si>
  <si>
    <t>예천하수</t>
  </si>
  <si>
    <t xml:space="preserve">자료 : 보건환경연구원 </t>
    <phoneticPr fontId="36" type="noConversion"/>
  </si>
  <si>
    <t>지정 폐기물
Specified wastes</t>
    <phoneticPr fontId="18" type="noConversion"/>
  </si>
  <si>
    <t>2013</t>
    <phoneticPr fontId="18" type="noConversion"/>
  </si>
  <si>
    <t>사용중지
Suspension
 of use</t>
    <phoneticPr fontId="36" type="noConversion"/>
  </si>
  <si>
    <t>주 : 2014년 자료부터 항목변경("사용금지"→"사용중지")</t>
  </si>
  <si>
    <t>주 : 2014년 자료부터 항목변경("사용금지"→"사용중지")</t>
    <phoneticPr fontId="36" type="noConversion"/>
  </si>
  <si>
    <t>용존산소
Demand Oxygen
DO(㎎/ℓ)</t>
  </si>
  <si>
    <t>용존산소
Demand Oxygen
DO(㎎/ℓ)</t>
    <phoneticPr fontId="36" type="noConversion"/>
  </si>
  <si>
    <t>생물학적
산소요구량
Biological Oxygen Demand
BOD(㎎/ℓ)</t>
  </si>
  <si>
    <t>생물학적
산소요구량
Biological Oxygen Demand
BOD(㎎/ℓ)</t>
    <phoneticPr fontId="36" type="noConversion"/>
  </si>
  <si>
    <t>화학적
산소요구량
Chemical Oxygen Demand
COD(㎎/ℓ)</t>
  </si>
  <si>
    <t>화학적
산소요구량
Chemical Oxygen Demand
COD(㎎/ℓ)</t>
    <phoneticPr fontId="36" type="noConversion"/>
  </si>
  <si>
    <t>부유물질
Floating matter
SS(㎎/ℓ)</t>
  </si>
  <si>
    <t>부유물질
Floating matter
SS(㎎/ℓ)</t>
    <phoneticPr fontId="36" type="noConversion"/>
  </si>
  <si>
    <t>대장균군
E-COLI
(총대장균군수/100㎖)</t>
  </si>
  <si>
    <t>대장균군
E-COLI
(총대장균군수/100㎖)</t>
    <phoneticPr fontId="36" type="noConversion"/>
  </si>
  <si>
    <t>주 : 2014년 자료부터 영문용어 수정 및 단위 수정</t>
    <phoneticPr fontId="36" type="noConversion"/>
  </si>
  <si>
    <r>
      <t>아황산가스(SO</t>
    </r>
    <r>
      <rPr>
        <vertAlign val="subscript"/>
        <sz val="9"/>
        <color theme="1"/>
        <rFont val="돋움"/>
        <family val="3"/>
        <charset val="129"/>
      </rPr>
      <t>2</t>
    </r>
    <r>
      <rPr>
        <sz val="9"/>
        <color theme="1"/>
        <rFont val="돋움"/>
        <family val="3"/>
        <charset val="129"/>
      </rPr>
      <t>) ppm/year</t>
    </r>
  </si>
  <si>
    <r>
      <t>이산화질소(NO</t>
    </r>
    <r>
      <rPr>
        <vertAlign val="subscript"/>
        <sz val="9"/>
        <color theme="1"/>
        <rFont val="돋움"/>
        <family val="3"/>
        <charset val="129"/>
      </rPr>
      <t>2</t>
    </r>
    <r>
      <rPr>
        <sz val="9"/>
        <color theme="1"/>
        <rFont val="돋움"/>
        <family val="3"/>
        <charset val="129"/>
      </rPr>
      <t>) ppm/year</t>
    </r>
  </si>
  <si>
    <r>
      <t>오존(O</t>
    </r>
    <r>
      <rPr>
        <vertAlign val="subscript"/>
        <sz val="9"/>
        <color theme="1"/>
        <rFont val="돋움"/>
        <family val="3"/>
        <charset val="129"/>
      </rPr>
      <t>3</t>
    </r>
    <r>
      <rPr>
        <sz val="9"/>
        <color theme="1"/>
        <rFont val="돋움"/>
        <family val="3"/>
        <charset val="129"/>
      </rPr>
      <t>)  ppm/8hours</t>
    </r>
  </si>
  <si>
    <t>생활계 폐기물
Domestic wastes</t>
    <phoneticPr fontId="18" type="noConversion"/>
  </si>
  <si>
    <t>4. Health and Environmental Inspection</t>
    <phoneticPr fontId="18" type="noConversion"/>
  </si>
  <si>
    <t>2014</t>
  </si>
  <si>
    <t>2015</t>
  </si>
  <si>
    <t xml:space="preserve">2. Inspection and Administrative Measures for Environmental Pollutant Emitting Facilities </t>
    <phoneticPr fontId="36" type="noConversion"/>
  </si>
  <si>
    <t>2. Inspection and Administrative Measures for Environmental Pollutant Emitting Facilities(Cont'd)</t>
    <phoneticPr fontId="36" type="noConversion"/>
  </si>
  <si>
    <t xml:space="preserve">    도      province</t>
    <phoneticPr fontId="36" type="noConversion"/>
  </si>
  <si>
    <t xml:space="preserve">    도      province</t>
    <phoneticPr fontId="36" type="noConversion"/>
  </si>
  <si>
    <t xml:space="preserve"> Public Health Environment 
 Research Institute</t>
    <phoneticPr fontId="36" type="noConversion"/>
  </si>
  <si>
    <t>9. Sewage &amp; Night Soil Discharge and Treatment</t>
    <phoneticPr fontId="18" type="noConversion"/>
  </si>
  <si>
    <t>9. 하수·분뇨발생량 및 처리현황(계속)</t>
    <phoneticPr fontId="18" type="noConversion"/>
  </si>
  <si>
    <t xml:space="preserve">9. Sewage &amp; Night Soil Discharge and </t>
    <phoneticPr fontId="18" type="noConversion"/>
  </si>
  <si>
    <t>하수 및 분뇨 발생량 Amount of Sewage &amp; night soil generated</t>
    <phoneticPr fontId="18" type="noConversion"/>
  </si>
  <si>
    <t>분뇨처리시설 
Night soil treatment facility</t>
    <phoneticPr fontId="18" type="noConversion"/>
  </si>
  <si>
    <t>Year &amp;            Si, Gun</t>
    <phoneticPr fontId="18" type="noConversion"/>
  </si>
  <si>
    <t xml:space="preserve">                                   분뇨처리시설  Night soil treatment facility</t>
    <phoneticPr fontId="18" type="noConversion"/>
  </si>
  <si>
    <t>시설용량(㎥/일)  
 Capacity</t>
    <phoneticPr fontId="18" type="noConversion"/>
  </si>
  <si>
    <t>하수연계</t>
    <phoneticPr fontId="18" type="noConversion"/>
  </si>
  <si>
    <t>처리</t>
    <phoneticPr fontId="18" type="noConversion"/>
  </si>
  <si>
    <t>흥해하수</t>
  </si>
  <si>
    <t>낙동강</t>
    <phoneticPr fontId="18" type="noConversion"/>
  </si>
  <si>
    <t>단독</t>
    <phoneticPr fontId="18" type="noConversion"/>
  </si>
  <si>
    <t>중류</t>
    <phoneticPr fontId="18" type="noConversion"/>
  </si>
  <si>
    <t>진보하수</t>
    <phoneticPr fontId="18" type="noConversion"/>
  </si>
  <si>
    <t>영해하수</t>
    <phoneticPr fontId="18" type="noConversion"/>
  </si>
  <si>
    <t>동해남</t>
    <phoneticPr fontId="18" type="noConversion"/>
  </si>
  <si>
    <t>청도하수</t>
  </si>
  <si>
    <t>봉화하수</t>
  </si>
  <si>
    <r>
      <t xml:space="preserve">생물학적
</t>
    </r>
    <r>
      <rPr>
        <sz val="7"/>
        <color theme="1"/>
        <rFont val="돋움"/>
        <family val="3"/>
        <charset val="129"/>
      </rPr>
      <t>Biological</t>
    </r>
    <phoneticPr fontId="18" type="noConversion"/>
  </si>
  <si>
    <t>주 : 2005년 자료부터 서식변경</t>
    <phoneticPr fontId="18" type="noConversion"/>
  </si>
  <si>
    <t>Treatment(Cont'd)</t>
    <phoneticPr fontId="18" type="noConversion"/>
  </si>
  <si>
    <t>ⅩⅢ. Environment / 593</t>
    <phoneticPr fontId="36" type="noConversion"/>
  </si>
  <si>
    <t>594 / ⅩⅢ. 환경</t>
    <phoneticPr fontId="36" type="noConversion"/>
  </si>
  <si>
    <t>ⅩⅢ. Environment / 595</t>
    <phoneticPr fontId="36" type="noConversion"/>
  </si>
  <si>
    <t>6. 쓰레기 수거</t>
    <phoneticPr fontId="36" type="noConversion"/>
  </si>
  <si>
    <t>6. Waste Collection and Disposal</t>
    <phoneticPr fontId="36" type="noConversion"/>
  </si>
  <si>
    <t>6. 쓰레기 수거(계속)</t>
    <phoneticPr fontId="36" type="noConversion"/>
  </si>
  <si>
    <t>6. Waste Collection and Disposal(Cont'd)</t>
    <phoneticPr fontId="36" type="noConversion"/>
  </si>
  <si>
    <t>6. 쓰레기 수거(계속)</t>
    <phoneticPr fontId="18" type="noConversion"/>
  </si>
  <si>
    <t>6. Waste Collection and Disposal(Cont'd)</t>
    <phoneticPr fontId="18" type="noConversion"/>
  </si>
  <si>
    <t>단위 : 명, 톤/일, 대</t>
    <phoneticPr fontId="36" type="noConversion"/>
  </si>
  <si>
    <t>Unit : person, ton/day, each</t>
    <phoneticPr fontId="18" type="noConversion"/>
  </si>
  <si>
    <t>Unit : person, ton, each</t>
    <phoneticPr fontId="36" type="noConversion"/>
  </si>
  <si>
    <t>단위 : 제곱킬로미터, 명, 톤, 대</t>
    <phoneticPr fontId="36" type="noConversion"/>
  </si>
  <si>
    <t>Unit : person, ton/day, each</t>
    <phoneticPr fontId="36" type="noConversion"/>
  </si>
  <si>
    <t>연별 및
시군별</t>
    <phoneticPr fontId="36" type="noConversion"/>
  </si>
  <si>
    <t>행정구역
Administrative area</t>
    <phoneticPr fontId="36" type="noConversion"/>
  </si>
  <si>
    <t>청소구역
Waste-collected area</t>
    <phoneticPr fontId="36" type="noConversion"/>
  </si>
  <si>
    <t>배출량
(C)
Amount of discharged waste</t>
    <phoneticPr fontId="36" type="noConversion"/>
  </si>
  <si>
    <t>처리량
(D)
Amount of waste disposal</t>
    <phoneticPr fontId="36" type="noConversion"/>
  </si>
  <si>
    <t>수거처리 By type of waste disposal</t>
    <phoneticPr fontId="36" type="noConversion"/>
  </si>
  <si>
    <t>연별 및
시군별</t>
    <phoneticPr fontId="36" type="noConversion"/>
  </si>
  <si>
    <t>수거처리  By type of waste disposal</t>
    <phoneticPr fontId="36" type="noConversion"/>
  </si>
  <si>
    <t>수거처리  By type of waste disposal</t>
    <phoneticPr fontId="18" type="noConversion"/>
  </si>
  <si>
    <t>지방자치단체  Local government</t>
    <phoneticPr fontId="36" type="noConversion"/>
  </si>
  <si>
    <t>처 리 업 체
Service Company</t>
    <phoneticPr fontId="36" type="noConversion"/>
  </si>
  <si>
    <t>Year &amp;  
Si, Gun</t>
    <phoneticPr fontId="18" type="noConversion"/>
  </si>
  <si>
    <t>연별 및 시군별
Year &amp; Si, Gun</t>
    <phoneticPr fontId="36" type="noConversion"/>
  </si>
  <si>
    <t>자가처리업소
 Self-managed workplace</t>
    <phoneticPr fontId="36" type="noConversion"/>
  </si>
  <si>
    <t>해역배출
Dumping
at sea</t>
    <phoneticPr fontId="36" type="noConversion"/>
  </si>
  <si>
    <t xml:space="preserve">기타
Others
</t>
    <phoneticPr fontId="36" type="noConversion"/>
  </si>
  <si>
    <t>폐 기 물  Wastes</t>
    <phoneticPr fontId="36" type="noConversion"/>
  </si>
  <si>
    <t>폐기물  Wastes</t>
    <phoneticPr fontId="18" type="noConversion"/>
  </si>
  <si>
    <t>인 원
Workers</t>
    <phoneticPr fontId="36" type="noConversion"/>
  </si>
  <si>
    <t xml:space="preserve">  장비 Equipment</t>
    <phoneticPr fontId="36" type="noConversion"/>
  </si>
  <si>
    <t>장 비
Equipment</t>
    <phoneticPr fontId="36" type="noConversion"/>
  </si>
  <si>
    <t>장 비 Equipment</t>
    <phoneticPr fontId="36" type="noConversion"/>
  </si>
  <si>
    <t>생활폐기물 Domestic wastes</t>
    <phoneticPr fontId="36" type="noConversion"/>
  </si>
  <si>
    <t xml:space="preserve">사업장 배출시설계 폐기물  </t>
    <phoneticPr fontId="36" type="noConversion"/>
  </si>
  <si>
    <t xml:space="preserve">   Industrial wastes</t>
    <phoneticPr fontId="36" type="noConversion"/>
  </si>
  <si>
    <t>건설 폐기물 Construction wastes</t>
    <phoneticPr fontId="36" type="noConversion"/>
  </si>
  <si>
    <t>지정 폐기물  Specified wastes</t>
    <phoneticPr fontId="36" type="noConversion"/>
  </si>
  <si>
    <t>발생량
Generation</t>
    <phoneticPr fontId="36" type="noConversion"/>
  </si>
  <si>
    <t>매립
Landfill</t>
    <phoneticPr fontId="36" type="noConversion"/>
  </si>
  <si>
    <t>소각
Incineration</t>
    <phoneticPr fontId="36" type="noConversion"/>
  </si>
  <si>
    <t>재활용
Recycling</t>
    <phoneticPr fontId="36" type="noConversion"/>
  </si>
  <si>
    <t>전년도 이월량
 Carry-over</t>
    <phoneticPr fontId="36" type="noConversion"/>
  </si>
  <si>
    <t>해당연도
발생량
Generation</t>
    <phoneticPr fontId="36" type="noConversion"/>
  </si>
  <si>
    <t>기타보관량
Custody</t>
    <phoneticPr fontId="36" type="noConversion"/>
  </si>
  <si>
    <t xml:space="preserve"> 중장비 Heavy equipment</t>
    <phoneticPr fontId="36" type="noConversion"/>
  </si>
  <si>
    <t xml:space="preserve"> 중장비 
Heavy equipment</t>
    <phoneticPr fontId="36" type="noConversion"/>
  </si>
  <si>
    <t>2013</t>
    <phoneticPr fontId="18" type="noConversion"/>
  </si>
  <si>
    <t xml:space="preserve"> Pohang</t>
    <phoneticPr fontId="36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</si>
  <si>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</si>
  <si>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</si>
  <si>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</si>
  <si>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 xml:space="preserve"> Gumi</t>
    <phoneticPr fontId="18" type="noConversion"/>
  </si>
  <si>
    <t xml:space="preserve"> Gumi</t>
    <phoneticPr fontId="36" type="noConversion"/>
  </si>
  <si>
    <t xml:space="preserve"> Yeongju</t>
    <phoneticPr fontId="36" type="noConversion"/>
  </si>
  <si>
    <t>Yeongcheon</t>
    <phoneticPr fontId="18" type="noConversion"/>
  </si>
  <si>
    <t xml:space="preserve"> Yeongcheon</t>
    <phoneticPr fontId="36" type="noConversion"/>
  </si>
  <si>
    <t xml:space="preserve"> Sangju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</si>
  <si>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</si>
  <si>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</si>
  <si>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</si>
  <si>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</si>
  <si>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</si>
  <si>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</si>
  <si>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</si>
  <si>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</si>
  <si>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</si>
  <si>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</si>
  <si>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</si>
  <si>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</si>
  <si>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</si>
  <si>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</si>
  <si>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>자료 : 환경정책과</t>
    <phoneticPr fontId="36" type="noConversion"/>
  </si>
  <si>
    <t>자료 : 환경정책과</t>
    <phoneticPr fontId="18" type="noConversion"/>
  </si>
  <si>
    <t>자료 : 녹색환경과</t>
    <phoneticPr fontId="36" type="noConversion"/>
  </si>
  <si>
    <t>주 : 1) 2008년 자료부터 지정폐기물 삭제</t>
    <phoneticPr fontId="18" type="noConversion"/>
  </si>
  <si>
    <t xml:space="preserve">      2) 2011년 부터 지정폐기물 자료입력</t>
    <phoneticPr fontId="36" type="noConversion"/>
  </si>
  <si>
    <t xml:space="preserve">      </t>
    <phoneticPr fontId="36" type="noConversion"/>
  </si>
  <si>
    <t xml:space="preserve">      3) 2012년 부터 단위수정</t>
    <phoneticPr fontId="36" type="noConversion"/>
  </si>
  <si>
    <t>Source : Environmental Safety Division</t>
    <phoneticPr fontId="36" type="noConversion"/>
  </si>
  <si>
    <t>Source : Environmental Policy Division</t>
    <phoneticPr fontId="18" type="noConversion"/>
  </si>
  <si>
    <t xml:space="preserve"> Source : Environmental Policy Division</t>
    <phoneticPr fontId="18" type="noConversion"/>
  </si>
  <si>
    <t>Source : Environmental Policy Division</t>
    <phoneticPr fontId="36" type="noConversion"/>
  </si>
  <si>
    <t>Source : Environmental Yearbook Statistical</t>
    <phoneticPr fontId="18" type="noConversion"/>
  </si>
  <si>
    <t>2016</t>
  </si>
  <si>
    <t>점촌하수</t>
    <phoneticPr fontId="18" type="noConversion"/>
  </si>
  <si>
    <t xml:space="preserve"> 포항시  Pohang</t>
  </si>
  <si>
    <t xml:space="preserve"> 민간 </t>
  </si>
  <si>
    <t xml:space="preserve"> 형산강 </t>
  </si>
  <si>
    <t>구룡포</t>
  </si>
  <si>
    <t xml:space="preserve"> 자체 </t>
  </si>
  <si>
    <t xml:space="preserve"> UV소독 </t>
  </si>
  <si>
    <t>흥해</t>
  </si>
  <si>
    <t>장량</t>
  </si>
  <si>
    <t>연안</t>
    <phoneticPr fontId="18" type="noConversion"/>
  </si>
  <si>
    <t>대보</t>
  </si>
  <si>
    <t xml:space="preserve"> 경주시  Gyeongju</t>
  </si>
  <si>
    <t xml:space="preserve"> 1995.08.28 </t>
  </si>
  <si>
    <t xml:space="preserve"> 자체+위탁 </t>
  </si>
  <si>
    <t xml:space="preserve"> 신당천 </t>
  </si>
  <si>
    <t>안강</t>
  </si>
  <si>
    <t xml:space="preserve"> 2005.03.31 </t>
  </si>
  <si>
    <t>감포</t>
  </si>
  <si>
    <t xml:space="preserve"> 2003.03.17 </t>
  </si>
  <si>
    <t xml:space="preserve"> 세천 </t>
  </si>
  <si>
    <t>외동</t>
  </si>
  <si>
    <t xml:space="preserve"> 2008.08.01 </t>
  </si>
  <si>
    <t xml:space="preserve"> 동천 </t>
  </si>
  <si>
    <t xml:space="preserve"> 태화강 </t>
  </si>
  <si>
    <t>건천</t>
  </si>
  <si>
    <t xml:space="preserve"> 대천 </t>
  </si>
  <si>
    <t>양남</t>
  </si>
  <si>
    <t xml:space="preserve"> 하서천 </t>
  </si>
  <si>
    <t>내남</t>
  </si>
  <si>
    <t>2015.01.01</t>
  </si>
  <si>
    <t xml:space="preserve"> 기타 </t>
  </si>
  <si>
    <t>서면</t>
  </si>
  <si>
    <t>양북</t>
  </si>
  <si>
    <t xml:space="preserve"> 대종천 </t>
  </si>
  <si>
    <t xml:space="preserve"> 김천시  Gimcheon</t>
  </si>
  <si>
    <t xml:space="preserve"> 1999.04.01 </t>
  </si>
  <si>
    <t xml:space="preserve"> 감천 </t>
  </si>
  <si>
    <t xml:space="preserve"> 낙동강 </t>
  </si>
  <si>
    <t>아포</t>
  </si>
  <si>
    <t xml:space="preserve"> 2014.02.06 </t>
  </si>
  <si>
    <t xml:space="preserve"> 자외선 </t>
  </si>
  <si>
    <t xml:space="preserve"> 안동시  Andong</t>
  </si>
  <si>
    <t xml:space="preserve"> 1999.02.21 </t>
  </si>
  <si>
    <t xml:space="preserve"> 공기업 </t>
  </si>
  <si>
    <t>풍산</t>
  </si>
  <si>
    <t xml:space="preserve"> 2008.02.27 </t>
  </si>
  <si>
    <t xml:space="preserve"> 구미시  Gumi</t>
  </si>
  <si>
    <t>1987.07.21</t>
  </si>
  <si>
    <t xml:space="preserve"> 광암천 </t>
  </si>
  <si>
    <t xml:space="preserve"> A2O </t>
  </si>
  <si>
    <t xml:space="preserve"> 2005.08.11 </t>
  </si>
  <si>
    <t xml:space="preserve"> 한천 </t>
  </si>
  <si>
    <t>원평</t>
  </si>
  <si>
    <t xml:space="preserve"> 2007.05.29 </t>
  </si>
  <si>
    <t xml:space="preserve"> 구미천 </t>
  </si>
  <si>
    <t>선산</t>
  </si>
  <si>
    <t xml:space="preserve"> 2006.07.01 </t>
  </si>
  <si>
    <t>산동</t>
  </si>
  <si>
    <t xml:space="preserve"> 2011.09.28 </t>
  </si>
  <si>
    <t xml:space="preserve"> 성수천 </t>
  </si>
  <si>
    <t>도개</t>
  </si>
  <si>
    <t xml:space="preserve"> 2000.12.31 </t>
  </si>
  <si>
    <t xml:space="preserve"> 1998.12.01 </t>
  </si>
  <si>
    <t xml:space="preserve"> 서천 </t>
  </si>
  <si>
    <t xml:space="preserve"> 내성천 </t>
  </si>
  <si>
    <t xml:space="preserve"> 영천시  Yeongcheon</t>
  </si>
  <si>
    <t>1994.02.20</t>
  </si>
  <si>
    <t xml:space="preserve"> 금호강 </t>
  </si>
  <si>
    <t>금호</t>
  </si>
  <si>
    <t xml:space="preserve"> 표준활성슬러지법 </t>
  </si>
  <si>
    <t>2001.09.18</t>
  </si>
  <si>
    <t>대창천</t>
  </si>
  <si>
    <t>청통</t>
  </si>
  <si>
    <t>청통면 죽정리 604-2</t>
  </si>
  <si>
    <t>SBR</t>
  </si>
  <si>
    <t xml:space="preserve"> 2012.12.26 </t>
  </si>
  <si>
    <t>민간</t>
  </si>
  <si>
    <t>청통천</t>
  </si>
  <si>
    <t>신녕</t>
  </si>
  <si>
    <t>DMBR</t>
  </si>
  <si>
    <t xml:space="preserve"> 2014.01.01 </t>
  </si>
  <si>
    <t>막여과</t>
  </si>
  <si>
    <t>신녕천</t>
  </si>
  <si>
    <t xml:space="preserve">연별 및 
시군별 </t>
    <phoneticPr fontId="18" type="noConversion"/>
  </si>
  <si>
    <t>…</t>
    <phoneticPr fontId="18" type="noConversion"/>
  </si>
  <si>
    <t xml:space="preserve"> Source : Water Industry Division</t>
    <phoneticPr fontId="18" type="noConversion"/>
  </si>
  <si>
    <t xml:space="preserve"> </t>
    <phoneticPr fontId="39" type="noConversion"/>
  </si>
  <si>
    <t>운영방법
Operation method</t>
    <phoneticPr fontId="18" type="noConversion"/>
  </si>
  <si>
    <t>방류수역
Waters of disposal</t>
    <phoneticPr fontId="18" type="noConversion"/>
  </si>
  <si>
    <t>Source : Water Industry Division</t>
    <phoneticPr fontId="18" type="noConversion"/>
  </si>
  <si>
    <t xml:space="preserve"> </t>
    <phoneticPr fontId="39" type="noConversion"/>
  </si>
  <si>
    <t>10. 하수종말처리장</t>
    <phoneticPr fontId="18" type="noConversion"/>
  </si>
  <si>
    <r>
      <t xml:space="preserve">기타
</t>
    </r>
    <r>
      <rPr>
        <sz val="7"/>
        <color theme="1"/>
        <rFont val="돋움"/>
        <family val="3"/>
        <charset val="129"/>
      </rPr>
      <t>Others</t>
    </r>
    <phoneticPr fontId="18" type="noConversion"/>
  </si>
  <si>
    <t>ⅩⅢ. Environment / 601</t>
  </si>
  <si>
    <t>602 / ⅩⅢ. 환경</t>
  </si>
  <si>
    <t>10. Sewage Treatment Plants(Cont'd)</t>
    <phoneticPr fontId="18" type="noConversion"/>
  </si>
  <si>
    <t xml:space="preserve">연별 및 시군별
Year &amp; Si, Gun </t>
  </si>
  <si>
    <t>물리적
Mechanical</t>
    <phoneticPr fontId="18" type="noConversion"/>
  </si>
  <si>
    <t xml:space="preserve"> 상주시  Sangju</t>
  </si>
  <si>
    <t>UV</t>
  </si>
  <si>
    <t>점촌</t>
  </si>
  <si>
    <t xml:space="preserve"> 문경시  Mungyeong</t>
  </si>
  <si>
    <t>2000.05.07</t>
  </si>
  <si>
    <t>자외선</t>
  </si>
  <si>
    <t>마성</t>
  </si>
  <si>
    <t>2003.11.30</t>
  </si>
  <si>
    <t>가은</t>
  </si>
  <si>
    <t>2004.07.28</t>
  </si>
  <si>
    <t>2000.12.21</t>
  </si>
  <si>
    <t>2003.04.01</t>
  </si>
  <si>
    <t>금성</t>
  </si>
  <si>
    <t>ICEAS SBR</t>
  </si>
  <si>
    <t>2003.01.01</t>
  </si>
  <si>
    <t>쌍계천</t>
  </si>
  <si>
    <t>안계</t>
  </si>
  <si>
    <t>KIDEA SBR</t>
  </si>
  <si>
    <t>2009.10.21</t>
  </si>
  <si>
    <t>박삼천</t>
  </si>
  <si>
    <t>봉양</t>
  </si>
  <si>
    <t>2012.07.22</t>
  </si>
  <si>
    <t>안평천</t>
  </si>
  <si>
    <t>다인</t>
  </si>
  <si>
    <t>DeNiPho(간헐포기)</t>
  </si>
  <si>
    <t>2014.12.11</t>
  </si>
  <si>
    <t>용산천</t>
  </si>
  <si>
    <t>안덕</t>
  </si>
  <si>
    <t>CNR</t>
  </si>
  <si>
    <t>2008.06.29</t>
  </si>
  <si>
    <t>길안천</t>
  </si>
  <si>
    <t>임하댐</t>
  </si>
  <si>
    <t>2013.05.01</t>
  </si>
  <si>
    <t>용전천</t>
  </si>
  <si>
    <t>진보</t>
  </si>
  <si>
    <t>2011.08.26</t>
  </si>
  <si>
    <t>2001.09.17</t>
  </si>
  <si>
    <t>남정</t>
  </si>
  <si>
    <t>2003.11.24</t>
  </si>
  <si>
    <t>영해</t>
  </si>
  <si>
    <t>2006.07.21</t>
  </si>
  <si>
    <t>청도/화양</t>
  </si>
  <si>
    <t>2000.09.13</t>
  </si>
  <si>
    <t>신원</t>
  </si>
  <si>
    <t>2003.08.06</t>
  </si>
  <si>
    <t>신원천</t>
  </si>
  <si>
    <t>풍각</t>
  </si>
  <si>
    <t>2007.01.26</t>
  </si>
  <si>
    <t>풍각천</t>
  </si>
  <si>
    <t>DNR</t>
  </si>
  <si>
    <t>2000.01.01</t>
  </si>
  <si>
    <t>2011.01.01</t>
  </si>
  <si>
    <t>2005.10.10</t>
  </si>
  <si>
    <t>이천</t>
  </si>
  <si>
    <t>왜관</t>
  </si>
  <si>
    <t>1994.04.01</t>
  </si>
  <si>
    <t>약목</t>
  </si>
  <si>
    <t>2002.07.01</t>
  </si>
  <si>
    <t>지천</t>
  </si>
  <si>
    <t>2014.03.01</t>
  </si>
  <si>
    <t>2005.04.30</t>
  </si>
  <si>
    <t>읍부</t>
  </si>
  <si>
    <t>복계천</t>
  </si>
  <si>
    <t>2012.02.27</t>
  </si>
  <si>
    <t>춘양</t>
  </si>
  <si>
    <t>운곡천</t>
  </si>
  <si>
    <t>2003.12.14</t>
  </si>
  <si>
    <t>온정</t>
  </si>
  <si>
    <t>1994.05.20</t>
  </si>
  <si>
    <t>온정천</t>
  </si>
  <si>
    <t>후포</t>
  </si>
  <si>
    <t>2012.04.01</t>
  </si>
  <si>
    <t>삼율천</t>
  </si>
  <si>
    <t>죽변</t>
  </si>
  <si>
    <t>초평천</t>
  </si>
  <si>
    <t>북면</t>
  </si>
  <si>
    <t>2014.03.31</t>
  </si>
  <si>
    <t>부구천</t>
  </si>
  <si>
    <t>Source : Water Industry Division</t>
    <phoneticPr fontId="18" type="noConversion"/>
  </si>
  <si>
    <t>자료 : 물관리과</t>
  </si>
  <si>
    <t>2013</t>
    <phoneticPr fontId="18" type="noConversion"/>
  </si>
  <si>
    <t>하수연계</t>
    <phoneticPr fontId="18" type="noConversion"/>
  </si>
  <si>
    <t>처리</t>
    <phoneticPr fontId="18" type="noConversion"/>
  </si>
  <si>
    <t>민간위탁</t>
    <phoneticPr fontId="18" type="noConversion"/>
  </si>
  <si>
    <t>송천천</t>
    <phoneticPr fontId="18" type="noConversion"/>
  </si>
  <si>
    <t>동해남</t>
    <phoneticPr fontId="18" type="noConversion"/>
  </si>
  <si>
    <t>왜관하수</t>
    <phoneticPr fontId="18" type="noConversion"/>
  </si>
  <si>
    <t>내성천</t>
    <phoneticPr fontId="18" type="noConversion"/>
  </si>
  <si>
    <t>울진음식</t>
    <phoneticPr fontId="18" type="noConversion"/>
  </si>
  <si>
    <t>동해</t>
    <phoneticPr fontId="18" type="noConversion"/>
  </si>
  <si>
    <t>기타</t>
    <phoneticPr fontId="18" type="noConversion"/>
  </si>
  <si>
    <t xml:space="preserve">       </t>
    <phoneticPr fontId="18" type="noConversion"/>
  </si>
  <si>
    <t xml:space="preserve">     </t>
    <phoneticPr fontId="18" type="noConversion"/>
  </si>
  <si>
    <t>2015</t>
    <phoneticPr fontId="18" type="noConversion"/>
  </si>
  <si>
    <t>2015</t>
    <phoneticPr fontId="18" type="noConversion"/>
  </si>
  <si>
    <t>2016.02.26</t>
    <phoneticPr fontId="18" type="noConversion"/>
  </si>
  <si>
    <t>2007.06.07</t>
    <phoneticPr fontId="18" type="noConversion"/>
  </si>
  <si>
    <t>2013.11.07</t>
    <phoneticPr fontId="18" type="noConversion"/>
  </si>
  <si>
    <t>민간</t>
    <phoneticPr fontId="18" type="noConversion"/>
  </si>
  <si>
    <t>위천</t>
    <phoneticPr fontId="18" type="noConversion"/>
  </si>
  <si>
    <t>2011.07.22</t>
    <phoneticPr fontId="18" type="noConversion"/>
  </si>
  <si>
    <t>경호천</t>
    <phoneticPr fontId="18" type="noConversion"/>
  </si>
  <si>
    <t>낙동강</t>
    <phoneticPr fontId="18" type="noConversion"/>
  </si>
  <si>
    <t>배출업소
Number of pollutant emitting facilities</t>
    <phoneticPr fontId="36" type="noConversion"/>
  </si>
  <si>
    <t>약품분석
Drug 
analysis</t>
    <phoneticPr fontId="36" type="noConversion"/>
  </si>
  <si>
    <t>인 구
(A)
Population</t>
    <phoneticPr fontId="18" type="noConversion"/>
  </si>
  <si>
    <t>인 구
(B)
Population</t>
    <phoneticPr fontId="18" type="noConversion"/>
  </si>
  <si>
    <t xml:space="preserve">수거지
인구율
(B/A)
Population ratio in the waste coll-ected area </t>
    <phoneticPr fontId="36" type="noConversion"/>
  </si>
  <si>
    <t>수거율
(D/C)
Disposal ratio</t>
    <phoneticPr fontId="36" type="noConversion"/>
  </si>
  <si>
    <t>매 립
Landfill</t>
    <phoneticPr fontId="36" type="noConversion"/>
  </si>
  <si>
    <t>소 각
Incineration</t>
    <phoneticPr fontId="36" type="noConversion"/>
  </si>
  <si>
    <t>차 량
Motorcars</t>
    <phoneticPr fontId="36" type="noConversion"/>
  </si>
  <si>
    <t>손수레
Handcars</t>
    <phoneticPr fontId="36" type="noConversion"/>
  </si>
  <si>
    <t>잔여매립
가능량(㎥) 
Residual landfill capacity</t>
    <phoneticPr fontId="36" type="noConversion"/>
  </si>
  <si>
    <t>재활용
Amount recycled</t>
    <phoneticPr fontId="18" type="noConversion"/>
  </si>
  <si>
    <t>재활용률
Recycling rate</t>
    <phoneticPr fontId="18" type="noConversion"/>
  </si>
  <si>
    <t>발생량
 Amount generated</t>
    <phoneticPr fontId="18" type="noConversion"/>
  </si>
  <si>
    <t>9. 하수·분뇨 발생량 및 처리현황</t>
    <phoneticPr fontId="18" type="noConversion"/>
  </si>
  <si>
    <t>발생량(㎥/일)  
Amount generated(㎥/day)</t>
    <phoneticPr fontId="18" type="noConversion"/>
  </si>
  <si>
    <t>수거식분뇨
Night soil Collected</t>
    <phoneticPr fontId="18" type="noConversion"/>
  </si>
  <si>
    <t>시설명
facility</t>
    <phoneticPr fontId="18" type="noConversion"/>
  </si>
  <si>
    <t xml:space="preserve">시설용량
Capacity
(㎥/일)  </t>
    <phoneticPr fontId="18" type="noConversion"/>
  </si>
  <si>
    <t>처리량(하수/마을) (㎥/일)
Treatment amount</t>
    <phoneticPr fontId="18" type="noConversion"/>
  </si>
  <si>
    <t>연계처리량(㎥ /일) (하수/마을)
Relative treatment plants</t>
    <phoneticPr fontId="18" type="noConversion"/>
  </si>
  <si>
    <t>시설명
(하수/마을)
facility</t>
    <phoneticPr fontId="18" type="noConversion"/>
  </si>
  <si>
    <r>
      <t xml:space="preserve">물리적
</t>
    </r>
    <r>
      <rPr>
        <sz val="7"/>
        <color theme="1"/>
        <rFont val="돋움"/>
        <family val="3"/>
        <charset val="129"/>
      </rPr>
      <t>Mechanical</t>
    </r>
    <phoneticPr fontId="18" type="noConversion"/>
  </si>
  <si>
    <r>
      <t xml:space="preserve">분뇨
</t>
    </r>
    <r>
      <rPr>
        <sz val="7"/>
        <color theme="1"/>
        <rFont val="돋움"/>
        <family val="3"/>
        <charset val="129"/>
      </rPr>
      <t>Counted</t>
    </r>
    <phoneticPr fontId="18" type="noConversion"/>
  </si>
  <si>
    <r>
      <t xml:space="preserve">축산
</t>
    </r>
    <r>
      <rPr>
        <sz val="7"/>
        <color theme="1"/>
        <rFont val="돋움"/>
        <family val="3"/>
        <charset val="129"/>
      </rPr>
      <t>Stock Raising</t>
    </r>
    <phoneticPr fontId="18" type="noConversion"/>
  </si>
  <si>
    <r>
      <t xml:space="preserve">침출수
</t>
    </r>
    <r>
      <rPr>
        <sz val="7"/>
        <color theme="1"/>
        <rFont val="돋움"/>
        <family val="3"/>
        <charset val="129"/>
      </rPr>
      <t>Leachate</t>
    </r>
    <phoneticPr fontId="18" type="noConversion"/>
  </si>
  <si>
    <t>수계
Water 
System</t>
    <phoneticPr fontId="18" type="noConversion"/>
  </si>
  <si>
    <t>시설용량(하수/마을) (㎥/일)
Capacity of plants</t>
    <phoneticPr fontId="18" type="noConversion"/>
  </si>
  <si>
    <t>지류
Branch stream</t>
    <phoneticPr fontId="18" type="noConversion"/>
  </si>
  <si>
    <t>수계
Water System</t>
    <phoneticPr fontId="18" type="noConversion"/>
  </si>
  <si>
    <t>Bonghwa</t>
    <phoneticPr fontId="18" type="noConversion"/>
  </si>
  <si>
    <t>Gunwi</t>
    <phoneticPr fontId="18" type="noConversion"/>
  </si>
  <si>
    <t>11. Water Pollution of Rivers</t>
    <phoneticPr fontId="36" type="noConversion"/>
  </si>
  <si>
    <t>온도
Temperature
(℃)</t>
    <phoneticPr fontId="18" type="noConversion"/>
  </si>
  <si>
    <t>수소이온농도
Hydrogenion concentration
(PH)</t>
    <phoneticPr fontId="36" type="noConversion"/>
  </si>
  <si>
    <t>2017</t>
    <phoneticPr fontId="18" type="noConversion"/>
  </si>
  <si>
    <t xml:space="preserve">남구 호미곶 해맞이로 130 </t>
    <phoneticPr fontId="18" type="noConversion"/>
  </si>
  <si>
    <t>기계</t>
  </si>
  <si>
    <t xml:space="preserve">북구 기계면 현내리 494 </t>
    <phoneticPr fontId="18" type="noConversion"/>
  </si>
  <si>
    <t>청하</t>
  </si>
  <si>
    <t xml:space="preserve">북구 청하면 화두길 138-15 </t>
    <phoneticPr fontId="18" type="noConversion"/>
  </si>
  <si>
    <t xml:space="preserve">남구 호미로 117-20   </t>
    <phoneticPr fontId="18" type="noConversion"/>
  </si>
  <si>
    <t xml:space="preserve">북구 신덕로 34-34   </t>
    <phoneticPr fontId="18" type="noConversion"/>
  </si>
  <si>
    <t xml:space="preserve">북구 칠포로 430-50   </t>
    <phoneticPr fontId="18" type="noConversion"/>
  </si>
  <si>
    <t xml:space="preserve">남구 형산강 북로 203 </t>
    <phoneticPr fontId="18" type="noConversion"/>
  </si>
  <si>
    <t xml:space="preserve">내남면 반구대로 3027 </t>
    <phoneticPr fontId="18" type="noConversion"/>
  </si>
  <si>
    <t xml:space="preserve">서면 사라운대길 42-49 </t>
    <phoneticPr fontId="18" type="noConversion"/>
  </si>
  <si>
    <t xml:space="preserve">양북면 감은로 288-3 </t>
    <phoneticPr fontId="18" type="noConversion"/>
  </si>
  <si>
    <t xml:space="preserve">양남면 하서리 1143 </t>
    <phoneticPr fontId="18" type="noConversion"/>
  </si>
  <si>
    <t xml:space="preserve">건천읍 금척리 19-1 </t>
    <phoneticPr fontId="18" type="noConversion"/>
  </si>
  <si>
    <t xml:space="preserve">감포읍 전동리 50 </t>
    <phoneticPr fontId="18" type="noConversion"/>
  </si>
  <si>
    <t xml:space="preserve">외동읍 문산리864-6 </t>
    <phoneticPr fontId="18" type="noConversion"/>
  </si>
  <si>
    <t xml:space="preserve">강동면 호명리 473 </t>
    <phoneticPr fontId="18" type="noConversion"/>
  </si>
  <si>
    <t xml:space="preserve">천북면 신당리 1362-2 </t>
    <phoneticPr fontId="18" type="noConversion"/>
  </si>
  <si>
    <t xml:space="preserve">작동길 125   </t>
    <phoneticPr fontId="18" type="noConversion"/>
  </si>
  <si>
    <t>대광동 850번지</t>
    <phoneticPr fontId="18" type="noConversion"/>
  </si>
  <si>
    <t xml:space="preserve">풍산단호로 175 </t>
    <phoneticPr fontId="18" type="noConversion"/>
  </si>
  <si>
    <t>풍천</t>
  </si>
  <si>
    <t xml:space="preserve">풍천면 운골길 156 </t>
    <phoneticPr fontId="18" type="noConversion"/>
  </si>
  <si>
    <t xml:space="preserve">앙실3길 21-20 </t>
    <phoneticPr fontId="18" type="noConversion"/>
  </si>
  <si>
    <t xml:space="preserve">도개면 도개들길 154 </t>
    <phoneticPr fontId="18" type="noConversion"/>
  </si>
  <si>
    <t>산동면 성수문량길 249-74</t>
    <phoneticPr fontId="18" type="noConversion"/>
  </si>
  <si>
    <t xml:space="preserve">선산읍 금오서원길 64 </t>
    <phoneticPr fontId="18" type="noConversion"/>
  </si>
  <si>
    <t>구미4단지</t>
  </si>
  <si>
    <t xml:space="preserve">구미시 첨단기업로 8   </t>
    <phoneticPr fontId="18" type="noConversion"/>
  </si>
  <si>
    <t xml:space="preserve">구미시 산업로 191-16 </t>
    <phoneticPr fontId="18" type="noConversion"/>
  </si>
  <si>
    <t xml:space="preserve">칠곡군 석적읍 3공단 1로 62-6 </t>
    <phoneticPr fontId="18" type="noConversion"/>
  </si>
  <si>
    <t xml:space="preserve">영천시 신녕면 완전리  518-3  </t>
    <phoneticPr fontId="18" type="noConversion"/>
  </si>
  <si>
    <t>영천시 금호읍 신대리    737-62</t>
    <phoneticPr fontId="18" type="noConversion"/>
  </si>
  <si>
    <t xml:space="preserve">영천시 도남동 713 </t>
    <phoneticPr fontId="18" type="noConversion"/>
  </si>
  <si>
    <t>Bio-SAC</t>
  </si>
  <si>
    <t>PSBR</t>
  </si>
  <si>
    <t>DEHASS</t>
  </si>
  <si>
    <t>HS-aMBR</t>
  </si>
  <si>
    <t>KIDEA</t>
  </si>
  <si>
    <t>TEC-BNR</t>
  </si>
  <si>
    <t>PID</t>
  </si>
  <si>
    <t>AO</t>
  </si>
  <si>
    <t>ICEAS</t>
  </si>
  <si>
    <t>DeNiPho</t>
  </si>
  <si>
    <t>KSMBR</t>
  </si>
  <si>
    <t>BCF</t>
  </si>
  <si>
    <t>A2O</t>
  </si>
  <si>
    <t>대종천</t>
  </si>
  <si>
    <t>대화천</t>
  </si>
  <si>
    <t>민간(대행)</t>
  </si>
  <si>
    <t>기계천</t>
  </si>
  <si>
    <t>서정리천</t>
  </si>
  <si>
    <t>여남천</t>
  </si>
  <si>
    <t>영덕오십천</t>
  </si>
  <si>
    <t>자외선 기타</t>
  </si>
  <si>
    <t>곡강천</t>
  </si>
  <si>
    <t>염소 자외선 오존 기타</t>
  </si>
  <si>
    <t xml:space="preserve">자외선 </t>
  </si>
  <si>
    <t>2016.2.26</t>
    <phoneticPr fontId="18" type="noConversion"/>
  </si>
  <si>
    <t>2004.1.31</t>
    <phoneticPr fontId="18" type="noConversion"/>
  </si>
  <si>
    <t>영주시</t>
    <phoneticPr fontId="18" type="noConversion"/>
  </si>
  <si>
    <t xml:space="preserve">경상북도 영주시 적서로 131   </t>
  </si>
  <si>
    <t xml:space="preserve">낙동면 낙동리 </t>
  </si>
  <si>
    <t xml:space="preserve">사벌면 삼덕리 </t>
  </si>
  <si>
    <t>경상북도 상주시 복룡동 153번지</t>
  </si>
  <si>
    <t>경상북도 문경시 가은읍 공단강변길 131</t>
  </si>
  <si>
    <t xml:space="preserve">경상북도 문경시 문경대로 1460   </t>
  </si>
  <si>
    <t xml:space="preserve">경상북도 경산시 경안로 497 </t>
  </si>
  <si>
    <t>의성군 봉양면 원지2길 46-52</t>
  </si>
  <si>
    <t>의성군 다인면 단북다인로 1091</t>
  </si>
  <si>
    <t>의성군 단북면 묵계길 79</t>
  </si>
  <si>
    <t>의성군 금성면 조문로 852</t>
  </si>
  <si>
    <t xml:space="preserve">경상북도 영덕군 남정면 산정로 115 </t>
  </si>
  <si>
    <t xml:space="preserve">경상북도 영덕군 축산면 영덕대게로 2015-21 </t>
  </si>
  <si>
    <t xml:space="preserve">경상북도 영덕읍 영해면 연평길 122 </t>
  </si>
  <si>
    <t xml:space="preserve">경상북도 영덕군 강구면 강영로 151-46 </t>
  </si>
  <si>
    <t xml:space="preserve">경상북도 청도군 금호길 25   </t>
  </si>
  <si>
    <t xml:space="preserve">경상북도 칠곡군 왜관읍 금산리 751 </t>
  </si>
  <si>
    <t>경상북도 예천군 용궁시장길 12-6   7-5</t>
  </si>
  <si>
    <t xml:space="preserve">경상북도 예천군 예천읍 상동길 49-50 </t>
  </si>
  <si>
    <t>경북 봉화군 춘양면 소로리 762번지</t>
  </si>
  <si>
    <t>경북 봉화군 봉화읍 적덕리 323번지</t>
  </si>
  <si>
    <t xml:space="preserve">경상북도 울진군 북면 남산길 214 </t>
  </si>
  <si>
    <t xml:space="preserve">울진군 평해읍 평해2리 64번지 </t>
  </si>
  <si>
    <t xml:space="preserve">경상북도 울진군 봉화길 104   </t>
  </si>
  <si>
    <t xml:space="preserve">경상북도 울진군 삼덕로 99   </t>
  </si>
  <si>
    <t xml:space="preserve">경상북도 울진군 소태하암길 59   </t>
  </si>
  <si>
    <t xml:space="preserve">경상북도 울진군 말루길 214   </t>
  </si>
  <si>
    <t>낙동</t>
  </si>
  <si>
    <t>2011.1.1</t>
    <phoneticPr fontId="18" type="noConversion"/>
  </si>
  <si>
    <t>2004.2.1</t>
    <phoneticPr fontId="18" type="noConversion"/>
  </si>
  <si>
    <t>2007.11.1</t>
    <phoneticPr fontId="18" type="noConversion"/>
  </si>
  <si>
    <t>A2O, DeNiPho</t>
  </si>
  <si>
    <t>SBR, H-SBR</t>
  </si>
  <si>
    <t>BSTS-II</t>
  </si>
  <si>
    <t>2단 혐기·호기법 , NPR</t>
  </si>
  <si>
    <t>BCS-II</t>
  </si>
  <si>
    <t>혐기무산소호기조합법 +분리막</t>
  </si>
  <si>
    <t>A20변형공법(혐기-무산소-호기조합법)</t>
  </si>
  <si>
    <t>2A2O</t>
  </si>
  <si>
    <t>선회와류식 SBR</t>
  </si>
  <si>
    <t>CASS</t>
  </si>
  <si>
    <t>CNR, A2O</t>
  </si>
  <si>
    <t>RBC</t>
  </si>
  <si>
    <t>MBR</t>
  </si>
  <si>
    <t>A2O, CNR</t>
  </si>
  <si>
    <t>KSBNR</t>
  </si>
  <si>
    <t>SAM</t>
  </si>
  <si>
    <t>Bio-SAC, MS-BNR</t>
  </si>
  <si>
    <t>…</t>
    <phoneticPr fontId="18" type="noConversion"/>
  </si>
  <si>
    <t>2014.2.1</t>
    <phoneticPr fontId="18" type="noConversion"/>
  </si>
  <si>
    <t>기타</t>
    <phoneticPr fontId="18" type="noConversion"/>
  </si>
  <si>
    <t>자외선</t>
    <phoneticPr fontId="18" type="noConversion"/>
  </si>
  <si>
    <t xml:space="preserve">자외선 </t>
    <phoneticPr fontId="18" type="noConversion"/>
  </si>
  <si>
    <t>감천</t>
    <phoneticPr fontId="18" type="noConversion"/>
  </si>
  <si>
    <t>사벌경천대</t>
  </si>
  <si>
    <t>대장</t>
  </si>
  <si>
    <t>평해</t>
  </si>
  <si>
    <t>영신영강길 200</t>
    <phoneticPr fontId="18" type="noConversion"/>
  </si>
  <si>
    <t>군위읍 내량길 28-60</t>
    <phoneticPr fontId="18" type="noConversion"/>
  </si>
  <si>
    <t>의성읍 경북대로 5511-28</t>
    <phoneticPr fontId="18" type="noConversion"/>
  </si>
  <si>
    <t xml:space="preserve">안현로 440   </t>
    <phoneticPr fontId="18" type="noConversion"/>
  </si>
  <si>
    <t xml:space="preserve">밤밭길 74-69 </t>
    <phoneticPr fontId="18" type="noConversion"/>
  </si>
  <si>
    <t xml:space="preserve">청송군 경동로 3995-51 </t>
    <phoneticPr fontId="18" type="noConversion"/>
  </si>
  <si>
    <t>영양군 영양읍 양평길 19</t>
    <phoneticPr fontId="18" type="noConversion"/>
  </si>
  <si>
    <t xml:space="preserve">운문면 신원리 1590 </t>
    <phoneticPr fontId="18" type="noConversion"/>
  </si>
  <si>
    <t xml:space="preserve">풍각면 송서1리 75 </t>
    <phoneticPr fontId="18" type="noConversion"/>
  </si>
  <si>
    <t>다산</t>
    <phoneticPr fontId="18" type="noConversion"/>
  </si>
  <si>
    <t xml:space="preserve">다산면 다산로 488 (좌학리) </t>
    <phoneticPr fontId="18" type="noConversion"/>
  </si>
  <si>
    <t>고령</t>
    <phoneticPr fontId="18" type="noConversion"/>
  </si>
  <si>
    <t xml:space="preserve">고령군 일량로 185   </t>
    <phoneticPr fontId="18" type="noConversion"/>
  </si>
  <si>
    <t>초전면 용대로 432</t>
    <phoneticPr fontId="18" type="noConversion"/>
  </si>
  <si>
    <t xml:space="preserve"> 성주로 3293-81   </t>
    <phoneticPr fontId="18" type="noConversion"/>
  </si>
  <si>
    <t>지천면 송정리</t>
    <phoneticPr fontId="18" type="noConversion"/>
  </si>
  <si>
    <t xml:space="preserve">약목면 동안리 577 </t>
    <phoneticPr fontId="18" type="noConversion"/>
  </si>
  <si>
    <t>1998.12.01</t>
    <phoneticPr fontId="18" type="noConversion"/>
  </si>
  <si>
    <t>서천</t>
    <phoneticPr fontId="18" type="noConversion"/>
  </si>
  <si>
    <t>2007.12.04</t>
    <phoneticPr fontId="18" type="noConversion"/>
  </si>
  <si>
    <t xml:space="preserve">염소 </t>
  </si>
  <si>
    <t>염소 오존</t>
  </si>
  <si>
    <t>하빈천</t>
    <phoneticPr fontId="18" type="noConversion"/>
  </si>
  <si>
    <t>2012.01.10</t>
    <phoneticPr fontId="18" type="noConversion"/>
  </si>
  <si>
    <t>낙동강</t>
    <phoneticPr fontId="18" type="noConversion"/>
  </si>
  <si>
    <t>2017</t>
    <phoneticPr fontId="18" type="noConversion"/>
  </si>
  <si>
    <t>2017</t>
    <phoneticPr fontId="18" type="noConversion"/>
  </si>
  <si>
    <t>2016</t>
    <phoneticPr fontId="18" type="noConversion"/>
  </si>
  <si>
    <t>2014</t>
    <phoneticPr fontId="18" type="noConversion"/>
  </si>
  <si>
    <t>2015</t>
    <phoneticPr fontId="18" type="noConversion"/>
  </si>
  <si>
    <t>주 : 1) 2010년 자료부터 "대행업체" → "처리업체"로 변경</t>
    <phoneticPr fontId="36" type="noConversion"/>
  </si>
  <si>
    <t xml:space="preserve">     2) 2010년 자료부터 "대행업체" → "처리업체"로 변경</t>
    <phoneticPr fontId="18" type="noConversion"/>
  </si>
  <si>
    <t xml:space="preserve">      2) 2010년 자료부터 "대행업체" → "처리업체"로 변경</t>
    <phoneticPr fontId="18" type="noConversion"/>
  </si>
  <si>
    <t xml:space="preserve">      2) 2010년 자료부터 "대행업체" → "처리업체"로 변경</t>
    <phoneticPr fontId="18" type="noConversion"/>
  </si>
  <si>
    <t>2013</t>
    <phoneticPr fontId="18" type="noConversion"/>
  </si>
  <si>
    <t>2014</t>
    <phoneticPr fontId="18" type="noConversion"/>
  </si>
  <si>
    <t>2015</t>
    <phoneticPr fontId="18" type="noConversion"/>
  </si>
  <si>
    <t>2016</t>
    <phoneticPr fontId="18" type="noConversion"/>
  </si>
  <si>
    <t>2013</t>
    <phoneticPr fontId="18" type="noConversion"/>
  </si>
  <si>
    <r>
      <t xml:space="preserve">정화조 · 오수
처리 오니
</t>
    </r>
    <r>
      <rPr>
        <sz val="7"/>
        <rFont val="돋움"/>
        <family val="3"/>
        <charset val="129"/>
      </rPr>
      <t>Sludge from 
seqtic tank or sewage treatment</t>
    </r>
    <phoneticPr fontId="18" type="noConversion"/>
  </si>
  <si>
    <t>기타</t>
    <phoneticPr fontId="18" type="noConversion"/>
  </si>
  <si>
    <t>2016</t>
    <phoneticPr fontId="18" type="noConversion"/>
  </si>
  <si>
    <t>2017</t>
    <phoneticPr fontId="18" type="noConversion"/>
  </si>
  <si>
    <t>2016</t>
    <phoneticPr fontId="18" type="noConversion"/>
  </si>
  <si>
    <t>2017</t>
    <phoneticPr fontId="18" type="noConversion"/>
  </si>
  <si>
    <t xml:space="preserve">      2016년 환경부 '하수도통계'공표 후 홈페이지 및 DB 수정</t>
    <phoneticPr fontId="18" type="noConversion"/>
  </si>
  <si>
    <t>주 : 2005년 자료부터 서식변경</t>
    <phoneticPr fontId="18" type="noConversion"/>
  </si>
  <si>
    <t xml:space="preserve">      2016년 환경부 '하수도통계'공표 후 홈페이지 및 DB 수정</t>
    <phoneticPr fontId="18" type="noConversion"/>
  </si>
  <si>
    <t>물리적
Mechanical</t>
    <phoneticPr fontId="18" type="noConversion"/>
  </si>
  <si>
    <t>생물학적
Biological</t>
    <phoneticPr fontId="18" type="noConversion"/>
  </si>
  <si>
    <t>분뇨
Counted</t>
    <phoneticPr fontId="18" type="noConversion"/>
  </si>
  <si>
    <t>축산
Stock Raising</t>
    <phoneticPr fontId="18" type="noConversion"/>
  </si>
  <si>
    <t>침출수
Leachate</t>
    <phoneticPr fontId="18" type="noConversion"/>
  </si>
  <si>
    <t>기타
Others</t>
    <phoneticPr fontId="18" type="noConversion"/>
  </si>
  <si>
    <t>자료 :「환경통계연감」환경부 대기관리과·기후대기정책과·수생태보전과</t>
    <phoneticPr fontId="46" type="noConversion"/>
  </si>
  <si>
    <t>ⅩⅢ. Environment / 649</t>
    <phoneticPr fontId="36" type="noConversion"/>
  </si>
  <si>
    <t>650 / ⅩⅢ. 환경</t>
    <phoneticPr fontId="36" type="noConversion"/>
  </si>
  <si>
    <t>ⅩⅢ. Environment / 651</t>
    <phoneticPr fontId="36" type="noConversion"/>
  </si>
  <si>
    <t>652 / ⅩⅢ. 환경</t>
    <phoneticPr fontId="36" type="noConversion"/>
  </si>
  <si>
    <t xml:space="preserve"> ⅩⅢ. Environment / 653</t>
    <phoneticPr fontId="36" type="noConversion"/>
  </si>
  <si>
    <t>654 / ⅩⅢ. 환경</t>
    <phoneticPr fontId="36" type="noConversion"/>
  </si>
  <si>
    <t>ⅩⅢ. Environment / 655</t>
    <phoneticPr fontId="18" type="noConversion"/>
  </si>
  <si>
    <t>656 / ⅩⅢ. 환경</t>
    <phoneticPr fontId="18" type="noConversion"/>
  </si>
  <si>
    <t>ⅩⅢ. Environment / 657</t>
    <phoneticPr fontId="18" type="noConversion"/>
  </si>
  <si>
    <t>658 / ⅩⅢ. 환경</t>
    <phoneticPr fontId="18" type="noConversion"/>
  </si>
  <si>
    <t>ⅩⅢ. Environment / 659</t>
    <phoneticPr fontId="18" type="noConversion"/>
  </si>
  <si>
    <t>660 / ⅩⅢ. 환경</t>
    <phoneticPr fontId="18" type="noConversion"/>
  </si>
  <si>
    <t>ⅩⅢ. Environment / 661</t>
    <phoneticPr fontId="18" type="noConversion"/>
  </si>
  <si>
    <t>662 / ⅩⅢ. 환경</t>
    <phoneticPr fontId="36" type="noConversion"/>
  </si>
  <si>
    <t>ⅩⅢ. Environment / 663</t>
    <phoneticPr fontId="18" type="noConversion"/>
  </si>
  <si>
    <t>664 / ⅩⅢ. 환경</t>
    <phoneticPr fontId="36" type="noConversion"/>
  </si>
  <si>
    <t>ⅩⅢ. Environment / 665</t>
    <phoneticPr fontId="36" type="noConversion"/>
  </si>
  <si>
    <t>666 / ⅩⅢ. 환경</t>
    <phoneticPr fontId="36" type="noConversion"/>
  </si>
  <si>
    <t>ⅩⅢ. Environment / 667</t>
    <phoneticPr fontId="36" type="noConversion"/>
  </si>
  <si>
    <t>668 / ⅩⅢ. 환경</t>
    <phoneticPr fontId="36" type="noConversion"/>
  </si>
  <si>
    <t>ⅩⅢ. Environment / 669</t>
    <phoneticPr fontId="18" type="noConversion"/>
  </si>
  <si>
    <t>670 / ⅩⅢ. 환경</t>
    <phoneticPr fontId="18" type="noConversion"/>
  </si>
  <si>
    <t>ⅩⅢ. Environment / 671</t>
    <phoneticPr fontId="18" type="noConversion"/>
  </si>
  <si>
    <t>672 / ⅩⅢ. 환경</t>
    <phoneticPr fontId="18" type="noConversion"/>
  </si>
  <si>
    <t>ⅩⅢ. Environment / 673</t>
    <phoneticPr fontId="18" type="noConversion"/>
  </si>
  <si>
    <t>674 / ⅩⅢ. 환경</t>
    <phoneticPr fontId="18" type="noConversion"/>
  </si>
  <si>
    <t>ⅩⅢ. Environment / 675</t>
    <phoneticPr fontId="18" type="noConversion"/>
  </si>
  <si>
    <t>676 / ⅩⅢ. 환경</t>
    <phoneticPr fontId="18" type="noConversion"/>
  </si>
  <si>
    <t>ⅩⅢ. Environment / 677</t>
    <phoneticPr fontId="18" type="noConversion"/>
  </si>
  <si>
    <t>678 / ⅩⅢ. 환경</t>
    <phoneticPr fontId="18" type="noConversion"/>
  </si>
  <si>
    <t>ⅩⅢ. Environment / 679</t>
    <phoneticPr fontId="18" type="noConversion"/>
  </si>
  <si>
    <t>680 / ⅩⅢ. 환경</t>
    <phoneticPr fontId="18" type="noConversion"/>
  </si>
  <si>
    <t>ⅩⅢ. Environment / 681</t>
    <phoneticPr fontId="18" type="noConversion"/>
  </si>
  <si>
    <t>682 / ⅩⅢ. 환경</t>
    <phoneticPr fontId="36" type="noConversion"/>
  </si>
  <si>
    <t>ⅩⅢ. Environment / 683</t>
    <phoneticPr fontId="36" type="noConversion"/>
  </si>
  <si>
    <t>주 : 2013년 자료부터 분뇨발생량 - "수거식" → "정화조 · 오수처리 오니"로 명칭변경</t>
    <phoneticPr fontId="18" type="noConversion"/>
  </si>
  <si>
    <t>주 : 2013년 자료부터 분뇨발생량-"수거식"→"정화조  ·오수처리 오니"로 명칭변경</t>
    <phoneticPr fontId="18" type="noConversion"/>
  </si>
  <si>
    <t>분뇨수집 · 운반업체
Company of night soil collection &amp; delivery</t>
    <phoneticPr fontId="18" type="noConversion"/>
  </si>
  <si>
    <t>자료 : 물산업과</t>
    <phoneticPr fontId="18" type="noConversion"/>
  </si>
  <si>
    <t>자료 : 물산업과</t>
    <phoneticPr fontId="18" type="noConversion"/>
  </si>
  <si>
    <t>Unit : person, ton/day, each</t>
    <phoneticPr fontId="36" type="noConversion"/>
  </si>
  <si>
    <t>Yeongju</t>
    <phoneticPr fontId="18" type="noConversion"/>
  </si>
  <si>
    <t>648</t>
    <phoneticPr fontId="36" type="noConversion"/>
  </si>
  <si>
    <t>구미시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</si>
</sst>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.0_);[Red]\(#,##0.0\)"/>
    <numFmt numFmtId="180" formatCode="#,##0.00_);[Red]\(#,##0.00\)"/>
    <numFmt numFmtId="181" formatCode="0.0_);[Red]\(0.0\)"/>
    <numFmt numFmtId="182" formatCode="#,##0_ "/>
    <numFmt numFmtId="183" formatCode="#,##0.0_ "/>
    <numFmt numFmtId="184" formatCode="_-* #,##0.0_-;\-* #,##0.0_-;_-* &quot;-&quot;?_-;_-@_-"/>
    <numFmt numFmtId="185" formatCode="_ * #,##0.0_ ;_ * \-#,##0.0_ ;_ * &quot;-&quot;_ ;_ @_ "/>
    <numFmt numFmtId="186" formatCode="0,000"/>
    <numFmt numFmtId="187" formatCode="_ * #,##0.00_ ;_ * \-#,##0.00_ ;_ * &quot;-&quot;_ ;_ @_ "/>
    <numFmt numFmtId="188" formatCode="#,##0.0"/>
    <numFmt numFmtId="189" formatCode="_-* #,##0.000_-;\-* #,##0.000_-;_-* &quot;-&quot;???_-;_-@_-"/>
    <numFmt numFmtId="190" formatCode="&quot;₩&quot;#,##0.00;&quot;₩&quot;\-#,##0.00"/>
    <numFmt numFmtId="191" formatCode="_-[$€-2]* #,##0.00_-;\-[$€-2]* #,##0.00_-;_-[$€-2]* &quot;-&quot;??_-"/>
    <numFmt numFmtId="192" formatCode="&quot;₩&quot;#,##0;[Red]&quot;₩&quot;&quot;₩&quot;\-#,##0"/>
    <numFmt numFmtId="19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6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8" formatCode="0_);[Red]\(0\)"/>
    <numFmt numFmtId="199" formatCode="_-* #,##0_-;\-* #,##0_-;_-* &quot;-&quot;??_-;_-@_-"/>
    <numFmt numFmtId="200" formatCode="_ &quot;₩&quot;* #,##0_ ;_ &quot;₩&quot;* \-#,##0_ ;_ &quot;₩&quot;* &quot;-&quot;_ ;_ @_ "/>
    <numFmt numFmtId="201" formatCode="_ &quot;₩&quot;* #,##0.00_ ;_ &quot;₩&quot;* \-#,##0.00_ ;_ &quot;₩&quot;* &quot;-&quot;??_ ;_ @_ 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_-* #,##0.0_-;\-* #,##0.0_-;_-* &quot;-&quot;_-;_-@_-"/>
    <numFmt numFmtId="209" formatCode="_-* #,##0.0_-;\-* #,##0.0_-;_-* &quot;-&quot;???_-;_-@_-"/>
    <numFmt numFmtId="210" formatCode="_-* #,##0_-;\!\-* #,##0_-;_-* &quot;-&quot;_-;_-@_-"/>
    <numFmt numFmtId="211" formatCode="_-* #,##0_-;\-* #,##0_-;_-* &quot;-&quot;?_-;_-@_-"/>
    <numFmt numFmtId="212" formatCode="#,##0_-;\-#,##0_-;&quot;-&quot;_-;@_-"/>
    <numFmt numFmtId="213" formatCode="_(* #,##0.00_);_(* &quot;₩&quot;&quot;₩&quot;&quot;₩&quot;&quot;₩&quot;\(#,##0.00&quot;₩&quot;&quot;₩&quot;&quot;₩&quot;&quot;₩&quot;\);_(* &quot;-&quot;??_);_(@_)"/>
    <numFmt numFmtId="214" formatCode=".000"/>
    <numFmt numFmtId="215" formatCode="&quot;₩&quot;#,##0.00;&quot;₩&quot;&quot;₩&quot;&quot;₩&quot;&quot;₩&quot;&quot;₩&quot;&quot;₩&quot;\-#,##0.00"/>
    <numFmt numFmtId="216" formatCode="#,##0.00_ "/>
    <numFmt numFmtId="217" formatCode="0.0"/>
    <numFmt numFmtId="218" formatCode="[$-F800]dddd\,\ mmmm\ dd\,\ yyyy"/>
    <numFmt numFmtId="219" formatCode="&quot;A$&quot;\ #,##0.0;&quot;$&quot;\-#,##0.0"/>
    <numFmt numFmtId="220" formatCode="&quot;$&quot;#,##0;\(&quot;$&quot;#,##0\)"/>
    <numFmt numFmtId="221" formatCode="#,##0.0;\(#,##0.0\);\ &quot;-&quot;\ "/>
    <numFmt numFmtId="222" formatCode="mm&quot;월&quot;dd&quot;일&quot;"/>
    <numFmt numFmtId="223" formatCode="@\ &quot;주임&quot;"/>
    <numFmt numFmtId="224" formatCode="mm\.dd"/>
    <numFmt numFmtId="225" formatCode="#,##0.000;\-#,##0.000"/>
    <numFmt numFmtId="226" formatCode="#,##0.0;\-#,##0.0"/>
    <numFmt numFmtId="227" formatCode="_(&quot;R$&quot;* #,##0.00_);_(&quot;R$&quot;* \(#,##0.00\);_(&quot;R$&quot;* &quot;-&quot;??_);_(@_)"/>
    <numFmt numFmtId="228" formatCode="#,##0;\-#,##0;&quot;-&quot;;@"/>
    <numFmt numFmtId="229" formatCode="\ @"/>
    <numFmt numFmtId="230" formatCode="#,##0\ ;\-#,##0\ ;&quot;-&quot;\ ;@\ "/>
    <numFmt numFmtId="231" formatCode="#,##0.0_-;\-#,##0.0_-;&quot;-&quot;_-;@_-"/>
    <numFmt numFmtId="232" formatCode="#,##0\ ;\-#,##0\ ;&quot;-&quot;\ ;@"/>
    <numFmt numFmtId="233" formatCode="#,##0.000_ "/>
    <numFmt numFmtId="234" formatCode="0.0_ "/>
    <numFmt numFmtId="235" formatCode="#,##0.0000_ "/>
    <numFmt numFmtId="236" formatCode="_-* #,##0_-;\-* #,##0_-;_-* &quot;-&quot;???_-;_-@_-"/>
    <numFmt numFmtId="237" formatCode="_(* #,##0_);_(* \(#,##0\);_(* &quot;-&quot;_);_(@_)"/>
    <numFmt numFmtId="238" formatCode="0_ "/>
    <numFmt numFmtId="239" formatCode="0.000_);[Red]\(0.000\)"/>
  </numFmts>
  <fonts count="128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name val="뼻뮝"/>
      <family val="3"/>
      <charset val="129"/>
    </font>
    <font>
      <sz val="9"/>
      <name val="굴림체"/>
      <family val="3"/>
      <charset val="129"/>
    </font>
    <font>
      <sz val="10"/>
      <name val="돋움체"/>
      <family val="3"/>
      <charset val="129"/>
    </font>
    <font>
      <sz val="12"/>
      <name val="Times New Roman"/>
      <family val="1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name val="MS Sans Serif"/>
      <family val="2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color indexed="8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굴림체"/>
      <family val="3"/>
      <charset val="129"/>
    </font>
    <font>
      <sz val="11"/>
      <color indexed="62"/>
      <name val="맑은 고딕"/>
      <family val="3"/>
      <charset val="129"/>
    </font>
    <font>
      <u/>
      <sz val="10"/>
      <color indexed="36"/>
      <name val="바탕"/>
      <family val="1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name val="Helv"/>
      <family val="2"/>
    </font>
    <font>
      <sz val="10"/>
      <name val="μ¸¿oA¼"/>
      <family val="3"/>
      <charset val="129"/>
    </font>
    <font>
      <b/>
      <u/>
      <sz val="13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3F3F76"/>
      <name val="맑은 고딕"/>
      <family val="2"/>
      <charset val="129"/>
      <scheme val="minor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12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sz val="7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10"/>
      <color theme="1"/>
      <name val="바탕"/>
      <family val="1"/>
      <charset val="129"/>
    </font>
    <font>
      <sz val="10"/>
      <color theme="1"/>
      <name val="돋움"/>
      <family val="3"/>
      <charset val="129"/>
    </font>
    <font>
      <vertAlign val="subscript"/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2"/>
      <name val="바탕"/>
      <family val="1"/>
      <charset val="129"/>
    </font>
    <font>
      <sz val="9"/>
      <name val="Arial Narrow"/>
      <family val="2"/>
    </font>
    <font>
      <sz val="7"/>
      <name val="돋움"/>
      <family val="3"/>
      <charset val="129"/>
    </font>
    <font>
      <sz val="8.5"/>
      <color theme="1"/>
      <name val="돋움"/>
      <family val="3"/>
      <charset val="129"/>
    </font>
    <font>
      <b/>
      <sz val="8"/>
      <color theme="1"/>
      <name val="돋움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indexed="11"/>
        <bgColor indexed="64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C99"/>
      </patternFill>
    </fill>
    <fill>
      <patternFill patternType="solid">
        <fgColor indexed="1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2F2F2"/>
      </patternFill>
    </fill>
  </fills>
  <borders count="13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067">
    <xf numFmtId="0" fontId="0" fillId="0" borderId="0"/>
    <xf numFmtId="0" fontId="5" fillId="0" borderId="0" applyFont="0" applyFill="0" applyBorder="0" applyAlignment="0" applyProtection="0"/>
    <xf numFmtId="0" fontId="4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202" fontId="48" fillId="0" borderId="0" applyFont="0" applyFill="0" applyBorder="0" applyAlignment="0" applyProtection="0"/>
    <xf numFmtId="202" fontId="49" fillId="0" borderId="0" applyFont="0" applyFill="0" applyBorder="0" applyAlignment="0" applyProtection="0"/>
    <xf numFmtId="200" fontId="50" fillId="0" borderId="0" applyFont="0" applyFill="0" applyBorder="0" applyAlignment="0" applyProtection="0"/>
    <xf numFmtId="202" fontId="49" fillId="0" borderId="0" applyFont="0" applyFill="0" applyBorder="0" applyAlignment="0" applyProtection="0"/>
    <xf numFmtId="200" fontId="50" fillId="0" borderId="0" applyFont="0" applyFill="0" applyBorder="0" applyAlignment="0" applyProtection="0"/>
    <xf numFmtId="202" fontId="10" fillId="0" borderId="0" applyFont="0" applyFill="0" applyBorder="0" applyAlignment="0" applyProtection="0"/>
    <xf numFmtId="202" fontId="51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51" fillId="0" borderId="0" applyFont="0" applyFill="0" applyBorder="0" applyAlignment="0" applyProtection="0"/>
    <xf numFmtId="204" fontId="48" fillId="0" borderId="0" applyFont="0" applyFill="0" applyBorder="0" applyAlignment="0" applyProtection="0"/>
    <xf numFmtId="204" fontId="49" fillId="0" borderId="0" applyFont="0" applyFill="0" applyBorder="0" applyAlignment="0" applyProtection="0"/>
    <xf numFmtId="201" fontId="50" fillId="0" borderId="0" applyFont="0" applyFill="0" applyBorder="0" applyAlignment="0" applyProtection="0"/>
    <xf numFmtId="204" fontId="49" fillId="0" borderId="0" applyFont="0" applyFill="0" applyBorder="0" applyAlignment="0" applyProtection="0"/>
    <xf numFmtId="201" fontId="50" fillId="0" borderId="0" applyFont="0" applyFill="0" applyBorder="0" applyAlignment="0" applyProtection="0"/>
    <xf numFmtId="204" fontId="10" fillId="0" borderId="0" applyFont="0" applyFill="0" applyBorder="0" applyAlignment="0" applyProtection="0"/>
    <xf numFmtId="204" fontId="51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51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5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06" fontId="48" fillId="0" borderId="0" applyFont="0" applyFill="0" applyBorder="0" applyAlignment="0" applyProtection="0"/>
    <xf numFmtId="206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206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1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51" fillId="0" borderId="0" applyFont="0" applyFill="0" applyBorder="0" applyAlignment="0" applyProtection="0"/>
    <xf numFmtId="207" fontId="48" fillId="0" borderId="0" applyFont="0" applyFill="0" applyBorder="0" applyAlignment="0" applyProtection="0"/>
    <xf numFmtId="207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207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51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5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1" fillId="0" borderId="0"/>
    <xf numFmtId="0" fontId="48" fillId="0" borderId="0"/>
    <xf numFmtId="0" fontId="49" fillId="0" borderId="0"/>
    <xf numFmtId="0" fontId="50" fillId="0" borderId="0"/>
    <xf numFmtId="0" fontId="49" fillId="0" borderId="0"/>
    <xf numFmtId="0" fontId="51" fillId="0" borderId="0"/>
    <xf numFmtId="0" fontId="53" fillId="0" borderId="0"/>
    <xf numFmtId="0" fontId="50" fillId="0" borderId="0"/>
    <xf numFmtId="0" fontId="10" fillId="0" borderId="0"/>
    <xf numFmtId="0" fontId="51" fillId="0" borderId="0"/>
    <xf numFmtId="0" fontId="10" fillId="0" borderId="0"/>
    <xf numFmtId="0" fontId="51" fillId="0" borderId="0"/>
    <xf numFmtId="0" fontId="53" fillId="0" borderId="0"/>
    <xf numFmtId="0" fontId="50" fillId="0" borderId="0"/>
    <xf numFmtId="0" fontId="54" fillId="0" borderId="0"/>
    <xf numFmtId="0" fontId="55" fillId="0" borderId="0"/>
    <xf numFmtId="0" fontId="52" fillId="0" borderId="0"/>
    <xf numFmtId="0" fontId="52" fillId="0" borderId="0"/>
    <xf numFmtId="0" fontId="54" fillId="0" borderId="0"/>
    <xf numFmtId="0" fontId="55" fillId="0" borderId="0"/>
    <xf numFmtId="0" fontId="10" fillId="0" borderId="0"/>
    <xf numFmtId="0" fontId="51" fillId="0" borderId="0"/>
    <xf numFmtId="0" fontId="41" fillId="0" borderId="0"/>
    <xf numFmtId="177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191" fontId="14" fillId="0" borderId="0" applyFont="0" applyFill="0" applyBorder="0" applyAlignment="0" applyProtection="0"/>
    <xf numFmtId="2" fontId="12" fillId="0" borderId="0" applyFont="0" applyFill="0" applyBorder="0" applyAlignment="0" applyProtection="0"/>
    <xf numFmtId="38" fontId="42" fillId="16" borderId="0" applyNumberFormat="0" applyBorder="0" applyAlignment="0" applyProtection="0"/>
    <xf numFmtId="0" fontId="43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0" fontId="17" fillId="0" borderId="4"/>
    <xf numFmtId="0" fontId="17" fillId="0" borderId="4"/>
    <xf numFmtId="0" fontId="14" fillId="0" borderId="0"/>
    <xf numFmtId="0" fontId="12" fillId="0" borderId="0"/>
    <xf numFmtId="10" fontId="12" fillId="0" borderId="0" applyFont="0" applyFill="0" applyBorder="0" applyAlignment="0" applyProtection="0"/>
    <xf numFmtId="0" fontId="17" fillId="0" borderId="0"/>
    <xf numFmtId="0" fontId="12" fillId="0" borderId="5" applyNumberFormat="0" applyFont="0" applyFill="0" applyAlignment="0" applyProtection="0"/>
    <xf numFmtId="0" fontId="18" fillId="0" borderId="6">
      <alignment horizontal="left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195" fontId="14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40" fillId="0" borderId="0">
      <alignment vertical="center"/>
    </xf>
    <xf numFmtId="9" fontId="14" fillId="0" borderId="0" applyFont="0" applyFill="0" applyBorder="0" applyAlignment="0" applyProtection="0"/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44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192" fontId="12" fillId="0" borderId="0">
      <alignment vertical="center"/>
    </xf>
    <xf numFmtId="176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201" fontId="14" fillId="0" borderId="0" applyProtection="0"/>
    <xf numFmtId="210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210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4" fontId="23" fillId="0" borderId="0">
      <protection locked="0"/>
    </xf>
    <xf numFmtId="196" fontId="14" fillId="0" borderId="0">
      <protection locked="0"/>
    </xf>
    <xf numFmtId="0" fontId="5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41" fontId="13" fillId="0" borderId="0" applyFont="0" applyFill="0" applyBorder="0" applyAlignment="0" applyProtection="0"/>
    <xf numFmtId="176" fontId="14" fillId="0" borderId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6" fontId="14" fillId="0" borderId="0" applyProtection="0"/>
    <xf numFmtId="176" fontId="14" fillId="0" borderId="0" applyProtection="0"/>
    <xf numFmtId="177" fontId="14" fillId="0" borderId="0" applyProtection="0"/>
    <xf numFmtId="0" fontId="14" fillId="0" borderId="0" applyFont="0" applyFill="0" applyBorder="0" applyAlignment="0" applyProtection="0"/>
    <xf numFmtId="0" fontId="57" fillId="0" borderId="0">
      <alignment vertical="center"/>
    </xf>
    <xf numFmtId="194" fontId="14" fillId="0" borderId="0">
      <protection locked="0"/>
    </xf>
    <xf numFmtId="0" fontId="71" fillId="0" borderId="0">
      <alignment vertical="center"/>
    </xf>
    <xf numFmtId="0" fontId="71" fillId="0" borderId="0">
      <alignment vertical="center"/>
    </xf>
    <xf numFmtId="0" fontId="14" fillId="0" borderId="0"/>
    <xf numFmtId="0" fontId="71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14" fillId="0" borderId="0"/>
    <xf numFmtId="0" fontId="14" fillId="0" borderId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3" fillId="0" borderId="0"/>
    <xf numFmtId="0" fontId="23" fillId="0" borderId="5">
      <protection locked="0"/>
    </xf>
    <xf numFmtId="193" fontId="14" fillId="0" borderId="0">
      <protection locked="0"/>
    </xf>
    <xf numFmtId="197" fontId="14" fillId="0" borderId="0">
      <protection locked="0"/>
    </xf>
    <xf numFmtId="0" fontId="17" fillId="0" borderId="82"/>
    <xf numFmtId="0" fontId="17" fillId="0" borderId="82"/>
    <xf numFmtId="38" fontId="14" fillId="0" borderId="29">
      <alignment horizontal="right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3" fillId="0" borderId="0"/>
    <xf numFmtId="213" fontId="13" fillId="0" borderId="0"/>
    <xf numFmtId="213" fontId="13" fillId="0" borderId="0"/>
    <xf numFmtId="213" fontId="13" fillId="0" borderId="0"/>
    <xf numFmtId="213" fontId="13" fillId="0" borderId="0"/>
    <xf numFmtId="213" fontId="13" fillId="0" borderId="0"/>
    <xf numFmtId="213" fontId="13" fillId="0" borderId="0"/>
    <xf numFmtId="214" fontId="13" fillId="0" borderId="0"/>
    <xf numFmtId="214" fontId="13" fillId="0" borderId="0"/>
    <xf numFmtId="214" fontId="13" fillId="0" borderId="0"/>
    <xf numFmtId="38" fontId="42" fillId="26" borderId="0" applyNumberFormat="0" applyBorder="0" applyAlignment="0" applyProtection="0"/>
    <xf numFmtId="10" fontId="42" fillId="27" borderId="3" applyNumberFormat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7" fillId="0" borderId="82"/>
    <xf numFmtId="0" fontId="17" fillId="0" borderId="82"/>
    <xf numFmtId="0" fontId="17" fillId="0" borderId="82"/>
    <xf numFmtId="0" fontId="17" fillId="0" borderId="82"/>
    <xf numFmtId="0" fontId="17" fillId="0" borderId="82"/>
    <xf numFmtId="0" fontId="17" fillId="0" borderId="82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15" fontId="14" fillId="0" borderId="0"/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/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74" fillId="0" borderId="0">
      <alignment vertical="center"/>
    </xf>
    <xf numFmtId="0" fontId="29" fillId="7" borderId="7" applyNumberFormat="0" applyAlignment="0" applyProtection="0">
      <alignment vertical="center"/>
    </xf>
    <xf numFmtId="3" fontId="75" fillId="0" borderId="0" applyFont="0" applyFill="0" applyBorder="0" applyAlignment="0" applyProtection="0"/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1" fillId="0" borderId="0">
      <alignment vertical="center"/>
    </xf>
    <xf numFmtId="0" fontId="14" fillId="0" borderId="0"/>
    <xf numFmtId="0" fontId="7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6" fillId="0" borderId="0"/>
    <xf numFmtId="0" fontId="7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218" fontId="71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0" fontId="13" fillId="0" borderId="0"/>
    <xf numFmtId="0" fontId="4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41" fontId="13" fillId="0" borderId="0" applyFont="0" applyFill="0" applyBorder="0" applyAlignment="0" applyProtection="0"/>
    <xf numFmtId="0" fontId="71" fillId="0" borderId="0">
      <alignment vertical="center"/>
    </xf>
    <xf numFmtId="0" fontId="71" fillId="0" borderId="0">
      <alignment vertical="center"/>
    </xf>
    <xf numFmtId="9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217" fontId="13" fillId="0" borderId="0" applyFont="0" applyFill="0" applyBorder="0" applyAlignment="0" applyProtection="0">
      <alignment vertical="center"/>
    </xf>
    <xf numFmtId="219" fontId="13" fillId="0" borderId="0"/>
    <xf numFmtId="220" fontId="13" fillId="0" borderId="0"/>
    <xf numFmtId="221" fontId="40" fillId="0" borderId="0"/>
    <xf numFmtId="0" fontId="82" fillId="0" borderId="0" applyNumberFormat="0" applyFill="0" applyBorder="0" applyAlignment="0" applyProtection="0">
      <alignment vertical="top"/>
      <protection locked="0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71" fillId="0" borderId="0">
      <alignment vertical="center"/>
    </xf>
    <xf numFmtId="218" fontId="13" fillId="0" borderId="0"/>
    <xf numFmtId="0" fontId="71" fillId="0" borderId="0">
      <alignment vertical="center"/>
    </xf>
    <xf numFmtId="218" fontId="71" fillId="0" borderId="0">
      <alignment vertical="center"/>
    </xf>
    <xf numFmtId="0" fontId="13" fillId="0" borderId="0"/>
    <xf numFmtId="0" fontId="71" fillId="0" borderId="0">
      <alignment vertical="center"/>
    </xf>
    <xf numFmtId="0" fontId="4" fillId="0" borderId="0">
      <alignment vertical="center"/>
    </xf>
    <xf numFmtId="218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71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4" fillId="31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81" fillId="28" borderId="7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0" fontId="4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14" fillId="0" borderId="0"/>
    <xf numFmtId="0" fontId="87" fillId="0" borderId="0"/>
    <xf numFmtId="0" fontId="71" fillId="33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38" fontId="73" fillId="0" borderId="0" applyFont="0" applyFill="0" applyBorder="0" applyAlignment="0" applyProtection="0"/>
    <xf numFmtId="222" fontId="13" fillId="0" borderId="0"/>
    <xf numFmtId="203" fontId="73" fillId="0" borderId="0" applyFont="0" applyFill="0" applyBorder="0" applyAlignment="0" applyProtection="0"/>
    <xf numFmtId="0" fontId="12" fillId="0" borderId="0"/>
    <xf numFmtId="223" fontId="13" fillId="0" borderId="0"/>
    <xf numFmtId="224" fontId="13" fillId="0" borderId="0"/>
    <xf numFmtId="0" fontId="89" fillId="0" borderId="0" applyFill="0" applyBorder="0" applyProtection="0">
      <alignment horizontal="centerContinuous" vertical="center"/>
    </xf>
    <xf numFmtId="0" fontId="80" fillId="16" borderId="0" applyFill="0" applyBorder="0" applyProtection="0">
      <alignment horizontal="center" vertical="center"/>
    </xf>
    <xf numFmtId="0" fontId="90" fillId="32" borderId="0" applyNumberFormat="0" applyBorder="0" applyAlignment="0" applyProtection="0">
      <alignment vertical="center"/>
    </xf>
    <xf numFmtId="0" fontId="14" fillId="0" borderId="0"/>
    <xf numFmtId="9" fontId="78" fillId="16" borderId="0" applyFill="0" applyBorder="0" applyProtection="0">
      <alignment horizontal="right"/>
    </xf>
    <xf numFmtId="10" fontId="78" fillId="0" borderId="0" applyFill="0" applyBorder="0" applyProtection="0">
      <alignment horizontal="right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87" fillId="0" borderId="0"/>
    <xf numFmtId="216" fontId="78" fillId="16" borderId="0" applyFill="0" applyBorder="0" applyProtection="0">
      <alignment horizontal="right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81" fillId="28" borderId="7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7" applyNumberFormat="0" applyAlignment="0" applyProtection="0">
      <alignment vertical="center"/>
    </xf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10" fontId="42" fillId="27" borderId="85" applyNumberFormat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7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8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8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10" fontId="42" fillId="27" borderId="3" applyNumberFormat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79" fillId="0" borderId="89" applyNumberFormat="0" applyFill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1" fillId="28" borderId="87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13" fillId="27" borderId="88" applyNumberFormat="0" applyFon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81" fillId="28" borderId="87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177" fontId="14" fillId="0" borderId="0">
      <protection locked="0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25" fontId="14" fillId="0" borderId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8" fontId="14" fillId="0" borderId="0">
      <protection locked="0"/>
    </xf>
    <xf numFmtId="201" fontId="1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86" fillId="0" borderId="0">
      <alignment vertical="center"/>
    </xf>
    <xf numFmtId="0" fontId="13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176" fontId="14" fillId="0" borderId="0">
      <protection locked="0"/>
    </xf>
    <xf numFmtId="226" fontId="14" fillId="0" borderId="0">
      <protection locked="0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204" fontId="14" fillId="0" borderId="0"/>
    <xf numFmtId="0" fontId="13" fillId="0" borderId="0"/>
    <xf numFmtId="0" fontId="81" fillId="28" borderId="87">
      <alignment vertical="center"/>
    </xf>
    <xf numFmtId="0" fontId="81" fillId="28" borderId="87">
      <alignment vertical="center"/>
    </xf>
    <xf numFmtId="177" fontId="13" fillId="0" borderId="0">
      <alignment vertical="center"/>
    </xf>
    <xf numFmtId="227" fontId="13" fillId="0" borderId="0">
      <protection locked="0"/>
    </xf>
    <xf numFmtId="0" fontId="15" fillId="0" borderId="91">
      <alignment horizontal="left" vertical="center"/>
    </xf>
    <xf numFmtId="0" fontId="4" fillId="30" borderId="84" applyNumberFormat="0" applyFont="0" applyAlignment="0" applyProtection="0">
      <alignment vertical="center"/>
    </xf>
    <xf numFmtId="0" fontId="3" fillId="0" borderId="0">
      <alignment vertical="center"/>
    </xf>
    <xf numFmtId="0" fontId="102" fillId="54" borderId="93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3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15" fillId="0" borderId="86">
      <alignment horizontal="left" vertical="center"/>
    </xf>
    <xf numFmtId="0" fontId="81" fillId="28" borderId="87">
      <alignment vertical="center"/>
    </xf>
    <xf numFmtId="10" fontId="42" fillId="16" borderId="85" applyNumberFormat="0" applyBorder="0" applyAlignment="0" applyProtection="0"/>
    <xf numFmtId="10" fontId="42" fillId="16" borderId="85" applyNumberFormat="0" applyBorder="0" applyAlignment="0" applyProtection="0"/>
    <xf numFmtId="10" fontId="42" fillId="16" borderId="85" applyNumberFormat="0" applyBorder="0" applyAlignment="0" applyProtection="0"/>
    <xf numFmtId="10" fontId="42" fillId="16" borderId="85" applyNumberFormat="0" applyBorder="0" applyAlignment="0" applyProtection="0"/>
    <xf numFmtId="0" fontId="85" fillId="26" borderId="15" applyNumberFormat="0" applyAlignment="0" applyProtection="0">
      <alignment vertical="center"/>
    </xf>
    <xf numFmtId="0" fontId="101" fillId="43" borderId="0" applyNumberFormat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98" fillId="0" borderId="12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97" fillId="0" borderId="10" applyNumberFormat="0" applyFill="0" applyAlignment="0" applyProtection="0">
      <alignment vertical="center"/>
    </xf>
    <xf numFmtId="0" fontId="96" fillId="53" borderId="9" applyNumberFormat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4" fillId="36" borderId="0" applyNumberFormat="0" applyBorder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39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37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3" fillId="31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0" fillId="0" borderId="0"/>
    <xf numFmtId="0" fontId="40" fillId="0" borderId="0"/>
    <xf numFmtId="0" fontId="40" fillId="0" borderId="0"/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7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46" fillId="0" borderId="0"/>
    <xf numFmtId="0" fontId="15" fillId="0" borderId="2">
      <alignment horizontal="left" vertical="center"/>
    </xf>
    <xf numFmtId="0" fontId="12" fillId="0" borderId="0"/>
    <xf numFmtId="219" fontId="40" fillId="0" borderId="0"/>
    <xf numFmtId="0" fontId="71" fillId="40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4" fillId="0" borderId="0"/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81" fillId="28" borderId="87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91" fillId="38" borderId="92" applyNumberFormat="0" applyAlignment="0" applyProtection="0">
      <alignment vertical="center"/>
    </xf>
    <xf numFmtId="0" fontId="13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182" fontId="13" fillId="0" borderId="0">
      <protection locked="0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14" fillId="0" borderId="0">
      <protection locked="0"/>
    </xf>
    <xf numFmtId="0" fontId="71" fillId="0" borderId="0">
      <alignment vertical="center"/>
    </xf>
    <xf numFmtId="0" fontId="14" fillId="0" borderId="0">
      <protection locked="0"/>
    </xf>
    <xf numFmtId="189" fontId="13" fillId="0" borderId="0">
      <protection locked="0"/>
    </xf>
    <xf numFmtId="0" fontId="81" fillId="28" borderId="87">
      <alignment vertical="center"/>
    </xf>
    <xf numFmtId="0" fontId="35" fillId="21" borderId="15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91">
      <alignment horizontal="left" vertical="center"/>
    </xf>
    <xf numFmtId="0" fontId="61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>
      <alignment vertical="center"/>
    </xf>
    <xf numFmtId="0" fontId="70" fillId="21" borderId="15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91">
      <alignment horizontal="left" vertical="center"/>
    </xf>
    <xf numFmtId="0" fontId="20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3" fillId="0" borderId="0">
      <alignment vertical="center"/>
    </xf>
    <xf numFmtId="10" fontId="42" fillId="27" borderId="3" applyNumberFormat="0" applyBorder="0" applyAlignment="0" applyProtection="0"/>
    <xf numFmtId="0" fontId="15" fillId="0" borderId="2">
      <alignment horizontal="left" vertical="center"/>
    </xf>
    <xf numFmtId="0" fontId="35" fillId="21" borderId="15" applyNumberForma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81" fillId="28" borderId="87">
      <alignment vertical="center"/>
    </xf>
    <xf numFmtId="0" fontId="35" fillId="21" borderId="15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0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>
      <alignment vertical="center"/>
    </xf>
    <xf numFmtId="0" fontId="70" fillId="21" borderId="15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91">
      <alignment horizontal="left" vertical="center"/>
    </xf>
    <xf numFmtId="0" fontId="61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3" fillId="0" borderId="0">
      <alignment vertical="center"/>
    </xf>
    <xf numFmtId="0" fontId="71" fillId="29" borderId="0" applyNumberFormat="0" applyBorder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1" fillId="28" borderId="87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13" fillId="27" borderId="88" applyNumberFormat="0" applyFon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81" fillId="28" borderId="87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13" fillId="0" borderId="0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10" fontId="42" fillId="27" borderId="3" applyNumberFormat="0" applyBorder="0" applyAlignment="0" applyProtection="0"/>
    <xf numFmtId="0" fontId="81" fillId="28" borderId="87">
      <alignment vertical="center"/>
    </xf>
    <xf numFmtId="0" fontId="81" fillId="28" borderId="87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71" fillId="0" borderId="0">
      <alignment vertical="center"/>
    </xf>
    <xf numFmtId="218" fontId="71" fillId="0" borderId="0">
      <alignment vertical="center"/>
    </xf>
    <xf numFmtId="0" fontId="3" fillId="0" borderId="0">
      <alignment vertical="center"/>
    </xf>
    <xf numFmtId="0" fontId="71" fillId="0" borderId="0">
      <alignment vertical="center"/>
    </xf>
    <xf numFmtId="10" fontId="42" fillId="27" borderId="94" applyNumberFormat="0" applyBorder="0" applyAlignment="0" applyProtection="0"/>
    <xf numFmtId="218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218" fontId="71" fillId="0" borderId="0">
      <alignment vertical="center"/>
    </xf>
    <xf numFmtId="0" fontId="3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218" fontId="71" fillId="0" borderId="0">
      <alignment vertical="center"/>
    </xf>
    <xf numFmtId="10" fontId="42" fillId="27" borderId="94" applyNumberFormat="0" applyBorder="0" applyAlignment="0" applyProtection="0"/>
    <xf numFmtId="0" fontId="15" fillId="0" borderId="91">
      <alignment horizontal="left" vertical="center"/>
    </xf>
    <xf numFmtId="0" fontId="71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3" fillId="0" borderId="0">
      <alignment vertical="center"/>
    </xf>
    <xf numFmtId="0" fontId="85" fillId="26" borderId="11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81" fillId="28" borderId="102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1" fillId="28" borderId="102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1" fillId="28" borderId="102">
      <alignment vertical="center"/>
    </xf>
    <xf numFmtId="0" fontId="81" fillId="28" borderId="10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81" fillId="28" borderId="102">
      <alignment vertical="center"/>
    </xf>
    <xf numFmtId="0" fontId="85" fillId="26" borderId="105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81" fillId="28" borderId="102">
      <alignment vertical="center"/>
    </xf>
    <xf numFmtId="0" fontId="70" fillId="21" borderId="112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38" fontId="14" fillId="0" borderId="113">
      <alignment horizontal="right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81" fillId="28" borderId="109">
      <alignment vertical="center"/>
    </xf>
    <xf numFmtId="10" fontId="42" fillId="27" borderId="107" applyNumberFormat="0" applyBorder="0" applyAlignment="0" applyProtection="0"/>
    <xf numFmtId="10" fontId="42" fillId="27" borderId="114" applyNumberFormat="0" applyBorder="0" applyAlignment="0" applyProtection="0"/>
    <xf numFmtId="0" fontId="35" fillId="21" borderId="112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10" fontId="42" fillId="16" borderId="114" applyNumberFormat="0" applyBorder="0" applyAlignment="0" applyProtection="0"/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10" fontId="42" fillId="16" borderId="107" applyNumberFormat="0" applyBorder="0" applyAlignment="0" applyProtection="0"/>
    <xf numFmtId="0" fontId="85" fillId="26" borderId="112" applyNumberFormat="0" applyAlignment="0" applyProtection="0">
      <alignment vertical="center"/>
    </xf>
    <xf numFmtId="10" fontId="42" fillId="27" borderId="107" applyNumberFormat="0" applyBorder="0" applyAlignment="0" applyProtection="0"/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10" fontId="42" fillId="16" borderId="114" applyNumberFormat="0" applyBorder="0" applyAlignment="0" applyProtection="0"/>
    <xf numFmtId="0" fontId="15" fillId="0" borderId="115">
      <alignment horizontal="left" vertical="center"/>
    </xf>
    <xf numFmtId="0" fontId="79" fillId="0" borderId="111" applyNumberFormat="0" applyFill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10" fontId="42" fillId="16" borderId="114" applyNumberFormat="0" applyBorder="0" applyAlignment="0" applyProtection="0"/>
    <xf numFmtId="0" fontId="79" fillId="0" borderId="111" applyNumberFormat="0" applyFill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38" fontId="14" fillId="0" borderId="99">
      <alignment horizontal="right"/>
    </xf>
    <xf numFmtId="0" fontId="13" fillId="27" borderId="103" applyNumberFormat="0" applyFon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1" fillId="28" borderId="102">
      <alignment vertical="center"/>
    </xf>
    <xf numFmtId="0" fontId="79" fillId="0" borderId="104" applyNumberFormat="0" applyFill="0" applyAlignment="0" applyProtection="0">
      <alignment vertical="center"/>
    </xf>
    <xf numFmtId="0" fontId="13" fillId="27" borderId="110" applyNumberFormat="0" applyFont="0" applyAlignment="0" applyProtection="0">
      <alignment vertical="center"/>
    </xf>
    <xf numFmtId="10" fontId="42" fillId="27" borderId="94" applyNumberFormat="0" applyBorder="0" applyAlignment="0" applyProtection="0"/>
    <xf numFmtId="0" fontId="20" fillId="21" borderId="95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84" fillId="26" borderId="109" applyNumberFormat="0" applyAlignment="0" applyProtection="0">
      <alignment vertical="center"/>
    </xf>
    <xf numFmtId="0" fontId="81" fillId="28" borderId="109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35" fillId="21" borderId="105" applyNumberFormat="0" applyAlignment="0" applyProtection="0">
      <alignment vertical="center"/>
    </xf>
    <xf numFmtId="10" fontId="42" fillId="16" borderId="107" applyNumberFormat="0" applyBorder="0" applyAlignment="0" applyProtection="0"/>
    <xf numFmtId="10" fontId="42" fillId="16" borderId="107" applyNumberFormat="0" applyBorder="0" applyAlignment="0" applyProtection="0"/>
    <xf numFmtId="0" fontId="15" fillId="0" borderId="108">
      <alignment horizontal="left" vertical="center"/>
    </xf>
    <xf numFmtId="0" fontId="28" fillId="0" borderId="111" applyNumberFormat="0" applyFill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" fillId="0" borderId="0">
      <alignment vertical="center"/>
    </xf>
    <xf numFmtId="0" fontId="79" fillId="0" borderId="111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2" fillId="0" borderId="0">
      <alignment vertical="center"/>
    </xf>
    <xf numFmtId="0" fontId="13" fillId="27" borderId="110" applyNumberFormat="0" applyFont="0" applyAlignment="0" applyProtection="0">
      <alignment vertical="center"/>
    </xf>
    <xf numFmtId="0" fontId="15" fillId="0" borderId="108">
      <alignment horizontal="left" vertical="center"/>
    </xf>
    <xf numFmtId="0" fontId="29" fillId="7" borderId="109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15" fillId="0" borderId="108">
      <alignment horizontal="left" vertical="center"/>
    </xf>
    <xf numFmtId="0" fontId="14" fillId="22" borderId="110" applyNumberFormat="0" applyFon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10" fontId="42" fillId="27" borderId="100" applyNumberFormat="0" applyBorder="0" applyAlignment="0" applyProtection="0"/>
    <xf numFmtId="0" fontId="14" fillId="22" borderId="110" applyNumberFormat="0" applyFont="0" applyAlignment="0" applyProtection="0">
      <alignment vertical="center"/>
    </xf>
    <xf numFmtId="0" fontId="81" fillId="28" borderId="109" applyNumberFormat="0" applyAlignment="0" applyProtection="0">
      <alignment vertical="center"/>
    </xf>
    <xf numFmtId="10" fontId="42" fillId="27" borderId="107" applyNumberFormat="0" applyBorder="0" applyAlignment="0" applyProtection="0"/>
    <xf numFmtId="0" fontId="35" fillId="21" borderId="105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10" fontId="42" fillId="27" borderId="107" applyNumberFormat="0" applyBorder="0" applyAlignment="0" applyProtection="0"/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15" fillId="0" borderId="115">
      <alignment horizontal="left" vertical="center"/>
    </xf>
    <xf numFmtId="0" fontId="70" fillId="21" borderId="112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38" fontId="14" fillId="0" borderId="106">
      <alignment horizontal="right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81" fillId="28" borderId="95">
      <alignment vertical="center"/>
    </xf>
    <xf numFmtId="0" fontId="28" fillId="0" borderId="89" applyNumberFormat="0" applyFill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104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81" fillId="28" borderId="95">
      <alignment vertical="center"/>
    </xf>
    <xf numFmtId="10" fontId="42" fillId="27" borderId="107" applyNumberFormat="0" applyBorder="0" applyAlignment="0" applyProtection="0"/>
    <xf numFmtId="0" fontId="85" fillId="26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111" applyNumberFormat="0" applyFill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10" fontId="42" fillId="16" borderId="114" applyNumberFormat="0" applyBorder="0" applyAlignment="0" applyProtection="0"/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" fillId="0" borderId="0">
      <alignment vertical="center"/>
    </xf>
    <xf numFmtId="10" fontId="42" fillId="27" borderId="100" applyNumberFormat="0" applyBorder="0" applyAlignment="0" applyProtection="0"/>
    <xf numFmtId="0" fontId="29" fillId="7" borderId="109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10" fontId="42" fillId="16" borderId="107" applyNumberFormat="0" applyBorder="0" applyAlignment="0" applyProtection="0"/>
    <xf numFmtId="0" fontId="81" fillId="28" borderId="109">
      <alignment vertical="center"/>
    </xf>
    <xf numFmtId="0" fontId="35" fillId="21" borderId="112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15" fillId="0" borderId="115">
      <alignment horizontal="left" vertical="center"/>
    </xf>
    <xf numFmtId="0" fontId="70" fillId="21" borderId="112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81" fillId="28" borderId="95">
      <alignment vertical="center"/>
    </xf>
    <xf numFmtId="0" fontId="35" fillId="21" borderId="90" applyNumberFormat="0" applyAlignment="0" applyProtection="0">
      <alignment vertical="center"/>
    </xf>
    <xf numFmtId="0" fontId="2" fillId="0" borderId="0">
      <alignment vertical="center"/>
    </xf>
    <xf numFmtId="10" fontId="42" fillId="27" borderId="107" applyNumberFormat="0" applyBorder="0" applyAlignment="0" applyProtection="0"/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81" fillId="28" borderId="95">
      <alignment vertical="center"/>
    </xf>
    <xf numFmtId="10" fontId="42" fillId="27" borderId="107" applyNumberFormat="0" applyBorder="0" applyAlignment="0" applyProtection="0"/>
    <xf numFmtId="0" fontId="15" fillId="0" borderId="108">
      <alignment horizontal="left" vertical="center"/>
    </xf>
    <xf numFmtId="0" fontId="2" fillId="0" borderId="0">
      <alignment vertical="center"/>
    </xf>
    <xf numFmtId="0" fontId="35" fillId="21" borderId="112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" fillId="0" borderId="0">
      <alignment vertical="center"/>
    </xf>
    <xf numFmtId="10" fontId="42" fillId="27" borderId="94" applyNumberFormat="0" applyBorder="0" applyAlignment="0" applyProtection="0"/>
    <xf numFmtId="0" fontId="79" fillId="0" borderId="97" applyNumberFormat="0" applyFill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1" fillId="28" borderId="95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81" fillId="28" borderId="95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15">
      <alignment horizontal="left"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13" fillId="27" borderId="110" applyNumberFormat="0" applyFon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15" fillId="0" borderId="108">
      <alignment horizontal="left"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15" fillId="0" borderId="101">
      <alignment horizontal="left" vertical="center"/>
    </xf>
    <xf numFmtId="0" fontId="15" fillId="0" borderId="101">
      <alignment horizontal="left" vertical="center"/>
    </xf>
    <xf numFmtId="0" fontId="15" fillId="0" borderId="101">
      <alignment horizontal="left" vertical="center"/>
    </xf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0" fontId="81" fillId="28" borderId="95">
      <alignment vertical="center"/>
    </xf>
    <xf numFmtId="0" fontId="81" fillId="28" borderId="95">
      <alignment vertical="center"/>
    </xf>
    <xf numFmtId="0" fontId="15" fillId="0" borderId="86">
      <alignment horizontal="left" vertical="center"/>
    </xf>
    <xf numFmtId="0" fontId="2" fillId="0" borderId="0">
      <alignment vertical="center"/>
    </xf>
    <xf numFmtId="0" fontId="85" fillId="26" borderId="98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2" fillId="0" borderId="0">
      <alignment vertical="center"/>
    </xf>
    <xf numFmtId="0" fontId="67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15" fillId="0" borderId="101">
      <alignment horizontal="left" vertical="center"/>
    </xf>
    <xf numFmtId="0" fontId="81" fillId="28" borderId="95">
      <alignment vertical="center"/>
    </xf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0" fontId="85" fillId="26" borderId="98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10" fontId="42" fillId="27" borderId="100" applyNumberFormat="0" applyBorder="0" applyAlignment="0" applyProtection="0"/>
    <xf numFmtId="0" fontId="79" fillId="0" borderId="104" applyNumberFormat="0" applyFill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5" fillId="0" borderId="86">
      <alignment horizontal="left" vertical="center"/>
    </xf>
    <xf numFmtId="0" fontId="79" fillId="0" borderId="104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81" fillId="28" borderId="95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35" fillId="21" borderId="98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81" fillId="28" borderId="95">
      <alignment vertical="center"/>
    </xf>
    <xf numFmtId="0" fontId="35" fillId="21" borderId="98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61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70" fillId="21" borderId="98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20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35" fillId="21" borderId="98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81" fillId="28" borderId="95">
      <alignment vertical="center"/>
    </xf>
    <xf numFmtId="0" fontId="35" fillId="21" borderId="98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20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70" fillId="21" borderId="98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61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" fillId="0" borderId="0">
      <alignment vertical="center"/>
    </xf>
    <xf numFmtId="0" fontId="79" fillId="0" borderId="97" applyNumberFormat="0" applyFill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1" fillId="28" borderId="95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81" fillId="28" borderId="95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10" fontId="42" fillId="27" borderId="94" applyNumberFormat="0" applyBorder="0" applyAlignment="0" applyProtection="0"/>
    <xf numFmtId="0" fontId="81" fillId="28" borderId="95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67" fillId="0" borderId="104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2" fillId="0" borderId="0">
      <alignment vertical="center"/>
    </xf>
    <xf numFmtId="0" fontId="20" fillId="21" borderId="109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10" fontId="42" fillId="27" borderId="100" applyNumberFormat="0" applyBorder="0" applyAlignment="0" applyProtection="0"/>
    <xf numFmtId="10" fontId="42" fillId="27" borderId="100" applyNumberFormat="0" applyBorder="0" applyAlignment="0" applyProtection="0"/>
    <xf numFmtId="10" fontId="42" fillId="27" borderId="100" applyNumberFormat="0" applyBorder="0" applyAlignment="0" applyProtection="0"/>
    <xf numFmtId="10" fontId="42" fillId="27" borderId="100" applyNumberFormat="0" applyBorder="0" applyAlignment="0" applyProtection="0"/>
    <xf numFmtId="0" fontId="81" fillId="28" borderId="102">
      <alignment vertical="center"/>
    </xf>
    <xf numFmtId="0" fontId="81" fillId="28" borderId="102">
      <alignment vertical="center"/>
    </xf>
    <xf numFmtId="0" fontId="85" fillId="26" borderId="90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81" fillId="28" borderId="102">
      <alignment vertical="center"/>
    </xf>
    <xf numFmtId="0" fontId="35" fillId="21" borderId="112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10" fontId="42" fillId="27" borderId="107" applyNumberFormat="0" applyBorder="0" applyAlignment="0" applyProtection="0"/>
    <xf numFmtId="0" fontId="28" fillId="0" borderId="111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81" fillId="28" borderId="102">
      <alignment vertical="center"/>
    </xf>
    <xf numFmtId="0" fontId="35" fillId="21" borderId="90" applyNumberForma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81" fillId="28" borderId="102">
      <alignment vertical="center"/>
    </xf>
    <xf numFmtId="0" fontId="35" fillId="21" borderId="90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>
      <alignment vertical="center"/>
    </xf>
    <xf numFmtId="0" fontId="70" fillId="21" borderId="90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10" fontId="42" fillId="27" borderId="100" applyNumberFormat="0" applyBorder="0" applyAlignment="0" applyProtection="0"/>
    <xf numFmtId="0" fontId="35" fillId="21" borderId="90" applyNumberForma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81" fillId="28" borderId="102">
      <alignment vertical="center"/>
    </xf>
    <xf numFmtId="0" fontId="35" fillId="21" borderId="90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>
      <alignment vertical="center"/>
    </xf>
    <xf numFmtId="0" fontId="70" fillId="21" borderId="90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1" fillId="28" borderId="102">
      <alignment vertical="center"/>
    </xf>
    <xf numFmtId="0" fontId="81" fillId="28" borderId="102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81" fillId="28" borderId="102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10" fontId="42" fillId="27" borderId="100" applyNumberFormat="0" applyBorder="0" applyAlignment="0" applyProtection="0"/>
    <xf numFmtId="0" fontId="81" fillId="28" borderId="102">
      <alignment vertical="center"/>
    </xf>
    <xf numFmtId="0" fontId="81" fillId="28" borderId="102">
      <alignment vertical="center"/>
    </xf>
    <xf numFmtId="10" fontId="42" fillId="27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10" fontId="42" fillId="27" borderId="100" applyNumberFormat="0" applyBorder="0" applyAlignment="0" applyProtection="0"/>
    <xf numFmtId="0" fontId="29" fillId="7" borderId="109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15" fillId="0" borderId="91">
      <alignment horizontal="left"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81" fillId="28" borderId="109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10" fontId="42" fillId="27" borderId="107" applyNumberFormat="0" applyBorder="0" applyAlignment="0" applyProtection="0"/>
    <xf numFmtId="10" fontId="42" fillId="27" borderId="130" applyNumberFormat="0" applyBorder="0" applyAlignment="0" applyProtection="0"/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13" fillId="27" borderId="124" applyNumberFormat="0" applyFont="0" applyAlignment="0" applyProtection="0">
      <alignment vertical="center"/>
    </xf>
    <xf numFmtId="0" fontId="84" fillId="26" borderId="123" applyNumberFormat="0" applyAlignment="0" applyProtection="0">
      <alignment vertical="center"/>
    </xf>
    <xf numFmtId="0" fontId="81" fillId="28" borderId="123">
      <alignment vertical="center"/>
    </xf>
    <xf numFmtId="0" fontId="81" fillId="28" borderId="123" applyNumberFormat="0" applyAlignment="0" applyProtection="0">
      <alignment vertical="center"/>
    </xf>
    <xf numFmtId="0" fontId="13" fillId="27" borderId="124" applyNumberFormat="0" applyFont="0" applyAlignment="0" applyProtection="0">
      <alignment vertical="center"/>
    </xf>
    <xf numFmtId="0" fontId="81" fillId="28" borderId="123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10" fontId="42" fillId="27" borderId="130" applyNumberFormat="0" applyBorder="0" applyAlignment="0" applyProtection="0"/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38" fontId="14" fillId="0" borderId="127">
      <alignment horizontal="right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38" fontId="14" fillId="0" borderId="120">
      <alignment horizontal="right"/>
    </xf>
    <xf numFmtId="0" fontId="79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10" fontId="42" fillId="27" borderId="121" applyNumberFormat="0" applyBorder="0" applyAlignment="0" applyProtection="0"/>
    <xf numFmtId="0" fontId="79" fillId="0" borderId="125" applyNumberFormat="0" applyFill="0" applyAlignment="0" applyProtection="0">
      <alignment vertical="center"/>
    </xf>
    <xf numFmtId="10" fontId="42" fillId="27" borderId="114" applyNumberFormat="0" applyBorder="0" applyAlignment="0" applyProtection="0"/>
    <xf numFmtId="10" fontId="42" fillId="27" borderId="128" applyNumberFormat="0" applyBorder="0" applyAlignment="0" applyProtection="0"/>
    <xf numFmtId="0" fontId="85" fillId="26" borderId="12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10" fontId="42" fillId="27" borderId="121" applyNumberFormat="0" applyBorder="0" applyAlignment="0" applyProtection="0"/>
    <xf numFmtId="0" fontId="79" fillId="0" borderId="125" applyNumberFormat="0" applyFill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81" fillId="28" borderId="116">
      <alignment vertical="center"/>
    </xf>
    <xf numFmtId="0" fontId="28" fillId="0" borderId="125" applyNumberFormat="0" applyFill="0" applyAlignment="0" applyProtection="0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81" fillId="28" borderId="116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10" fontId="42" fillId="27" borderId="121" applyNumberFormat="0" applyBorder="0" applyAlignment="0" applyProtection="0"/>
    <xf numFmtId="0" fontId="81" fillId="28" borderId="123" applyNumberFormat="0" applyAlignment="0" applyProtection="0">
      <alignment vertical="center"/>
    </xf>
    <xf numFmtId="0" fontId="13" fillId="27" borderId="124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81" fillId="28" borderId="116">
      <alignment vertical="center"/>
    </xf>
    <xf numFmtId="0" fontId="35" fillId="21" borderId="126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81" fillId="28" borderId="116">
      <alignment vertical="center"/>
    </xf>
    <xf numFmtId="0" fontId="14" fillId="22" borderId="124" applyNumberFormat="0" applyFont="0" applyAlignment="0" applyProtection="0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1" fillId="0" borderId="0">
      <alignment vertical="center"/>
    </xf>
    <xf numFmtId="10" fontId="42" fillId="27" borderId="114" applyNumberFormat="0" applyBorder="0" applyAlignment="0" applyProtection="0"/>
    <xf numFmtId="0" fontId="79" fillId="0" borderId="118" applyNumberFormat="0" applyFill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81" fillId="28" borderId="116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10" fontId="42" fillId="27" borderId="130" applyNumberFormat="0" applyBorder="0" applyAlignment="0" applyProtection="0"/>
    <xf numFmtId="10" fontId="42" fillId="27" borderId="130" applyNumberFormat="0" applyBorder="0" applyAlignment="0" applyProtection="0"/>
    <xf numFmtId="10" fontId="42" fillId="27" borderId="130" applyNumberFormat="0" applyBorder="0" applyAlignment="0" applyProtection="0"/>
    <xf numFmtId="0" fontId="14" fillId="22" borderId="124" applyNumberFormat="0" applyFon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15" fillId="0" borderId="122">
      <alignment horizontal="left" vertical="center"/>
    </xf>
    <xf numFmtId="0" fontId="15" fillId="0" borderId="122">
      <alignment horizontal="left" vertical="center"/>
    </xf>
    <xf numFmtId="0" fontId="15" fillId="0" borderId="122">
      <alignment horizontal="left" vertical="center"/>
    </xf>
    <xf numFmtId="10" fontId="42" fillId="27" borderId="114" applyNumberFormat="0" applyBorder="0" applyAlignment="0" applyProtection="0"/>
    <xf numFmtId="10" fontId="42" fillId="27" borderId="114" applyNumberFormat="0" applyBorder="0" applyAlignment="0" applyProtection="0"/>
    <xf numFmtId="10" fontId="42" fillId="27" borderId="114" applyNumberFormat="0" applyBorder="0" applyAlignment="0" applyProtection="0"/>
    <xf numFmtId="10" fontId="42" fillId="27" borderId="114" applyNumberFormat="0" applyBorder="0" applyAlignment="0" applyProtection="0"/>
    <xf numFmtId="0" fontId="81" fillId="28" borderId="123" applyNumberFormat="0" applyAlignment="0" applyProtection="0">
      <alignment vertical="center"/>
    </xf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" fillId="0" borderId="0">
      <alignment vertical="center"/>
    </xf>
    <xf numFmtId="0" fontId="67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15" fillId="0" borderId="122">
      <alignment horizontal="left" vertical="center"/>
    </xf>
    <xf numFmtId="0" fontId="81" fillId="28" borderId="116">
      <alignment vertical="center"/>
    </xf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5" fillId="0" borderId="115">
      <alignment horizontal="left" vertical="center"/>
    </xf>
    <xf numFmtId="0" fontId="1" fillId="0" borderId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81" fillId="28" borderId="116">
      <alignment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0" fontId="35" fillId="21" borderId="119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81" fillId="28" borderId="116">
      <alignment vertical="center"/>
    </xf>
    <xf numFmtId="0" fontId="35" fillId="21" borderId="119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61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70" fillId="21" borderId="119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20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" fillId="0" borderId="0">
      <alignment vertical="center"/>
    </xf>
    <xf numFmtId="10" fontId="42" fillId="27" borderId="114" applyNumberFormat="0" applyBorder="0" applyAlignment="0" applyProtection="0"/>
    <xf numFmtId="0" fontId="15" fillId="0" borderId="115">
      <alignment horizontal="left" vertical="center"/>
    </xf>
    <xf numFmtId="0" fontId="35" fillId="21" borderId="119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81" fillId="28" borderId="116">
      <alignment vertical="center"/>
    </xf>
    <xf numFmtId="0" fontId="35" fillId="21" borderId="119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20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70" fillId="21" borderId="119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61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" fillId="0" borderId="0">
      <alignment vertical="center"/>
    </xf>
    <xf numFmtId="0" fontId="79" fillId="0" borderId="118" applyNumberFormat="0" applyFill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81" fillId="28" borderId="116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10" fontId="42" fillId="27" borderId="114" applyNumberFormat="0" applyBorder="0" applyAlignment="0" applyProtection="0"/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10" fontId="42" fillId="27" borderId="121" applyNumberFormat="0" applyBorder="0" applyAlignment="0" applyProtection="0"/>
    <xf numFmtId="0" fontId="20" fillId="21" borderId="123" applyNumberFormat="0" applyAlignment="0" applyProtection="0">
      <alignment vertical="center"/>
    </xf>
    <xf numFmtId="0" fontId="1" fillId="0" borderId="0">
      <alignment vertical="center"/>
    </xf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10" fontId="42" fillId="27" borderId="121" applyNumberFormat="0" applyBorder="0" applyAlignment="0" applyProtection="0"/>
    <xf numFmtId="0" fontId="1" fillId="0" borderId="0">
      <alignment vertical="center"/>
    </xf>
    <xf numFmtId="0" fontId="15" fillId="0" borderId="129">
      <alignment horizontal="left" vertical="center"/>
    </xf>
    <xf numFmtId="0" fontId="15" fillId="0" borderId="129">
      <alignment horizontal="left" vertical="center"/>
    </xf>
    <xf numFmtId="0" fontId="15" fillId="0" borderId="129">
      <alignment horizontal="left" vertical="center"/>
    </xf>
    <xf numFmtId="10" fontId="42" fillId="27" borderId="121" applyNumberFormat="0" applyBorder="0" applyAlignment="0" applyProtection="0"/>
    <xf numFmtId="10" fontId="42" fillId="27" borderId="121" applyNumberFormat="0" applyBorder="0" applyAlignment="0" applyProtection="0"/>
    <xf numFmtId="10" fontId="42" fillId="27" borderId="121" applyNumberFormat="0" applyBorder="0" applyAlignment="0" applyProtection="0"/>
    <xf numFmtId="10" fontId="42" fillId="27" borderId="121" applyNumberFormat="0" applyBorder="0" applyAlignment="0" applyProtection="0"/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15" fillId="0" borderId="129">
      <alignment horizontal="left" vertical="center"/>
    </xf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10" fontId="42" fillId="27" borderId="130" applyNumberFormat="0" applyBorder="0" applyAlignment="0" applyProtection="0"/>
    <xf numFmtId="0" fontId="35" fillId="21" borderId="126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10" fontId="42" fillId="27" borderId="121" applyNumberFormat="0" applyBorder="0" applyAlignment="0" applyProtection="0"/>
    <xf numFmtId="10" fontId="42" fillId="27" borderId="130" applyNumberFormat="0" applyBorder="0" applyAlignment="0" applyProtection="0"/>
    <xf numFmtId="10" fontId="42" fillId="16" borderId="130" applyNumberFormat="0" applyBorder="0" applyAlignment="0" applyProtection="0"/>
    <xf numFmtId="10" fontId="42" fillId="16" borderId="130" applyNumberFormat="0" applyBorder="0" applyAlignment="0" applyProtection="0"/>
    <xf numFmtId="10" fontId="42" fillId="16" borderId="130" applyNumberFormat="0" applyBorder="0" applyAlignment="0" applyProtection="0"/>
    <xf numFmtId="10" fontId="42" fillId="16" borderId="130" applyNumberFormat="0" applyBorder="0" applyAlignment="0" applyProtection="0"/>
    <xf numFmtId="10" fontId="42" fillId="27" borderId="130" applyNumberFormat="0" applyBorder="0" applyAlignment="0" applyProtection="0"/>
    <xf numFmtId="10" fontId="42" fillId="27" borderId="130" applyNumberFormat="0" applyBorder="0" applyAlignment="0" applyProtection="0"/>
    <xf numFmtId="10" fontId="42" fillId="27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27" borderId="128" applyNumberFormat="0" applyBorder="0" applyAlignment="0" applyProtection="0"/>
  </cellStyleXfs>
  <cellXfs count="1400">
    <xf numFmtId="0" fontId="0" fillId="0" borderId="0" xfId="0"/>
    <xf numFmtId="49" fontId="37" fillId="16" borderId="0" xfId="0" applyNumberFormat="1" applyFont="1" applyFill="1" applyBorder="1" applyAlignment="1" applyProtection="1">
      <alignment horizontal="center" vertical="center"/>
      <protection hidden="1"/>
    </xf>
    <xf numFmtId="0" fontId="37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38" fillId="16" borderId="0" xfId="0" applyNumberFormat="1" applyFont="1" applyFill="1" applyBorder="1" applyAlignment="1" applyProtection="1">
      <alignment horizontal="left" vertical="center"/>
      <protection hidden="1"/>
    </xf>
    <xf numFmtId="49" fontId="38" fillId="16" borderId="0" xfId="0" applyNumberFormat="1" applyFont="1" applyFill="1" applyBorder="1" applyAlignment="1" applyProtection="1">
      <alignment horizontal="center" vertical="center"/>
      <protection hidden="1"/>
    </xf>
    <xf numFmtId="0" fontId="38" fillId="16" borderId="0" xfId="0" applyFont="1" applyFill="1" applyBorder="1" applyAlignment="1" applyProtection="1">
      <alignment horizontal="center" vertical="center"/>
      <protection hidden="1"/>
    </xf>
    <xf numFmtId="49" fontId="38" fillId="16" borderId="0" xfId="0" applyNumberFormat="1" applyFont="1" applyFill="1" applyBorder="1" applyAlignment="1" applyProtection="1">
      <alignment horizontal="right" vertical="center"/>
      <protection hidden="1"/>
    </xf>
    <xf numFmtId="3" fontId="72" fillId="16" borderId="0" xfId="0" applyNumberFormat="1" applyFont="1" applyFill="1" applyAlignment="1" applyProtection="1">
      <alignment horizontal="center" vertical="center"/>
      <protection hidden="1"/>
    </xf>
    <xf numFmtId="0" fontId="72" fillId="16" borderId="0" xfId="0" applyFont="1" applyFill="1" applyAlignment="1" applyProtection="1">
      <alignment horizontal="center" vertical="center"/>
      <protection hidden="1"/>
    </xf>
    <xf numFmtId="176" fontId="72" fillId="16" borderId="0" xfId="422" applyFont="1" applyFill="1" applyBorder="1" applyAlignment="1" applyProtection="1">
      <alignment horizontal="center" vertical="center"/>
      <protection hidden="1"/>
    </xf>
    <xf numFmtId="0" fontId="72" fillId="16" borderId="0" xfId="0" applyFont="1" applyFill="1" applyBorder="1" applyAlignment="1" applyProtection="1">
      <alignment horizontal="center" vertical="center"/>
      <protection hidden="1"/>
    </xf>
    <xf numFmtId="0" fontId="104" fillId="16" borderId="0" xfId="0" applyFont="1" applyFill="1" applyBorder="1" applyAlignment="1" applyProtection="1">
      <alignment horizontal="center" vertical="center"/>
      <protection hidden="1"/>
    </xf>
    <xf numFmtId="3" fontId="72" fillId="16" borderId="0" xfId="0" applyNumberFormat="1" applyFont="1" applyFill="1" applyBorder="1" applyAlignment="1" applyProtection="1">
      <alignment horizontal="left" vertical="center"/>
      <protection hidden="1"/>
    </xf>
    <xf numFmtId="0" fontId="72" fillId="16" borderId="0" xfId="0" applyFont="1" applyFill="1" applyBorder="1" applyAlignment="1" applyProtection="1">
      <alignment horizontal="right" vertical="center"/>
      <protection hidden="1"/>
    </xf>
    <xf numFmtId="176" fontId="72" fillId="16" borderId="0" xfId="422" applyFont="1" applyFill="1" applyBorder="1" applyAlignment="1" applyProtection="1">
      <alignment horizontal="left" vertical="center"/>
      <protection hidden="1"/>
    </xf>
    <xf numFmtId="41" fontId="72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72" fillId="16" borderId="0" xfId="0" applyNumberFormat="1" applyFont="1" applyFill="1" applyBorder="1" applyAlignment="1" applyProtection="1">
      <alignment horizontal="right" vertical="center"/>
      <protection hidden="1"/>
    </xf>
    <xf numFmtId="41" fontId="106" fillId="16" borderId="0" xfId="0" applyNumberFormat="1" applyFont="1" applyFill="1" applyBorder="1" applyAlignment="1" applyProtection="1">
      <alignment horizontal="center" vertical="center"/>
      <protection hidden="1"/>
    </xf>
    <xf numFmtId="41" fontId="106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0" xfId="0" applyNumberFormat="1" applyFont="1" applyFill="1" applyBorder="1" applyAlignment="1" applyProtection="1">
      <alignment horizontal="right" vertical="center"/>
      <protection hidden="1"/>
    </xf>
    <xf numFmtId="41" fontId="106" fillId="16" borderId="0" xfId="0" applyNumberFormat="1" applyFont="1" applyFill="1" applyAlignment="1" applyProtection="1">
      <alignment horizontal="right" vertical="center"/>
      <protection hidden="1"/>
    </xf>
    <xf numFmtId="41" fontId="106" fillId="16" borderId="16" xfId="0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horizontal="center" vertical="center"/>
      <protection hidden="1"/>
    </xf>
    <xf numFmtId="41" fontId="72" fillId="16" borderId="0" xfId="0" applyNumberFormat="1" applyFont="1" applyFill="1" applyAlignment="1" applyProtection="1">
      <alignment horizontal="right" vertical="center"/>
      <protection hidden="1"/>
    </xf>
    <xf numFmtId="41" fontId="72" fillId="16" borderId="0" xfId="0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vertical="center" shrinkToFit="1"/>
      <protection hidden="1"/>
    </xf>
    <xf numFmtId="41" fontId="72" fillId="16" borderId="0" xfId="0" applyNumberFormat="1" applyFont="1" applyFill="1" applyBorder="1" applyAlignment="1" applyProtection="1">
      <alignment horizontal="left" vertical="center"/>
      <protection hidden="1"/>
    </xf>
    <xf numFmtId="41" fontId="72" fillId="16" borderId="17" xfId="0" applyNumberFormat="1" applyFont="1" applyFill="1" applyBorder="1" applyAlignment="1" applyProtection="1">
      <alignment vertical="center" shrinkToFit="1"/>
      <protection hidden="1"/>
    </xf>
    <xf numFmtId="0" fontId="107" fillId="16" borderId="0" xfId="0" applyFont="1" applyFill="1" applyAlignment="1" applyProtection="1">
      <alignment horizontal="left"/>
      <protection hidden="1"/>
    </xf>
    <xf numFmtId="3" fontId="107" fillId="16" borderId="0" xfId="0" applyNumberFormat="1" applyFont="1" applyFill="1" applyAlignment="1" applyProtection="1">
      <alignment horizontal="center"/>
      <protection hidden="1"/>
    </xf>
    <xf numFmtId="3" fontId="107" fillId="16" borderId="0" xfId="0" applyNumberFormat="1" applyFont="1" applyFill="1" applyAlignment="1" applyProtection="1">
      <alignment horizontal="right"/>
      <protection hidden="1"/>
    </xf>
    <xf numFmtId="0" fontId="107" fillId="16" borderId="28" xfId="0" applyFont="1" applyFill="1" applyBorder="1" applyAlignment="1" applyProtection="1">
      <protection hidden="1"/>
    </xf>
    <xf numFmtId="0" fontId="107" fillId="16" borderId="0" xfId="0" applyFont="1" applyFill="1" applyBorder="1" applyAlignment="1" applyProtection="1">
      <alignment horizontal="center"/>
      <protection hidden="1"/>
    </xf>
    <xf numFmtId="0" fontId="107" fillId="16" borderId="0" xfId="0" applyFont="1" applyFill="1" applyAlignment="1" applyProtection="1">
      <alignment horizontal="center"/>
      <protection hidden="1"/>
    </xf>
    <xf numFmtId="176" fontId="107" fillId="16" borderId="0" xfId="422" applyFont="1" applyFill="1" applyBorder="1" applyAlignment="1" applyProtection="1">
      <alignment horizontal="center"/>
      <protection hidden="1"/>
    </xf>
    <xf numFmtId="0" fontId="108" fillId="16" borderId="0" xfId="0" applyFont="1" applyFill="1" applyAlignment="1" applyProtection="1">
      <alignment horizontal="center" vertical="center"/>
      <protection hidden="1"/>
    </xf>
    <xf numFmtId="3" fontId="109" fillId="16" borderId="0" xfId="0" applyNumberFormat="1" applyFont="1" applyFill="1" applyAlignment="1" applyProtection="1">
      <alignment horizontal="center" vertical="center"/>
      <protection hidden="1"/>
    </xf>
    <xf numFmtId="0" fontId="109" fillId="16" borderId="0" xfId="0" applyFont="1" applyFill="1" applyBorder="1" applyAlignment="1" applyProtection="1">
      <alignment horizontal="center" vertical="center"/>
      <protection hidden="1"/>
    </xf>
    <xf numFmtId="0" fontId="109" fillId="16" borderId="0" xfId="0" applyFont="1" applyFill="1" applyAlignment="1" applyProtection="1">
      <alignment horizontal="center" vertical="center"/>
      <protection hidden="1"/>
    </xf>
    <xf numFmtId="176" fontId="110" fillId="16" borderId="0" xfId="422" applyFont="1" applyFill="1" applyBorder="1" applyAlignment="1" applyProtection="1">
      <alignment horizontal="center" vertical="center"/>
      <protection hidden="1"/>
    </xf>
    <xf numFmtId="0" fontId="72" fillId="16" borderId="0" xfId="455" applyFont="1" applyFill="1" applyBorder="1" applyAlignment="1" applyProtection="1">
      <alignment horizontal="center" vertical="center"/>
      <protection hidden="1"/>
    </xf>
    <xf numFmtId="0" fontId="72" fillId="16" borderId="0" xfId="455" applyFont="1" applyFill="1" applyAlignment="1" applyProtection="1">
      <alignment horizontal="center" vertical="center"/>
      <protection hidden="1"/>
    </xf>
    <xf numFmtId="0" fontId="104" fillId="16" borderId="0" xfId="455" applyFont="1" applyFill="1" applyBorder="1" applyAlignment="1" applyProtection="1">
      <alignment horizontal="center" vertical="center"/>
      <protection hidden="1"/>
    </xf>
    <xf numFmtId="0" fontId="104" fillId="16" borderId="0" xfId="455" applyFont="1" applyFill="1" applyAlignment="1" applyProtection="1">
      <alignment horizontal="center" vertical="center"/>
      <protection hidden="1"/>
    </xf>
    <xf numFmtId="0" fontId="72" fillId="16" borderId="0" xfId="455" applyFont="1" applyFill="1" applyBorder="1" applyAlignment="1" applyProtection="1">
      <alignment horizontal="left" vertical="center"/>
      <protection hidden="1"/>
    </xf>
    <xf numFmtId="0" fontId="72" fillId="16" borderId="16" xfId="453" quotePrefix="1" applyFont="1" applyFill="1" applyBorder="1" applyAlignment="1" applyProtection="1">
      <alignment horizontal="center" vertical="center"/>
      <protection hidden="1"/>
    </xf>
    <xf numFmtId="184" fontId="72" fillId="16" borderId="0" xfId="455" applyNumberFormat="1" applyFont="1" applyFill="1" applyBorder="1" applyAlignment="1" applyProtection="1">
      <alignment horizontal="right" vertical="center"/>
      <protection hidden="1"/>
    </xf>
    <xf numFmtId="184" fontId="72" fillId="16" borderId="0" xfId="455" applyNumberFormat="1" applyFont="1" applyFill="1" applyAlignment="1" applyProtection="1">
      <alignment horizontal="right" vertical="center"/>
      <protection hidden="1"/>
    </xf>
    <xf numFmtId="0" fontId="72" fillId="16" borderId="19" xfId="453" quotePrefix="1" applyFont="1" applyFill="1" applyBorder="1" applyAlignment="1" applyProtection="1">
      <alignment horizontal="center" vertical="center"/>
      <protection hidden="1"/>
    </xf>
    <xf numFmtId="0" fontId="106" fillId="16" borderId="0" xfId="455" applyFont="1" applyFill="1" applyBorder="1" applyAlignment="1" applyProtection="1">
      <alignment horizontal="center" vertical="center"/>
      <protection hidden="1"/>
    </xf>
    <xf numFmtId="184" fontId="106" fillId="16" borderId="0" xfId="455" applyNumberFormat="1" applyFont="1" applyFill="1" applyBorder="1" applyAlignment="1" applyProtection="1">
      <alignment horizontal="right" vertical="center"/>
      <protection hidden="1"/>
    </xf>
    <xf numFmtId="184" fontId="106" fillId="16" borderId="0" xfId="455" applyNumberFormat="1" applyFont="1" applyFill="1" applyAlignment="1" applyProtection="1">
      <alignment horizontal="right" vertical="center"/>
      <protection hidden="1"/>
    </xf>
    <xf numFmtId="178" fontId="72" fillId="16" borderId="16" xfId="453" applyNumberFormat="1" applyFont="1" applyFill="1" applyBorder="1" applyAlignment="1" applyProtection="1">
      <alignment horizontal="center" vertical="center"/>
      <protection hidden="1"/>
    </xf>
    <xf numFmtId="183" fontId="72" fillId="16" borderId="0" xfId="455" applyNumberFormat="1" applyFont="1" applyFill="1" applyBorder="1" applyAlignment="1" applyProtection="1">
      <alignment vertical="center"/>
      <protection hidden="1"/>
    </xf>
    <xf numFmtId="0" fontId="106" fillId="16" borderId="19" xfId="455" applyNumberFormat="1" applyFont="1" applyFill="1" applyBorder="1" applyAlignment="1" applyProtection="1">
      <alignment horizontal="center" vertical="center"/>
      <protection hidden="1"/>
    </xf>
    <xf numFmtId="0" fontId="72" fillId="16" borderId="19" xfId="453" applyNumberFormat="1" applyFont="1" applyFill="1" applyBorder="1" applyAlignment="1" applyProtection="1">
      <alignment horizontal="center" vertical="center"/>
      <protection hidden="1"/>
    </xf>
    <xf numFmtId="198" fontId="107" fillId="16" borderId="28" xfId="455" applyNumberFormat="1" applyFont="1" applyFill="1" applyBorder="1" applyAlignment="1" applyProtection="1">
      <alignment horizontal="left" vertical="center"/>
      <protection hidden="1"/>
    </xf>
    <xf numFmtId="198" fontId="107" fillId="16" borderId="28" xfId="455" applyNumberFormat="1" applyFont="1" applyFill="1" applyBorder="1" applyAlignment="1" applyProtection="1">
      <alignment horizontal="center" vertical="center"/>
      <protection hidden="1"/>
    </xf>
    <xf numFmtId="0" fontId="107" fillId="16" borderId="0" xfId="455" applyFont="1" applyFill="1" applyBorder="1" applyAlignment="1" applyProtection="1">
      <alignment horizontal="center" vertical="center"/>
      <protection hidden="1"/>
    </xf>
    <xf numFmtId="198" fontId="107" fillId="16" borderId="0" xfId="455" applyNumberFormat="1" applyFont="1" applyFill="1" applyBorder="1" applyAlignment="1" applyProtection="1">
      <alignment horizontal="left" vertical="center"/>
      <protection hidden="1"/>
    </xf>
    <xf numFmtId="198" fontId="107" fillId="16" borderId="0" xfId="455" applyNumberFormat="1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horizontal="right"/>
      <protection hidden="1"/>
    </xf>
    <xf numFmtId="0" fontId="108" fillId="16" borderId="0" xfId="455" applyFont="1" applyFill="1" applyAlignment="1" applyProtection="1">
      <alignment horizontal="center" vertical="center"/>
      <protection hidden="1"/>
    </xf>
    <xf numFmtId="0" fontId="109" fillId="16" borderId="0" xfId="455" applyFont="1" applyFill="1" applyAlignment="1" applyProtection="1">
      <alignment horizontal="center" vertical="center"/>
      <protection hidden="1"/>
    </xf>
    <xf numFmtId="0" fontId="72" fillId="16" borderId="16" xfId="0" applyFont="1" applyFill="1" applyBorder="1" applyAlignment="1" applyProtection="1">
      <alignment horizontal="center" vertical="center"/>
      <protection hidden="1"/>
    </xf>
    <xf numFmtId="0" fontId="72" fillId="16" borderId="0" xfId="0" applyNumberFormat="1" applyFont="1" applyFill="1" applyBorder="1" applyAlignment="1" applyProtection="1">
      <alignment horizontal="center" vertical="center"/>
      <protection hidden="1"/>
    </xf>
    <xf numFmtId="0" fontId="107" fillId="16" borderId="0" xfId="455" applyFont="1" applyFill="1" applyBorder="1" applyAlignment="1" applyProtection="1">
      <alignment horizontal="left" vertical="center"/>
      <protection hidden="1"/>
    </xf>
    <xf numFmtId="41" fontId="72" fillId="16" borderId="16" xfId="419" quotePrefix="1" applyNumberFormat="1" applyFont="1" applyFill="1" applyBorder="1" applyAlignment="1" applyProtection="1">
      <alignment horizontal="center" vertical="center"/>
      <protection hidden="1"/>
    </xf>
    <xf numFmtId="3" fontId="72" fillId="16" borderId="0" xfId="0" applyNumberFormat="1" applyFont="1" applyFill="1" applyBorder="1" applyAlignment="1" applyProtection="1">
      <alignment horizontal="center" vertical="center"/>
      <protection hidden="1"/>
    </xf>
    <xf numFmtId="184" fontId="72" fillId="16" borderId="16" xfId="457" applyNumberFormat="1" applyFont="1" applyFill="1" applyBorder="1" applyAlignment="1" applyProtection="1">
      <alignment horizontal="center" vertical="center"/>
      <protection hidden="1"/>
    </xf>
    <xf numFmtId="184" fontId="72" fillId="0" borderId="16" xfId="457" applyNumberFormat="1" applyFont="1" applyFill="1" applyBorder="1" applyAlignment="1" applyProtection="1">
      <alignment horizontal="center" vertical="center"/>
      <protection hidden="1"/>
    </xf>
    <xf numFmtId="184" fontId="72" fillId="16" borderId="17" xfId="457" applyNumberFormat="1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horizontal="center"/>
      <protection hidden="1"/>
    </xf>
    <xf numFmtId="0" fontId="107" fillId="16" borderId="0" xfId="0" applyFont="1" applyFill="1" applyBorder="1" applyAlignment="1" applyProtection="1">
      <alignment horizontal="left"/>
      <protection hidden="1"/>
    </xf>
    <xf numFmtId="187" fontId="72" fillId="16" borderId="0" xfId="351" applyNumberFormat="1" applyFont="1" applyFill="1" applyAlignment="1" applyProtection="1">
      <alignment horizontal="center" vertical="center"/>
      <protection hidden="1"/>
    </xf>
    <xf numFmtId="3" fontId="72" fillId="16" borderId="0" xfId="457" applyNumberFormat="1" applyFont="1" applyFill="1" applyAlignment="1" applyProtection="1">
      <alignment horizontal="center" vertical="center"/>
      <protection hidden="1"/>
    </xf>
    <xf numFmtId="3" fontId="72" fillId="16" borderId="0" xfId="423" applyNumberFormat="1" applyFont="1" applyFill="1" applyAlignment="1" applyProtection="1">
      <alignment horizontal="center" vertical="center"/>
      <protection hidden="1"/>
    </xf>
    <xf numFmtId="176" fontId="72" fillId="16" borderId="0" xfId="423" applyNumberFormat="1" applyFont="1" applyFill="1" applyAlignment="1" applyProtection="1">
      <alignment horizontal="center" vertical="center"/>
      <protection hidden="1"/>
    </xf>
    <xf numFmtId="0" fontId="72" fillId="16" borderId="0" xfId="457" applyFont="1" applyFill="1" applyBorder="1" applyAlignment="1" applyProtection="1">
      <alignment horizontal="center" vertical="center"/>
      <protection hidden="1"/>
    </xf>
    <xf numFmtId="0" fontId="72" fillId="16" borderId="0" xfId="457" applyFont="1" applyFill="1" applyAlignment="1" applyProtection="1">
      <alignment horizontal="center" vertical="center"/>
      <protection hidden="1"/>
    </xf>
    <xf numFmtId="0" fontId="103" fillId="16" borderId="0" xfId="457" applyFont="1" applyFill="1" applyBorder="1" applyAlignment="1" applyProtection="1">
      <alignment horizontal="center" vertical="center"/>
      <protection hidden="1"/>
    </xf>
    <xf numFmtId="181" fontId="104" fillId="16" borderId="0" xfId="457" applyNumberFormat="1" applyFont="1" applyFill="1" applyAlignment="1" applyProtection="1">
      <alignment horizontal="center" vertical="center"/>
      <protection hidden="1"/>
    </xf>
    <xf numFmtId="187" fontId="104" fillId="16" borderId="0" xfId="351" applyNumberFormat="1" applyFont="1" applyFill="1" applyAlignment="1" applyProtection="1">
      <alignment horizontal="center" vertical="center"/>
      <protection hidden="1"/>
    </xf>
    <xf numFmtId="3" fontId="104" fillId="16" borderId="0" xfId="457" applyNumberFormat="1" applyFont="1" applyFill="1" applyAlignment="1" applyProtection="1">
      <alignment horizontal="center" vertical="center"/>
      <protection hidden="1"/>
    </xf>
    <xf numFmtId="176" fontId="104" fillId="16" borderId="0" xfId="423" applyNumberFormat="1" applyFont="1" applyFill="1" applyAlignment="1" applyProtection="1">
      <alignment horizontal="center" vertical="center"/>
      <protection hidden="1"/>
    </xf>
    <xf numFmtId="0" fontId="104" fillId="16" borderId="0" xfId="457" applyFont="1" applyFill="1" applyBorder="1" applyAlignment="1" applyProtection="1">
      <alignment horizontal="center" vertical="center"/>
      <protection hidden="1"/>
    </xf>
    <xf numFmtId="0" fontId="72" fillId="16" borderId="0" xfId="457" applyFont="1" applyFill="1" applyBorder="1" applyAlignment="1" applyProtection="1">
      <alignment horizontal="left" vertical="center"/>
      <protection hidden="1"/>
    </xf>
    <xf numFmtId="187" fontId="72" fillId="16" borderId="0" xfId="351" applyNumberFormat="1" applyFont="1" applyFill="1" applyBorder="1" applyAlignment="1" applyProtection="1">
      <alignment horizontal="left" vertical="center"/>
      <protection hidden="1"/>
    </xf>
    <xf numFmtId="3" fontId="72" fillId="16" borderId="0" xfId="457" applyNumberFormat="1" applyFont="1" applyFill="1" applyBorder="1" applyAlignment="1" applyProtection="1">
      <alignment horizontal="left" vertical="center"/>
      <protection hidden="1"/>
    </xf>
    <xf numFmtId="3" fontId="72" fillId="16" borderId="0" xfId="423" applyNumberFormat="1" applyFont="1" applyFill="1" applyBorder="1" applyAlignment="1" applyProtection="1">
      <alignment horizontal="left" vertical="center"/>
      <protection hidden="1"/>
    </xf>
    <xf numFmtId="176" fontId="72" fillId="16" borderId="0" xfId="423" applyNumberFormat="1" applyFont="1" applyFill="1" applyBorder="1" applyAlignment="1" applyProtection="1">
      <alignment horizontal="left" vertical="center"/>
      <protection hidden="1"/>
    </xf>
    <xf numFmtId="0" fontId="72" fillId="16" borderId="0" xfId="457" applyFont="1" applyFill="1" applyBorder="1" applyAlignment="1" applyProtection="1">
      <alignment horizontal="right" vertical="center"/>
      <protection hidden="1"/>
    </xf>
    <xf numFmtId="0" fontId="72" fillId="0" borderId="0" xfId="0" applyFont="1" applyAlignment="1" applyProtection="1">
      <alignment vertical="center"/>
      <protection hidden="1"/>
    </xf>
    <xf numFmtId="184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184" fontId="72" fillId="16" borderId="0" xfId="423" applyNumberFormat="1" applyFont="1" applyFill="1" applyBorder="1" applyAlignment="1" applyProtection="1">
      <alignment horizontal="right" vertical="center"/>
      <protection hidden="1"/>
    </xf>
    <xf numFmtId="184" fontId="72" fillId="16" borderId="0" xfId="423" applyNumberFormat="1" applyFont="1" applyFill="1" applyAlignment="1" applyProtection="1">
      <alignment horizontal="right" vertical="center"/>
      <protection hidden="1"/>
    </xf>
    <xf numFmtId="41" fontId="72" fillId="16" borderId="19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0" xfId="457" applyNumberFormat="1" applyFont="1" applyFill="1" applyBorder="1" applyAlignment="1" applyProtection="1">
      <alignment horizontal="center" vertical="center"/>
      <protection hidden="1"/>
    </xf>
    <xf numFmtId="185" fontId="106" fillId="16" borderId="0" xfId="343" applyNumberFormat="1" applyFont="1" applyFill="1" applyAlignment="1" applyProtection="1">
      <alignment horizontal="right" vertical="center"/>
      <protection hidden="1"/>
    </xf>
    <xf numFmtId="185" fontId="72" fillId="25" borderId="0" xfId="343" applyNumberFormat="1" applyFont="1" applyFill="1" applyAlignment="1" applyProtection="1">
      <alignment horizontal="right" vertical="center"/>
      <protection hidden="1"/>
    </xf>
    <xf numFmtId="41" fontId="72" fillId="16" borderId="19" xfId="420" applyNumberFormat="1" applyFont="1" applyFill="1" applyBorder="1" applyAlignment="1" applyProtection="1">
      <alignment horizontal="center" vertical="center"/>
      <protection hidden="1"/>
    </xf>
    <xf numFmtId="184" fontId="72" fillId="16" borderId="0" xfId="457" applyNumberFormat="1" applyFont="1" applyFill="1" applyBorder="1" applyAlignment="1" applyProtection="1">
      <alignment horizontal="center" vertical="center"/>
      <protection hidden="1"/>
    </xf>
    <xf numFmtId="41" fontId="72" fillId="16" borderId="19" xfId="457" applyNumberFormat="1" applyFont="1" applyFill="1" applyBorder="1" applyAlignment="1" applyProtection="1">
      <alignment horizontal="left" vertical="center"/>
      <protection hidden="1"/>
    </xf>
    <xf numFmtId="41" fontId="72" fillId="16" borderId="18" xfId="457" applyNumberFormat="1" applyFont="1" applyFill="1" applyBorder="1" applyAlignment="1" applyProtection="1">
      <alignment horizontal="left" vertical="center"/>
      <protection hidden="1"/>
    </xf>
    <xf numFmtId="0" fontId="107" fillId="16" borderId="0" xfId="457" applyFont="1" applyFill="1" applyAlignment="1" applyProtection="1">
      <alignment horizontal="left" vertical="center"/>
      <protection hidden="1"/>
    </xf>
    <xf numFmtId="187" fontId="107" fillId="16" borderId="0" xfId="351" applyNumberFormat="1" applyFont="1" applyFill="1" applyAlignment="1" applyProtection="1">
      <alignment horizontal="center" vertical="center"/>
      <protection hidden="1"/>
    </xf>
    <xf numFmtId="3" fontId="107" fillId="16" borderId="0" xfId="457" applyNumberFormat="1" applyFont="1" applyFill="1" applyAlignment="1" applyProtection="1">
      <alignment horizontal="center" vertical="center"/>
      <protection hidden="1"/>
    </xf>
    <xf numFmtId="3" fontId="107" fillId="16" borderId="0" xfId="423" applyNumberFormat="1" applyFont="1" applyFill="1" applyAlignment="1" applyProtection="1">
      <alignment horizontal="center" vertical="center"/>
      <protection hidden="1"/>
    </xf>
    <xf numFmtId="176" fontId="107" fillId="16" borderId="0" xfId="423" applyNumberFormat="1" applyFont="1" applyFill="1" applyAlignment="1" applyProtection="1">
      <alignment horizontal="center" vertical="center"/>
      <protection hidden="1"/>
    </xf>
    <xf numFmtId="0" fontId="107" fillId="16" borderId="0" xfId="457" applyFont="1" applyFill="1" applyBorder="1" applyAlignment="1" applyProtection="1">
      <alignment horizontal="center" vertical="center"/>
      <protection hidden="1"/>
    </xf>
    <xf numFmtId="0" fontId="113" fillId="16" borderId="0" xfId="457" applyFont="1" applyFill="1" applyAlignment="1" applyProtection="1">
      <alignment horizontal="center" vertical="center"/>
      <protection hidden="1"/>
    </xf>
    <xf numFmtId="176" fontId="114" fillId="16" borderId="0" xfId="423" applyNumberFormat="1" applyFont="1" applyFill="1" applyAlignment="1" applyProtection="1">
      <alignment horizontal="center" vertical="center"/>
      <protection hidden="1"/>
    </xf>
    <xf numFmtId="0" fontId="114" fillId="16" borderId="0" xfId="457" applyFont="1" applyFill="1" applyBorder="1" applyAlignment="1" applyProtection="1">
      <alignment horizontal="center" vertical="center"/>
      <protection hidden="1"/>
    </xf>
    <xf numFmtId="187" fontId="113" fillId="16" borderId="0" xfId="351" applyNumberFormat="1" applyFont="1" applyFill="1" applyAlignment="1" applyProtection="1">
      <alignment horizontal="center" vertical="center"/>
      <protection hidden="1"/>
    </xf>
    <xf numFmtId="3" fontId="113" fillId="16" borderId="0" xfId="457" applyNumberFormat="1" applyFont="1" applyFill="1" applyAlignment="1" applyProtection="1">
      <alignment horizontal="center" vertical="center"/>
      <protection hidden="1"/>
    </xf>
    <xf numFmtId="3" fontId="113" fillId="16" borderId="0" xfId="423" applyNumberFormat="1" applyFont="1" applyFill="1" applyAlignment="1" applyProtection="1">
      <alignment horizontal="center" vertical="center"/>
      <protection hidden="1"/>
    </xf>
    <xf numFmtId="176" fontId="113" fillId="16" borderId="0" xfId="423" applyNumberFormat="1" applyFont="1" applyFill="1" applyAlignment="1" applyProtection="1">
      <alignment horizontal="center" vertical="center"/>
      <protection hidden="1"/>
    </xf>
    <xf numFmtId="0" fontId="113" fillId="16" borderId="0" xfId="457" applyFont="1" applyFill="1" applyBorder="1" applyAlignment="1" applyProtection="1">
      <alignment horizontal="center" vertical="center"/>
      <protection hidden="1"/>
    </xf>
    <xf numFmtId="0" fontId="108" fillId="16" borderId="0" xfId="457" applyFont="1" applyFill="1" applyAlignment="1" applyProtection="1">
      <alignment horizontal="center" vertical="center"/>
      <protection hidden="1"/>
    </xf>
    <xf numFmtId="187" fontId="109" fillId="16" borderId="0" xfId="351" applyNumberFormat="1" applyFont="1" applyFill="1" applyAlignment="1" applyProtection="1">
      <alignment horizontal="center" vertical="center"/>
      <protection hidden="1"/>
    </xf>
    <xf numFmtId="3" fontId="109" fillId="16" borderId="0" xfId="457" applyNumberFormat="1" applyFont="1" applyFill="1" applyAlignment="1" applyProtection="1">
      <alignment horizontal="center" vertical="center"/>
      <protection hidden="1"/>
    </xf>
    <xf numFmtId="3" fontId="110" fillId="16" borderId="0" xfId="423" applyNumberFormat="1" applyFont="1" applyFill="1" applyAlignment="1" applyProtection="1">
      <alignment horizontal="center" vertical="center"/>
      <protection hidden="1"/>
    </xf>
    <xf numFmtId="176" fontId="110" fillId="16" borderId="0" xfId="423" applyNumberFormat="1" applyFont="1" applyFill="1" applyAlignment="1" applyProtection="1">
      <alignment horizontal="center" vertical="center"/>
      <protection hidden="1"/>
    </xf>
    <xf numFmtId="0" fontId="109" fillId="16" borderId="0" xfId="457" applyFont="1" applyFill="1" applyBorder="1" applyAlignment="1" applyProtection="1">
      <alignment horizontal="center" vertical="center"/>
      <protection hidden="1"/>
    </xf>
    <xf numFmtId="178" fontId="72" fillId="16" borderId="0" xfId="0" applyNumberFormat="1" applyFont="1" applyFill="1" applyAlignment="1" applyProtection="1">
      <alignment horizontal="center" vertical="center"/>
      <protection hidden="1"/>
    </xf>
    <xf numFmtId="178" fontId="72" fillId="16" borderId="0" xfId="0" applyNumberFormat="1" applyFont="1" applyFill="1" applyBorder="1" applyAlignment="1" applyProtection="1">
      <alignment horizontal="center" vertical="center"/>
      <protection hidden="1"/>
    </xf>
    <xf numFmtId="0" fontId="106" fillId="16" borderId="0" xfId="0" applyNumberFormat="1" applyFont="1" applyFill="1" applyBorder="1" applyAlignment="1" applyProtection="1">
      <alignment horizontal="center" vertical="center"/>
      <protection hidden="1"/>
    </xf>
    <xf numFmtId="178" fontId="72" fillId="16" borderId="0" xfId="0" applyNumberFormat="1" applyFont="1" applyFill="1" applyBorder="1" applyAlignment="1" applyProtection="1">
      <alignment horizontal="right" vertical="center"/>
      <protection hidden="1"/>
    </xf>
    <xf numFmtId="0" fontId="72" fillId="16" borderId="16" xfId="0" applyFont="1" applyFill="1" applyBorder="1" applyAlignment="1" applyProtection="1">
      <alignment horizontal="left" vertical="center"/>
      <protection hidden="1"/>
    </xf>
    <xf numFmtId="178" fontId="72" fillId="16" borderId="4" xfId="0" applyNumberFormat="1" applyFont="1" applyFill="1" applyBorder="1" applyAlignment="1" applyProtection="1">
      <alignment horizontal="right" vertical="center"/>
      <protection hidden="1"/>
    </xf>
    <xf numFmtId="0" fontId="72" fillId="16" borderId="17" xfId="0" applyFont="1" applyFill="1" applyBorder="1" applyAlignment="1" applyProtection="1">
      <alignment horizontal="left" vertical="center"/>
      <protection hidden="1"/>
    </xf>
    <xf numFmtId="178" fontId="109" fillId="16" borderId="0" xfId="0" applyNumberFormat="1" applyFont="1" applyFill="1" applyAlignment="1" applyProtection="1">
      <alignment horizontal="center" vertical="center"/>
      <protection hidden="1"/>
    </xf>
    <xf numFmtId="176" fontId="72" fillId="16" borderId="0" xfId="351" applyNumberFormat="1" applyFont="1" applyFill="1" applyAlignment="1" applyProtection="1">
      <alignment horizontal="center" vertical="center"/>
      <protection hidden="1"/>
    </xf>
    <xf numFmtId="176" fontId="72" fillId="16" borderId="0" xfId="423" applyNumberFormat="1" applyFont="1" applyFill="1" applyBorder="1" applyAlignment="1" applyProtection="1">
      <alignment horizontal="center" vertical="center"/>
      <protection hidden="1"/>
    </xf>
    <xf numFmtId="176" fontId="72" fillId="16" borderId="0" xfId="351" applyNumberFormat="1" applyFont="1" applyFill="1" applyBorder="1" applyAlignment="1" applyProtection="1">
      <alignment horizontal="center" vertical="center"/>
      <protection hidden="1"/>
    </xf>
    <xf numFmtId="176" fontId="103" fillId="16" borderId="0" xfId="423" applyNumberFormat="1" applyFont="1" applyFill="1" applyAlignment="1" applyProtection="1">
      <alignment vertical="center"/>
      <protection hidden="1"/>
    </xf>
    <xf numFmtId="176" fontId="104" fillId="16" borderId="0" xfId="351" applyNumberFormat="1" applyFont="1" applyFill="1" applyAlignment="1" applyProtection="1">
      <alignment horizontal="center" vertical="center"/>
      <protection hidden="1"/>
    </xf>
    <xf numFmtId="176" fontId="104" fillId="16" borderId="0" xfId="423" applyNumberFormat="1" applyFont="1" applyFill="1" applyBorder="1" applyAlignment="1" applyProtection="1">
      <alignment horizontal="center" vertical="center"/>
      <protection hidden="1"/>
    </xf>
    <xf numFmtId="176" fontId="104" fillId="16" borderId="0" xfId="351" applyNumberFormat="1" applyFont="1" applyFill="1" applyBorder="1" applyAlignment="1" applyProtection="1">
      <alignment horizontal="center" vertical="center"/>
      <protection hidden="1"/>
    </xf>
    <xf numFmtId="176" fontId="72" fillId="16" borderId="0" xfId="351" applyNumberFormat="1" applyFont="1" applyFill="1" applyBorder="1" applyAlignment="1" applyProtection="1">
      <alignment horizontal="left" vertical="center"/>
      <protection hidden="1"/>
    </xf>
    <xf numFmtId="176" fontId="72" fillId="16" borderId="0" xfId="351" applyNumberFormat="1" applyFont="1" applyFill="1" applyBorder="1" applyAlignment="1" applyProtection="1">
      <alignment horizontal="right" vertical="center"/>
      <protection hidden="1"/>
    </xf>
    <xf numFmtId="43" fontId="72" fillId="16" borderId="0" xfId="351" applyNumberFormat="1" applyFont="1" applyFill="1" applyBorder="1" applyAlignment="1" applyProtection="1">
      <alignment horizontal="center" vertical="center"/>
      <protection hidden="1"/>
    </xf>
    <xf numFmtId="41" fontId="72" fillId="16" borderId="0" xfId="351" applyNumberFormat="1" applyFont="1" applyFill="1" applyBorder="1" applyAlignment="1" applyProtection="1">
      <alignment horizontal="center" vertical="center"/>
      <protection hidden="1"/>
    </xf>
    <xf numFmtId="184" fontId="72" fillId="16" borderId="0" xfId="423" applyNumberFormat="1" applyFont="1" applyFill="1" applyBorder="1" applyAlignment="1" applyProtection="1">
      <alignment horizontal="center" vertical="center"/>
      <protection hidden="1"/>
    </xf>
    <xf numFmtId="184" fontId="72" fillId="16" borderId="20" xfId="420" quotePrefix="1" applyNumberFormat="1" applyFont="1" applyFill="1" applyBorder="1" applyAlignment="1" applyProtection="1">
      <alignment horizontal="center" vertical="center"/>
      <protection hidden="1"/>
    </xf>
    <xf numFmtId="43" fontId="106" fillId="25" borderId="0" xfId="457" applyNumberFormat="1" applyFont="1" applyFill="1" applyBorder="1" applyAlignment="1" applyProtection="1">
      <alignment horizontal="right" vertical="center"/>
      <protection hidden="1"/>
    </xf>
    <xf numFmtId="199" fontId="106" fillId="25" borderId="0" xfId="457" applyNumberFormat="1" applyFont="1" applyFill="1" applyBorder="1" applyAlignment="1" applyProtection="1">
      <alignment horizontal="right" vertical="center"/>
      <protection hidden="1"/>
    </xf>
    <xf numFmtId="184" fontId="106" fillId="16" borderId="0" xfId="457" applyNumberFormat="1" applyFont="1" applyFill="1" applyBorder="1" applyAlignment="1" applyProtection="1">
      <alignment horizontal="right" vertical="center"/>
      <protection hidden="1"/>
    </xf>
    <xf numFmtId="211" fontId="106" fillId="16" borderId="0" xfId="457" applyNumberFormat="1" applyFont="1" applyFill="1" applyBorder="1" applyAlignment="1" applyProtection="1">
      <alignment horizontal="right" vertical="center"/>
      <protection hidden="1"/>
    </xf>
    <xf numFmtId="184" fontId="106" fillId="16" borderId="20" xfId="420" quotePrefix="1" applyNumberFormat="1" applyFont="1" applyFill="1" applyBorder="1" applyAlignment="1" applyProtection="1">
      <alignment horizontal="center" vertical="center"/>
      <protection hidden="1"/>
    </xf>
    <xf numFmtId="43" fontId="72" fillId="25" borderId="0" xfId="351" applyNumberFormat="1" applyFont="1" applyFill="1" applyBorder="1" applyAlignment="1" applyProtection="1">
      <alignment horizontal="right" vertical="center"/>
      <protection hidden="1"/>
    </xf>
    <xf numFmtId="41" fontId="72" fillId="25" borderId="0" xfId="351" applyNumberFormat="1" applyFont="1" applyFill="1" applyBorder="1" applyAlignment="1" applyProtection="1">
      <alignment horizontal="right" vertical="center"/>
      <protection hidden="1"/>
    </xf>
    <xf numFmtId="41" fontId="72" fillId="16" borderId="16" xfId="457" applyNumberFormat="1" applyFont="1" applyFill="1" applyBorder="1" applyAlignment="1" applyProtection="1">
      <alignment horizontal="center" vertical="center"/>
      <protection hidden="1"/>
    </xf>
    <xf numFmtId="184" fontId="72" fillId="16" borderId="0" xfId="457" applyNumberFormat="1" applyFont="1" applyFill="1" applyBorder="1" applyAlignment="1" applyProtection="1">
      <alignment horizontal="right" vertical="center"/>
      <protection hidden="1"/>
    </xf>
    <xf numFmtId="184" fontId="72" fillId="16" borderId="0" xfId="351" applyNumberFormat="1" applyFont="1" applyFill="1" applyBorder="1" applyAlignment="1" applyProtection="1">
      <alignment horizontal="right" vertical="center"/>
      <protection hidden="1"/>
    </xf>
    <xf numFmtId="41" fontId="72" fillId="16" borderId="0" xfId="351" applyNumberFormat="1" applyFont="1" applyFill="1" applyBorder="1" applyAlignment="1" applyProtection="1">
      <alignment horizontal="right" vertical="center"/>
      <protection hidden="1"/>
    </xf>
    <xf numFmtId="41" fontId="72" fillId="16" borderId="0" xfId="457" applyNumberFormat="1" applyFont="1" applyFill="1" applyBorder="1" applyAlignment="1" applyProtection="1">
      <alignment horizontal="center" vertical="center"/>
      <protection hidden="1"/>
    </xf>
    <xf numFmtId="41" fontId="72" fillId="16" borderId="16" xfId="420" applyNumberFormat="1" applyFont="1" applyFill="1" applyBorder="1" applyAlignment="1" applyProtection="1">
      <alignment horizontal="center" vertical="center"/>
      <protection hidden="1"/>
    </xf>
    <xf numFmtId="184" fontId="72" fillId="16" borderId="20" xfId="420" applyNumberFormat="1" applyFont="1" applyFill="1" applyBorder="1" applyAlignment="1" applyProtection="1">
      <alignment horizontal="center" vertical="center"/>
      <protection hidden="1"/>
    </xf>
    <xf numFmtId="41" fontId="72" fillId="16" borderId="16" xfId="457" applyNumberFormat="1" applyFont="1" applyFill="1" applyBorder="1" applyAlignment="1" applyProtection="1">
      <alignment horizontal="left" vertical="center"/>
      <protection hidden="1"/>
    </xf>
    <xf numFmtId="184" fontId="72" fillId="16" borderId="20" xfId="457" applyNumberFormat="1" applyFont="1" applyFill="1" applyBorder="1" applyAlignment="1" applyProtection="1">
      <alignment horizontal="left" vertical="center"/>
      <protection hidden="1"/>
    </xf>
    <xf numFmtId="184" fontId="72" fillId="16" borderId="73" xfId="457" applyNumberFormat="1" applyFont="1" applyFill="1" applyBorder="1" applyAlignment="1" applyProtection="1">
      <alignment horizontal="left" vertical="center"/>
      <protection hidden="1"/>
    </xf>
    <xf numFmtId="184" fontId="72" fillId="16" borderId="83" xfId="457" applyNumberFormat="1" applyFont="1" applyFill="1" applyBorder="1" applyAlignment="1" applyProtection="1">
      <alignment horizontal="left" vertical="center"/>
      <protection hidden="1"/>
    </xf>
    <xf numFmtId="176" fontId="107" fillId="16" borderId="0" xfId="351" applyNumberFormat="1" applyFont="1" applyFill="1" applyAlignment="1" applyProtection="1">
      <alignment horizontal="center" vertical="center"/>
      <protection hidden="1"/>
    </xf>
    <xf numFmtId="176" fontId="107" fillId="16" borderId="0" xfId="423" applyNumberFormat="1" applyFont="1" applyFill="1" applyAlignment="1" applyProtection="1">
      <alignment horizontal="left" vertical="center"/>
      <protection hidden="1"/>
    </xf>
    <xf numFmtId="176" fontId="107" fillId="16" borderId="0" xfId="351" applyNumberFormat="1" applyFont="1" applyFill="1" applyAlignment="1" applyProtection="1">
      <alignment horizontal="left" vertical="center"/>
      <protection hidden="1"/>
    </xf>
    <xf numFmtId="176" fontId="107" fillId="16" borderId="0" xfId="351" applyNumberFormat="1" applyFont="1" applyFill="1" applyAlignment="1" applyProtection="1">
      <alignment vertical="center"/>
      <protection hidden="1"/>
    </xf>
    <xf numFmtId="176" fontId="113" fillId="16" borderId="0" xfId="351" applyNumberFormat="1" applyFont="1" applyFill="1" applyAlignment="1" applyProtection="1">
      <alignment horizontal="center" vertical="center"/>
      <protection hidden="1"/>
    </xf>
    <xf numFmtId="176" fontId="109" fillId="16" borderId="0" xfId="351" applyNumberFormat="1" applyFont="1" applyFill="1" applyAlignment="1" applyProtection="1">
      <alignment horizontal="center" vertical="center"/>
      <protection hidden="1"/>
    </xf>
    <xf numFmtId="0" fontId="72" fillId="16" borderId="0" xfId="453" applyFont="1" applyFill="1" applyBorder="1" applyAlignment="1" applyProtection="1">
      <alignment horizontal="center" vertical="center"/>
      <protection hidden="1"/>
    </xf>
    <xf numFmtId="0" fontId="104" fillId="16" borderId="0" xfId="453" applyNumberFormat="1" applyFont="1" applyFill="1" applyBorder="1" applyAlignment="1" applyProtection="1">
      <alignment horizontal="left" vertical="center"/>
      <protection hidden="1"/>
    </xf>
    <xf numFmtId="0" fontId="104" fillId="16" borderId="0" xfId="453" applyFont="1" applyFill="1" applyBorder="1" applyAlignment="1" applyProtection="1">
      <alignment horizontal="center" vertical="center"/>
      <protection hidden="1"/>
    </xf>
    <xf numFmtId="0" fontId="72" fillId="16" borderId="0" xfId="453" applyFont="1" applyFill="1" applyBorder="1" applyAlignment="1" applyProtection="1">
      <alignment horizontal="left" vertical="center"/>
      <protection hidden="1"/>
    </xf>
    <xf numFmtId="189" fontId="72" fillId="16" borderId="19" xfId="453" applyNumberFormat="1" applyFont="1" applyFill="1" applyBorder="1" applyAlignment="1" applyProtection="1">
      <alignment horizontal="right" vertical="center"/>
      <protection hidden="1"/>
    </xf>
    <xf numFmtId="189" fontId="72" fillId="16" borderId="0" xfId="453" applyNumberFormat="1" applyFont="1" applyFill="1" applyBorder="1" applyAlignment="1" applyProtection="1">
      <alignment horizontal="right" vertical="center"/>
      <protection hidden="1"/>
    </xf>
    <xf numFmtId="189" fontId="72" fillId="16" borderId="0" xfId="453" applyNumberFormat="1" applyFont="1" applyFill="1" applyBorder="1" applyAlignment="1" applyProtection="1">
      <alignment horizontal="right" vertical="center" shrinkToFit="1"/>
      <protection hidden="1"/>
    </xf>
    <xf numFmtId="41" fontId="72" fillId="16" borderId="0" xfId="343" applyNumberFormat="1" applyFont="1" applyFill="1" applyBorder="1" applyAlignment="1" applyProtection="1">
      <alignment horizontal="right" vertical="center" shrinkToFit="1"/>
      <protection hidden="1"/>
    </xf>
    <xf numFmtId="0" fontId="106" fillId="16" borderId="0" xfId="453" applyFont="1" applyFill="1" applyBorder="1" applyAlignment="1" applyProtection="1">
      <alignment horizontal="center" vertical="center"/>
      <protection hidden="1"/>
    </xf>
    <xf numFmtId="176" fontId="107" fillId="16" borderId="0" xfId="418" applyFont="1" applyFill="1" applyBorder="1" applyAlignment="1" applyProtection="1">
      <alignment horizontal="left" vertical="center"/>
      <protection hidden="1"/>
    </xf>
    <xf numFmtId="0" fontId="107" fillId="16" borderId="0" xfId="453" applyFont="1" applyFill="1" applyBorder="1" applyAlignment="1" applyProtection="1">
      <alignment horizontal="center" vertical="center"/>
      <protection hidden="1"/>
    </xf>
    <xf numFmtId="0" fontId="107" fillId="16" borderId="0" xfId="455" applyFont="1" applyFill="1" applyBorder="1" applyAlignment="1" applyProtection="1">
      <alignment horizontal="right" vertical="center"/>
      <protection hidden="1"/>
    </xf>
    <xf numFmtId="0" fontId="107" fillId="16" borderId="0" xfId="453" applyFont="1" applyFill="1" applyAlignment="1" applyProtection="1">
      <alignment horizontal="center" vertical="center"/>
      <protection hidden="1"/>
    </xf>
    <xf numFmtId="176" fontId="107" fillId="16" borderId="0" xfId="418" applyFont="1" applyFill="1" applyBorder="1" applyAlignment="1" applyProtection="1">
      <alignment horizontal="center" vertical="center"/>
      <protection hidden="1"/>
    </xf>
    <xf numFmtId="176" fontId="72" fillId="16" borderId="0" xfId="418" applyFont="1" applyFill="1" applyBorder="1" applyAlignment="1" applyProtection="1">
      <alignment horizontal="center" vertical="center"/>
      <protection hidden="1"/>
    </xf>
    <xf numFmtId="0" fontId="72" fillId="16" borderId="0" xfId="453" applyFont="1" applyFill="1" applyAlignment="1" applyProtection="1">
      <alignment horizontal="center" vertical="center"/>
      <protection hidden="1"/>
    </xf>
    <xf numFmtId="0" fontId="109" fillId="16" borderId="0" xfId="453" applyFont="1" applyFill="1" applyAlignment="1" applyProtection="1">
      <alignment horizontal="center" vertical="center"/>
      <protection hidden="1"/>
    </xf>
    <xf numFmtId="0" fontId="109" fillId="16" borderId="0" xfId="453" applyFont="1" applyFill="1" applyBorder="1" applyAlignment="1" applyProtection="1">
      <alignment horizontal="center" vertical="center"/>
      <protection hidden="1"/>
    </xf>
    <xf numFmtId="41" fontId="72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72" fillId="16" borderId="0" xfId="0" quotePrefix="1" applyNumberFormat="1" applyFont="1" applyFill="1" applyBorder="1" applyAlignment="1" applyProtection="1">
      <alignment horizontal="center" vertical="center"/>
      <protection hidden="1"/>
    </xf>
    <xf numFmtId="176" fontId="72" fillId="16" borderId="0" xfId="343" applyFont="1" applyFill="1" applyBorder="1" applyAlignment="1" applyProtection="1">
      <alignment horizontal="right" vertical="center"/>
      <protection hidden="1"/>
    </xf>
    <xf numFmtId="178" fontId="72" fillId="16" borderId="16" xfId="0" applyNumberFormat="1" applyFont="1" applyFill="1" applyBorder="1" applyAlignment="1" applyProtection="1">
      <alignment horizontal="center" vertical="center"/>
      <protection hidden="1"/>
    </xf>
    <xf numFmtId="0" fontId="72" fillId="16" borderId="19" xfId="0" applyFont="1" applyFill="1" applyBorder="1" applyAlignment="1" applyProtection="1">
      <alignment horizontal="left" vertical="center"/>
      <protection hidden="1"/>
    </xf>
    <xf numFmtId="178" fontId="72" fillId="16" borderId="17" xfId="0" applyNumberFormat="1" applyFont="1" applyFill="1" applyBorder="1" applyAlignment="1" applyProtection="1">
      <alignment horizontal="center" vertical="center"/>
      <protection hidden="1"/>
    </xf>
    <xf numFmtId="176" fontId="72" fillId="16" borderId="4" xfId="343" applyFont="1" applyFill="1" applyBorder="1" applyAlignment="1" applyProtection="1">
      <alignment horizontal="right" vertical="center"/>
      <protection hidden="1"/>
    </xf>
    <xf numFmtId="176" fontId="72" fillId="16" borderId="82" xfId="343" applyFont="1" applyFill="1" applyBorder="1" applyAlignment="1" applyProtection="1">
      <alignment horizontal="right" vertical="center"/>
      <protection hidden="1"/>
    </xf>
    <xf numFmtId="0" fontId="72" fillId="16" borderId="18" xfId="0" applyFont="1" applyFill="1" applyBorder="1" applyAlignment="1" applyProtection="1">
      <alignment horizontal="left" vertical="center"/>
      <protection hidden="1"/>
    </xf>
    <xf numFmtId="0" fontId="107" fillId="16" borderId="0" xfId="0" applyFont="1" applyFill="1" applyAlignment="1" applyProtection="1">
      <alignment horizontal="left" vertical="center"/>
      <protection hidden="1"/>
    </xf>
    <xf numFmtId="0" fontId="107" fillId="16" borderId="0" xfId="0" applyFont="1" applyFill="1" applyAlignment="1" applyProtection="1">
      <alignment horizontal="right" vertical="center"/>
      <protection hidden="1"/>
    </xf>
    <xf numFmtId="0" fontId="72" fillId="16" borderId="0" xfId="456" applyFont="1" applyFill="1" applyAlignment="1" applyProtection="1">
      <alignment horizontal="center" vertical="center"/>
      <protection hidden="1"/>
    </xf>
    <xf numFmtId="0" fontId="72" fillId="16" borderId="0" xfId="456" applyFont="1" applyFill="1" applyBorder="1" applyAlignment="1" applyProtection="1">
      <alignment horizontal="center" vertical="center"/>
      <protection hidden="1"/>
    </xf>
    <xf numFmtId="0" fontId="103" fillId="16" borderId="0" xfId="0" applyFont="1" applyFill="1" applyBorder="1" applyAlignment="1" applyProtection="1">
      <alignment vertical="center"/>
      <protection hidden="1"/>
    </xf>
    <xf numFmtId="3" fontId="104" fillId="16" borderId="0" xfId="0" applyNumberFormat="1" applyFont="1" applyFill="1" applyBorder="1" applyAlignment="1" applyProtection="1">
      <alignment vertical="center"/>
      <protection hidden="1"/>
    </xf>
    <xf numFmtId="0" fontId="104" fillId="16" borderId="0" xfId="456" applyFont="1" applyFill="1" applyBorder="1" applyAlignment="1" applyProtection="1">
      <alignment horizontal="center" vertical="center"/>
      <protection hidden="1"/>
    </xf>
    <xf numFmtId="0" fontId="72" fillId="16" borderId="0" xfId="456" applyFont="1" applyFill="1" applyBorder="1" applyAlignment="1" applyProtection="1">
      <alignment horizontal="left" vertical="center"/>
      <protection hidden="1"/>
    </xf>
    <xf numFmtId="0" fontId="72" fillId="16" borderId="0" xfId="456" applyFont="1" applyFill="1" applyBorder="1" applyAlignment="1" applyProtection="1">
      <alignment horizontal="right" vertical="center"/>
      <protection hidden="1"/>
    </xf>
    <xf numFmtId="0" fontId="72" fillId="16" borderId="0" xfId="458" applyFont="1" applyFill="1" applyBorder="1" applyAlignment="1" applyProtection="1">
      <alignment horizontal="center" vertical="center"/>
      <protection hidden="1"/>
    </xf>
    <xf numFmtId="49" fontId="72" fillId="16" borderId="16" xfId="456" quotePrefix="1" applyNumberFormat="1" applyFont="1" applyFill="1" applyBorder="1" applyAlignment="1" applyProtection="1">
      <alignment horizontal="center" vertical="center"/>
      <protection hidden="1"/>
    </xf>
    <xf numFmtId="187" fontId="72" fillId="16" borderId="0" xfId="456" applyNumberFormat="1" applyFont="1" applyFill="1" applyBorder="1" applyAlignment="1" applyProtection="1">
      <alignment horizontal="right" vertical="center"/>
      <protection hidden="1"/>
    </xf>
    <xf numFmtId="0" fontId="106" fillId="16" borderId="0" xfId="458" applyFont="1" applyFill="1" applyBorder="1" applyAlignment="1" applyProtection="1">
      <alignment horizontal="center" vertical="center"/>
      <protection hidden="1"/>
    </xf>
    <xf numFmtId="176" fontId="107" fillId="16" borderId="0" xfId="421" applyFont="1" applyFill="1" applyBorder="1" applyAlignment="1" applyProtection="1">
      <alignment horizontal="left"/>
      <protection hidden="1"/>
    </xf>
    <xf numFmtId="178" fontId="107" fillId="16" borderId="0" xfId="455" applyNumberFormat="1" applyFont="1" applyFill="1" applyBorder="1" applyAlignment="1" applyProtection="1">
      <alignment horizontal="left"/>
      <protection hidden="1"/>
    </xf>
    <xf numFmtId="178" fontId="107" fillId="16" borderId="0" xfId="455" applyNumberFormat="1" applyFont="1" applyFill="1" applyBorder="1" applyAlignment="1" applyProtection="1">
      <alignment horizontal="right"/>
      <protection hidden="1"/>
    </xf>
    <xf numFmtId="0" fontId="107" fillId="16" borderId="0" xfId="458" applyFont="1" applyFill="1" applyBorder="1" applyAlignment="1" applyProtection="1">
      <alignment horizontal="left"/>
      <protection hidden="1"/>
    </xf>
    <xf numFmtId="186" fontId="107" fillId="16" borderId="0" xfId="458" applyNumberFormat="1" applyFont="1" applyFill="1" applyAlignment="1" applyProtection="1">
      <alignment horizontal="center" vertical="center"/>
      <protection hidden="1"/>
    </xf>
    <xf numFmtId="0" fontId="107" fillId="16" borderId="0" xfId="458" applyFont="1" applyFill="1" applyAlignment="1" applyProtection="1">
      <alignment horizontal="center" vertical="center"/>
      <protection hidden="1"/>
    </xf>
    <xf numFmtId="3" fontId="107" fillId="16" borderId="0" xfId="458" applyNumberFormat="1" applyFont="1" applyFill="1" applyAlignment="1" applyProtection="1">
      <alignment horizontal="center" vertical="center"/>
      <protection hidden="1"/>
    </xf>
    <xf numFmtId="0" fontId="107" fillId="16" borderId="0" xfId="458" applyFont="1" applyFill="1" applyBorder="1" applyAlignment="1" applyProtection="1">
      <alignment horizontal="center" vertical="center"/>
      <protection hidden="1"/>
    </xf>
    <xf numFmtId="0" fontId="72" fillId="16" borderId="0" xfId="458" applyFont="1" applyFill="1" applyAlignment="1" applyProtection="1">
      <alignment horizontal="center" vertical="center"/>
      <protection hidden="1"/>
    </xf>
    <xf numFmtId="186" fontId="72" fillId="16" borderId="0" xfId="458" applyNumberFormat="1" applyFont="1" applyFill="1" applyAlignment="1" applyProtection="1">
      <alignment horizontal="center" vertical="center"/>
      <protection hidden="1"/>
    </xf>
    <xf numFmtId="3" fontId="72" fillId="16" borderId="0" xfId="458" applyNumberFormat="1" applyFont="1" applyFill="1" applyAlignment="1" applyProtection="1">
      <alignment horizontal="center" vertical="center"/>
      <protection hidden="1"/>
    </xf>
    <xf numFmtId="0" fontId="112" fillId="16" borderId="0" xfId="458" applyFont="1" applyFill="1" applyAlignment="1" applyProtection="1">
      <alignment horizontal="center" vertical="center"/>
      <protection hidden="1"/>
    </xf>
    <xf numFmtId="186" fontId="116" fillId="16" borderId="0" xfId="458" applyNumberFormat="1" applyFont="1" applyFill="1" applyAlignment="1" applyProtection="1">
      <alignment horizontal="center" vertical="center"/>
      <protection hidden="1"/>
    </xf>
    <xf numFmtId="0" fontId="116" fillId="16" borderId="0" xfId="458" applyFont="1" applyFill="1" applyAlignment="1" applyProtection="1">
      <alignment horizontal="center" vertical="center"/>
      <protection hidden="1"/>
    </xf>
    <xf numFmtId="3" fontId="116" fillId="16" borderId="0" xfId="458" applyNumberFormat="1" applyFont="1" applyFill="1" applyAlignment="1" applyProtection="1">
      <alignment horizontal="center" vertical="center"/>
      <protection hidden="1"/>
    </xf>
    <xf numFmtId="0" fontId="116" fillId="16" borderId="0" xfId="458" applyFont="1" applyFill="1" applyBorder="1" applyAlignment="1" applyProtection="1">
      <alignment horizontal="center" vertical="center"/>
      <protection hidden="1"/>
    </xf>
    <xf numFmtId="3" fontId="72" fillId="16" borderId="0" xfId="422" applyNumberFormat="1" applyFont="1" applyFill="1" applyAlignment="1" applyProtection="1">
      <alignment horizontal="center" vertical="center"/>
      <protection hidden="1"/>
    </xf>
    <xf numFmtId="0" fontId="72" fillId="16" borderId="16" xfId="419" quotePrefix="1" applyNumberFormat="1" applyFont="1" applyFill="1" applyBorder="1" applyAlignment="1" applyProtection="1">
      <alignment horizontal="center" vertical="center"/>
      <protection hidden="1"/>
    </xf>
    <xf numFmtId="41" fontId="72" fillId="16" borderId="16" xfId="419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horizontal="left" vertical="center"/>
      <protection hidden="1"/>
    </xf>
    <xf numFmtId="41" fontId="72" fillId="16" borderId="17" xfId="0" applyNumberFormat="1" applyFont="1" applyFill="1" applyBorder="1" applyAlignment="1" applyProtection="1">
      <alignment horizontal="left" vertical="center"/>
      <protection hidden="1"/>
    </xf>
    <xf numFmtId="3" fontId="110" fillId="16" borderId="0" xfId="422" applyNumberFormat="1" applyFont="1" applyFill="1" applyAlignment="1" applyProtection="1">
      <alignment horizontal="center" vertical="center"/>
      <protection hidden="1"/>
    </xf>
    <xf numFmtId="3" fontId="72" fillId="25" borderId="0" xfId="452" applyNumberFormat="1" applyFont="1" applyFill="1" applyBorder="1" applyAlignment="1" applyProtection="1">
      <alignment horizontal="center" vertical="center"/>
      <protection hidden="1"/>
    </xf>
    <xf numFmtId="178" fontId="72" fillId="25" borderId="0" xfId="452" applyNumberFormat="1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Alignment="1" applyProtection="1">
      <alignment horizontal="center" vertical="center"/>
      <protection hidden="1"/>
    </xf>
    <xf numFmtId="0" fontId="104" fillId="25" borderId="0" xfId="0" applyFont="1" applyFill="1" applyBorder="1" applyAlignment="1" applyProtection="1">
      <alignment horizontal="center" vertical="center"/>
      <protection hidden="1"/>
    </xf>
    <xf numFmtId="0" fontId="104" fillId="25" borderId="0" xfId="452" applyFont="1" applyFill="1" applyBorder="1" applyAlignment="1" applyProtection="1">
      <alignment vertical="center"/>
      <protection hidden="1"/>
    </xf>
    <xf numFmtId="179" fontId="104" fillId="25" borderId="0" xfId="0" applyNumberFormat="1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Border="1" applyAlignment="1" applyProtection="1">
      <alignment horizontal="left" vertical="center"/>
      <protection hidden="1"/>
    </xf>
    <xf numFmtId="3" fontId="72" fillId="25" borderId="0" xfId="452" applyNumberFormat="1" applyFont="1" applyFill="1" applyBorder="1" applyAlignment="1" applyProtection="1">
      <alignment horizontal="left" vertical="center"/>
      <protection hidden="1"/>
    </xf>
    <xf numFmtId="178" fontId="72" fillId="25" borderId="0" xfId="452" applyNumberFormat="1" applyFont="1" applyFill="1" applyBorder="1" applyAlignment="1" applyProtection="1">
      <alignment horizontal="left" vertical="center"/>
      <protection hidden="1"/>
    </xf>
    <xf numFmtId="41" fontId="72" fillId="25" borderId="16" xfId="419" quotePrefix="1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vertical="center"/>
      <protection hidden="1"/>
    </xf>
    <xf numFmtId="212" fontId="72" fillId="25" borderId="0" xfId="452" applyNumberFormat="1" applyFont="1" applyFill="1" applyBorder="1" applyAlignment="1" applyProtection="1">
      <alignment vertical="center"/>
      <protection hidden="1"/>
    </xf>
    <xf numFmtId="212" fontId="72" fillId="25" borderId="0" xfId="452" applyNumberFormat="1" applyFont="1" applyFill="1" applyBorder="1" applyAlignment="1" applyProtection="1">
      <alignment horizontal="center" vertical="center"/>
      <protection hidden="1"/>
    </xf>
    <xf numFmtId="41" fontId="106" fillId="25" borderId="0" xfId="452" applyNumberFormat="1" applyFont="1" applyFill="1" applyBorder="1" applyAlignment="1" applyProtection="1">
      <alignment horizontal="center" vertical="center"/>
      <protection hidden="1"/>
    </xf>
    <xf numFmtId="41" fontId="72" fillId="25" borderId="16" xfId="0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horizontal="right" vertical="center"/>
      <protection hidden="1"/>
    </xf>
    <xf numFmtId="41" fontId="72" fillId="25" borderId="19" xfId="0" applyNumberFormat="1" applyFont="1" applyFill="1" applyBorder="1" applyAlignment="1" applyProtection="1">
      <alignment horizontal="center" vertical="center"/>
      <protection hidden="1"/>
    </xf>
    <xf numFmtId="0" fontId="72" fillId="25" borderId="0" xfId="0" applyFont="1" applyFill="1" applyBorder="1" applyAlignment="1" applyProtection="1">
      <alignment vertical="center" wrapText="1"/>
      <protection hidden="1"/>
    </xf>
    <xf numFmtId="0" fontId="107" fillId="25" borderId="28" xfId="0" applyFont="1" applyFill="1" applyBorder="1" applyAlignment="1" applyProtection="1">
      <alignment horizontal="left" vertical="center"/>
      <protection hidden="1"/>
    </xf>
    <xf numFmtId="41" fontId="107" fillId="25" borderId="28" xfId="0" applyNumberFormat="1" applyFont="1" applyFill="1" applyBorder="1" applyAlignment="1" applyProtection="1">
      <alignment horizontal="right" vertical="center"/>
      <protection hidden="1"/>
    </xf>
    <xf numFmtId="178" fontId="107" fillId="25" borderId="28" xfId="0" applyNumberFormat="1" applyFont="1" applyFill="1" applyBorder="1" applyAlignment="1" applyProtection="1">
      <alignment horizontal="center" vertical="center"/>
      <protection hidden="1"/>
    </xf>
    <xf numFmtId="3" fontId="72" fillId="25" borderId="0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0" xfId="452" applyNumberFormat="1" applyFont="1" applyFill="1" applyBorder="1" applyAlignment="1" applyProtection="1">
      <alignment horizontal="center" vertical="center"/>
      <protection hidden="1"/>
    </xf>
    <xf numFmtId="178" fontId="107" fillId="25" borderId="0" xfId="452" applyNumberFormat="1" applyFont="1" applyFill="1" applyBorder="1" applyAlignment="1" applyProtection="1">
      <alignment horizontal="center" vertical="center"/>
      <protection hidden="1"/>
    </xf>
    <xf numFmtId="0" fontId="107" fillId="25" borderId="0" xfId="452" applyFont="1" applyFill="1" applyBorder="1" applyAlignment="1" applyProtection="1">
      <alignment horizontal="center" vertical="center"/>
      <protection hidden="1"/>
    </xf>
    <xf numFmtId="0" fontId="107" fillId="25" borderId="0" xfId="0" applyFont="1" applyFill="1" applyBorder="1" applyAlignment="1" applyProtection="1">
      <alignment vertical="center"/>
      <protection hidden="1"/>
    </xf>
    <xf numFmtId="0" fontId="108" fillId="25" borderId="0" xfId="452" applyFont="1" applyFill="1" applyAlignment="1" applyProtection="1">
      <alignment horizontal="center" vertical="center"/>
      <protection hidden="1"/>
    </xf>
    <xf numFmtId="3" fontId="109" fillId="25" borderId="0" xfId="452" applyNumberFormat="1" applyFont="1" applyFill="1" applyBorder="1" applyAlignment="1" applyProtection="1">
      <alignment horizontal="center" vertical="center"/>
      <protection hidden="1"/>
    </xf>
    <xf numFmtId="178" fontId="109" fillId="25" borderId="0" xfId="452" applyNumberFormat="1" applyFont="1" applyFill="1" applyBorder="1" applyAlignment="1" applyProtection="1">
      <alignment horizontal="center" vertical="center"/>
      <protection hidden="1"/>
    </xf>
    <xf numFmtId="0" fontId="109" fillId="25" borderId="0" xfId="452" applyFont="1" applyFill="1" applyBorder="1" applyAlignment="1" applyProtection="1">
      <alignment horizontal="center" vertical="center"/>
      <protection hidden="1"/>
    </xf>
    <xf numFmtId="228" fontId="72" fillId="25" borderId="0" xfId="452" applyNumberFormat="1" applyFont="1" applyFill="1" applyBorder="1" applyAlignment="1" applyProtection="1">
      <alignment vertical="center"/>
      <protection hidden="1"/>
    </xf>
    <xf numFmtId="228" fontId="72" fillId="25" borderId="0" xfId="452" applyNumberFormat="1" applyFont="1" applyFill="1" applyBorder="1" applyAlignment="1" applyProtection="1">
      <alignment horizontal="right" vertical="center"/>
      <protection hidden="1"/>
    </xf>
    <xf numFmtId="230" fontId="72" fillId="25" borderId="0" xfId="452" applyNumberFormat="1" applyFont="1" applyFill="1" applyBorder="1" applyAlignment="1" applyProtection="1">
      <alignment vertical="center"/>
      <protection hidden="1"/>
    </xf>
    <xf numFmtId="230" fontId="72" fillId="25" borderId="0" xfId="452" applyNumberFormat="1" applyFont="1" applyFill="1" applyBorder="1" applyAlignment="1" applyProtection="1">
      <alignment horizontal="right" vertical="center"/>
      <protection hidden="1"/>
    </xf>
    <xf numFmtId="231" fontId="72" fillId="16" borderId="0" xfId="423" applyNumberFormat="1" applyFont="1" applyFill="1" applyBorder="1" applyAlignment="1" applyProtection="1">
      <alignment horizontal="right" vertical="center"/>
      <protection hidden="1"/>
    </xf>
    <xf numFmtId="231" fontId="106" fillId="16" borderId="0" xfId="457" applyNumberFormat="1" applyFont="1" applyFill="1" applyBorder="1" applyAlignment="1" applyProtection="1">
      <alignment horizontal="right" vertical="center"/>
      <protection hidden="1"/>
    </xf>
    <xf numFmtId="231" fontId="72" fillId="16" borderId="0" xfId="457" applyNumberFormat="1" applyFont="1" applyFill="1" applyBorder="1" applyAlignment="1" applyProtection="1">
      <alignment horizontal="right" vertical="center"/>
      <protection hidden="1"/>
    </xf>
    <xf numFmtId="212" fontId="106" fillId="16" borderId="0" xfId="457" applyNumberFormat="1" applyFont="1" applyFill="1" applyBorder="1" applyAlignment="1" applyProtection="1">
      <alignment horizontal="right" vertical="center"/>
      <protection hidden="1"/>
    </xf>
    <xf numFmtId="212" fontId="72" fillId="25" borderId="0" xfId="351" applyNumberFormat="1" applyFont="1" applyFill="1" applyBorder="1" applyAlignment="1" applyProtection="1">
      <alignment horizontal="right" vertical="center"/>
      <protection hidden="1"/>
    </xf>
    <xf numFmtId="212" fontId="72" fillId="16" borderId="0" xfId="351" applyNumberFormat="1" applyFont="1" applyFill="1" applyBorder="1" applyAlignment="1" applyProtection="1">
      <alignment horizontal="right" vertical="center"/>
      <protection hidden="1"/>
    </xf>
    <xf numFmtId="212" fontId="72" fillId="16" borderId="0" xfId="423" applyNumberFormat="1" applyFont="1" applyFill="1" applyBorder="1" applyAlignment="1" applyProtection="1">
      <alignment horizontal="right" vertical="center"/>
      <protection hidden="1"/>
    </xf>
    <xf numFmtId="212" fontId="106" fillId="16" borderId="0" xfId="423" applyNumberFormat="1" applyFont="1" applyFill="1" applyBorder="1" applyAlignment="1" applyProtection="1">
      <alignment horizontal="right" vertical="center"/>
      <protection hidden="1"/>
    </xf>
    <xf numFmtId="212" fontId="72" fillId="25" borderId="0" xfId="423" applyNumberFormat="1" applyFont="1" applyFill="1" applyBorder="1" applyAlignment="1" applyProtection="1">
      <alignment horizontal="right" vertical="center"/>
      <protection hidden="1"/>
    </xf>
    <xf numFmtId="230" fontId="106" fillId="16" borderId="0" xfId="0" applyNumberFormat="1" applyFont="1" applyFill="1" applyBorder="1" applyAlignment="1" applyProtection="1">
      <alignment horizontal="right" vertical="center"/>
      <protection hidden="1"/>
    </xf>
    <xf numFmtId="232" fontId="72" fillId="16" borderId="0" xfId="0" applyNumberFormat="1" applyFont="1" applyFill="1" applyBorder="1" applyAlignment="1" applyProtection="1">
      <alignment horizontal="right" vertical="center"/>
      <protection hidden="1"/>
    </xf>
    <xf numFmtId="232" fontId="72" fillId="16" borderId="0" xfId="343" applyNumberFormat="1" applyFont="1" applyFill="1" applyBorder="1" applyAlignment="1" applyProtection="1">
      <alignment horizontal="right" vertical="center"/>
      <protection hidden="1"/>
    </xf>
    <xf numFmtId="232" fontId="72" fillId="25" borderId="0" xfId="452" applyNumberFormat="1" applyFont="1" applyFill="1" applyBorder="1" applyAlignment="1" applyProtection="1">
      <alignment horizontal="right" vertical="center"/>
      <protection hidden="1"/>
    </xf>
    <xf numFmtId="0" fontId="103" fillId="16" borderId="0" xfId="456" applyFont="1" applyFill="1" applyBorder="1" applyAlignment="1" applyProtection="1">
      <alignment horizontal="center" vertical="center"/>
      <protection hidden="1"/>
    </xf>
    <xf numFmtId="0" fontId="103" fillId="16" borderId="0" xfId="0" applyFont="1" applyFill="1" applyBorder="1" applyAlignment="1" applyProtection="1">
      <alignment horizontal="center" vertical="center"/>
      <protection hidden="1"/>
    </xf>
    <xf numFmtId="0" fontId="103" fillId="16" borderId="0" xfId="453" applyFont="1" applyFill="1" applyBorder="1" applyAlignment="1" applyProtection="1">
      <alignment horizontal="center" vertical="center"/>
      <protection hidden="1"/>
    </xf>
    <xf numFmtId="0" fontId="107" fillId="16" borderId="28" xfId="0" applyFont="1" applyFill="1" applyBorder="1" applyAlignment="1" applyProtection="1">
      <alignment horizontal="left"/>
      <protection hidden="1"/>
    </xf>
    <xf numFmtId="0" fontId="72" fillId="16" borderId="0" xfId="0" applyFont="1" applyFill="1" applyBorder="1" applyAlignment="1" applyProtection="1">
      <alignment horizontal="left" vertical="center"/>
      <protection hidden="1"/>
    </xf>
    <xf numFmtId="0" fontId="103" fillId="16" borderId="0" xfId="455" applyFont="1" applyFill="1" applyBorder="1" applyAlignment="1" applyProtection="1">
      <alignment horizontal="center" vertical="center"/>
      <protection hidden="1"/>
    </xf>
    <xf numFmtId="41" fontId="72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72" fillId="16" borderId="82" xfId="0" applyNumberFormat="1" applyFont="1" applyFill="1" applyBorder="1" applyAlignment="1" applyProtection="1">
      <alignment horizontal="right" vertical="center"/>
      <protection locked="0" hidden="1"/>
    </xf>
    <xf numFmtId="41" fontId="72" fillId="16" borderId="0" xfId="0" applyNumberFormat="1" applyFont="1" applyFill="1" applyBorder="1" applyAlignment="1" applyProtection="1">
      <alignment horizontal="center" vertical="center"/>
      <protection locked="0" hidden="1"/>
    </xf>
    <xf numFmtId="187" fontId="106" fillId="16" borderId="82" xfId="343" quotePrefix="1" applyNumberFormat="1" applyFont="1" applyFill="1" applyBorder="1" applyAlignment="1" applyProtection="1">
      <alignment horizontal="right" vertical="center"/>
      <protection locked="0" hidden="1"/>
    </xf>
    <xf numFmtId="41" fontId="72" fillId="16" borderId="0" xfId="0" quotePrefix="1" applyNumberFormat="1" applyFont="1" applyFill="1" applyBorder="1" applyAlignment="1" applyProtection="1">
      <alignment horizontal="center" vertical="center"/>
      <protection locked="0" hidden="1"/>
    </xf>
    <xf numFmtId="41" fontId="72" fillId="16" borderId="82" xfId="0" quotePrefix="1" applyNumberFormat="1" applyFont="1" applyFill="1" applyBorder="1" applyAlignment="1" applyProtection="1">
      <alignment horizontal="center" vertical="center"/>
      <protection locked="0" hidden="1"/>
    </xf>
    <xf numFmtId="41" fontId="72" fillId="25" borderId="0" xfId="0" applyNumberFormat="1" applyFont="1" applyFill="1" applyBorder="1" applyAlignment="1" applyProtection="1">
      <alignment horizontal="right" vertical="center"/>
      <protection locked="0" hidden="1"/>
    </xf>
    <xf numFmtId="43" fontId="72" fillId="25" borderId="0" xfId="457" applyNumberFormat="1" applyFont="1" applyFill="1" applyBorder="1" applyAlignment="1" applyProtection="1">
      <alignment horizontal="right" vertical="center"/>
      <protection locked="0" hidden="1"/>
    </xf>
    <xf numFmtId="41" fontId="72" fillId="25" borderId="0" xfId="457" applyNumberFormat="1" applyFont="1" applyFill="1" applyBorder="1" applyAlignment="1" applyProtection="1">
      <alignment horizontal="right" vertical="center"/>
      <protection locked="0" hidden="1"/>
    </xf>
    <xf numFmtId="41" fontId="72" fillId="25" borderId="82" xfId="0" applyNumberFormat="1" applyFont="1" applyFill="1" applyBorder="1" applyAlignment="1" applyProtection="1">
      <alignment horizontal="right" vertical="center"/>
      <protection locked="0" hidden="1"/>
    </xf>
    <xf numFmtId="43" fontId="72" fillId="25" borderId="82" xfId="457" applyNumberFormat="1" applyFont="1" applyFill="1" applyBorder="1" applyAlignment="1" applyProtection="1">
      <alignment horizontal="right" vertical="center"/>
      <protection locked="0" hidden="1"/>
    </xf>
    <xf numFmtId="41" fontId="72" fillId="25" borderId="82" xfId="457" applyNumberFormat="1" applyFont="1" applyFill="1" applyBorder="1" applyAlignment="1" applyProtection="1">
      <alignment horizontal="right" vertical="center"/>
      <protection locked="0" hidden="1"/>
    </xf>
    <xf numFmtId="231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31" fontId="72" fillId="25" borderId="0" xfId="423" applyNumberFormat="1" applyFont="1" applyFill="1" applyBorder="1" applyAlignment="1" applyProtection="1">
      <alignment horizontal="right" vertical="center"/>
      <protection locked="0" hidden="1"/>
    </xf>
    <xf numFmtId="231" fontId="72" fillId="25" borderId="0" xfId="351" applyNumberFormat="1" applyFont="1" applyFill="1" applyBorder="1" applyAlignment="1" applyProtection="1">
      <alignment horizontal="right" vertical="center"/>
      <protection locked="0" hidden="1"/>
    </xf>
    <xf numFmtId="41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41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212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12" fontId="72" fillId="25" borderId="0" xfId="423" applyNumberFormat="1" applyFont="1" applyFill="1" applyBorder="1" applyAlignment="1" applyProtection="1">
      <alignment horizontal="right" vertical="center"/>
      <protection locked="0" hidden="1"/>
    </xf>
    <xf numFmtId="212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212" fontId="72" fillId="25" borderId="82" xfId="423" applyNumberFormat="1" applyFont="1" applyFill="1" applyBorder="1" applyAlignment="1" applyProtection="1">
      <alignment horizontal="right" vertical="center"/>
      <protection locked="0" hidden="1"/>
    </xf>
    <xf numFmtId="41" fontId="72" fillId="16" borderId="0" xfId="0" applyNumberFormat="1" applyFont="1" applyFill="1" applyAlignment="1" applyProtection="1">
      <alignment horizontal="right" vertical="center"/>
      <protection locked="0" hidden="1"/>
    </xf>
    <xf numFmtId="41" fontId="72" fillId="25" borderId="0" xfId="0" applyNumberFormat="1" applyFont="1" applyFill="1" applyAlignment="1" applyProtection="1">
      <alignment horizontal="right" vertical="center"/>
      <protection locked="0" hidden="1"/>
    </xf>
    <xf numFmtId="41" fontId="72" fillId="25" borderId="0" xfId="0" applyNumberFormat="1" applyFont="1" applyFill="1" applyBorder="1" applyAlignment="1" applyProtection="1">
      <alignment horizontal="center" vertical="center"/>
      <protection locked="0" hidden="1"/>
    </xf>
    <xf numFmtId="176" fontId="72" fillId="16" borderId="0" xfId="343" applyFont="1" applyFill="1" applyAlignment="1" applyProtection="1">
      <alignment horizontal="right" vertical="center"/>
      <protection hidden="1"/>
    </xf>
    <xf numFmtId="176" fontId="72" fillId="16" borderId="0" xfId="343" applyFont="1" applyFill="1" applyBorder="1" applyAlignment="1" applyProtection="1">
      <alignment horizontal="right" vertical="center"/>
      <protection locked="0" hidden="1"/>
    </xf>
    <xf numFmtId="176" fontId="72" fillId="25" borderId="0" xfId="343" applyFont="1" applyFill="1" applyBorder="1" applyAlignment="1" applyProtection="1">
      <alignment horizontal="right" vertical="center"/>
      <protection locked="0" hidden="1"/>
    </xf>
    <xf numFmtId="176" fontId="72" fillId="16" borderId="18" xfId="343" applyFont="1" applyFill="1" applyBorder="1" applyAlignment="1" applyProtection="1">
      <alignment horizontal="right" vertical="center"/>
      <protection hidden="1"/>
    </xf>
    <xf numFmtId="176" fontId="72" fillId="25" borderId="82" xfId="343" applyFont="1" applyFill="1" applyBorder="1" applyAlignment="1" applyProtection="1">
      <alignment horizontal="right" vertical="center"/>
      <protection locked="0" hidden="1"/>
    </xf>
    <xf numFmtId="176" fontId="72" fillId="16" borderId="82" xfId="343" applyFont="1" applyFill="1" applyBorder="1" applyAlignment="1" applyProtection="1">
      <alignment horizontal="right" vertical="center"/>
      <protection locked="0" hidden="1"/>
    </xf>
    <xf numFmtId="176" fontId="72" fillId="25" borderId="0" xfId="343" applyFont="1" applyFill="1" applyBorder="1" applyAlignment="1" applyProtection="1">
      <alignment vertical="center"/>
      <protection locked="0" hidden="1"/>
    </xf>
    <xf numFmtId="184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185" fontId="72" fillId="25" borderId="0" xfId="343" applyNumberFormat="1" applyFont="1" applyFill="1" applyBorder="1" applyAlignment="1" applyProtection="1">
      <alignment horizontal="right" vertical="center"/>
      <protection locked="0" hidden="1"/>
    </xf>
    <xf numFmtId="185" fontId="72" fillId="25" borderId="0" xfId="343" quotePrefix="1" applyNumberFormat="1" applyFont="1" applyFill="1" applyBorder="1" applyAlignment="1" applyProtection="1">
      <alignment horizontal="right" vertical="center"/>
      <protection locked="0" hidden="1"/>
    </xf>
    <xf numFmtId="185" fontId="72" fillId="25" borderId="82" xfId="343" quotePrefix="1" applyNumberFormat="1" applyFont="1" applyFill="1" applyBorder="1" applyAlignment="1" applyProtection="1">
      <alignment horizontal="right" vertical="center"/>
      <protection locked="0" hidden="1"/>
    </xf>
    <xf numFmtId="208" fontId="72" fillId="25" borderId="82" xfId="423" applyNumberFormat="1" applyFont="1" applyFill="1" applyBorder="1" applyAlignment="1" applyProtection="1">
      <alignment horizontal="center" vertical="center"/>
      <protection locked="0" hidden="1"/>
    </xf>
    <xf numFmtId="208" fontId="72" fillId="25" borderId="0" xfId="423" applyNumberFormat="1" applyFont="1" applyFill="1" applyBorder="1" applyAlignment="1" applyProtection="1">
      <alignment horizontal="center" vertical="center"/>
      <protection locked="0" hidden="1"/>
    </xf>
    <xf numFmtId="184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0" fontId="72" fillId="16" borderId="0" xfId="0" applyFont="1" applyFill="1" applyAlignment="1" applyProtection="1">
      <alignment horizontal="left" vertical="top"/>
      <protection hidden="1"/>
    </xf>
    <xf numFmtId="3" fontId="72" fillId="16" borderId="0" xfId="0" applyNumberFormat="1" applyFont="1" applyFill="1" applyAlignment="1" applyProtection="1">
      <alignment horizontal="center" vertical="top"/>
      <protection hidden="1"/>
    </xf>
    <xf numFmtId="3" fontId="72" fillId="16" borderId="0" xfId="0" applyNumberFormat="1" applyFont="1" applyFill="1" applyAlignment="1" applyProtection="1">
      <alignment horizontal="right" vertical="top"/>
      <protection hidden="1"/>
    </xf>
    <xf numFmtId="0" fontId="72" fillId="16" borderId="0" xfId="0" applyFont="1" applyFill="1" applyAlignment="1" applyProtection="1">
      <alignment horizontal="center" vertical="top"/>
      <protection hidden="1"/>
    </xf>
    <xf numFmtId="176" fontId="72" fillId="16" borderId="0" xfId="422" applyFont="1" applyFill="1" applyBorder="1" applyAlignment="1" applyProtection="1">
      <alignment horizontal="center" vertical="top"/>
      <protection hidden="1"/>
    </xf>
    <xf numFmtId="0" fontId="72" fillId="16" borderId="0" xfId="0" applyFont="1" applyFill="1" applyBorder="1" applyAlignment="1" applyProtection="1">
      <alignment horizontal="center" vertical="top"/>
      <protection hidden="1"/>
    </xf>
    <xf numFmtId="0" fontId="72" fillId="16" borderId="0" xfId="0" applyFont="1" applyFill="1" applyBorder="1" applyAlignment="1" applyProtection="1">
      <alignment horizontal="left" vertical="top"/>
      <protection hidden="1"/>
    </xf>
    <xf numFmtId="0" fontId="72" fillId="16" borderId="0" xfId="455" applyFont="1" applyFill="1" applyBorder="1" applyAlignment="1" applyProtection="1">
      <alignment horizontal="center" vertical="top"/>
      <protection hidden="1"/>
    </xf>
    <xf numFmtId="0" fontId="72" fillId="16" borderId="0" xfId="455" applyFont="1" applyFill="1" applyAlignment="1" applyProtection="1">
      <alignment horizontal="center" vertical="top"/>
      <protection hidden="1"/>
    </xf>
    <xf numFmtId="3" fontId="72" fillId="16" borderId="0" xfId="0" applyNumberFormat="1" applyFont="1" applyFill="1" applyBorder="1" applyAlignment="1" applyProtection="1">
      <alignment horizontal="right" vertical="top"/>
      <protection hidden="1"/>
    </xf>
    <xf numFmtId="0" fontId="72" fillId="25" borderId="0" xfId="0" applyFont="1" applyFill="1" applyBorder="1" applyAlignment="1" applyProtection="1">
      <alignment horizontal="left" vertical="top"/>
      <protection hidden="1"/>
    </xf>
    <xf numFmtId="3" fontId="72" fillId="25" borderId="0" xfId="452" applyNumberFormat="1" applyFont="1" applyFill="1" applyBorder="1" applyAlignment="1" applyProtection="1">
      <alignment horizontal="center" vertical="top"/>
      <protection hidden="1"/>
    </xf>
    <xf numFmtId="178" fontId="72" fillId="25" borderId="0" xfId="452" applyNumberFormat="1" applyFont="1" applyFill="1" applyBorder="1" applyAlignment="1" applyProtection="1">
      <alignment horizontal="center" vertical="top"/>
      <protection hidden="1"/>
    </xf>
    <xf numFmtId="3" fontId="72" fillId="25" borderId="0" xfId="0" applyNumberFormat="1" applyFont="1" applyFill="1" applyBorder="1" applyAlignment="1" applyProtection="1">
      <alignment horizontal="right" vertical="top"/>
      <protection hidden="1"/>
    </xf>
    <xf numFmtId="0" fontId="72" fillId="25" borderId="0" xfId="0" applyFont="1" applyFill="1" applyAlignment="1" applyProtection="1">
      <alignment horizontal="left" vertical="top"/>
      <protection hidden="1"/>
    </xf>
    <xf numFmtId="0" fontId="72" fillId="25" borderId="0" xfId="452" applyFont="1" applyFill="1" applyBorder="1" applyAlignment="1" applyProtection="1">
      <alignment horizontal="center" vertical="top"/>
      <protection hidden="1"/>
    </xf>
    <xf numFmtId="3" fontId="72" fillId="16" borderId="0" xfId="0" applyNumberFormat="1" applyFont="1" applyFill="1" applyBorder="1" applyAlignment="1" applyProtection="1">
      <alignment horizontal="center" vertical="top"/>
      <protection hidden="1"/>
    </xf>
    <xf numFmtId="0" fontId="72" fillId="16" borderId="0" xfId="457" applyFont="1" applyFill="1" applyAlignment="1" applyProtection="1">
      <alignment horizontal="left" vertical="top"/>
      <protection hidden="1"/>
    </xf>
    <xf numFmtId="187" fontId="72" fillId="16" borderId="0" xfId="351" applyNumberFormat="1" applyFont="1" applyFill="1" applyAlignment="1" applyProtection="1">
      <alignment horizontal="center" vertical="top"/>
      <protection hidden="1"/>
    </xf>
    <xf numFmtId="3" fontId="72" fillId="16" borderId="0" xfId="457" applyNumberFormat="1" applyFont="1" applyFill="1" applyAlignment="1" applyProtection="1">
      <alignment horizontal="center" vertical="top"/>
      <protection hidden="1"/>
    </xf>
    <xf numFmtId="3" fontId="72" fillId="16" borderId="0" xfId="423" applyNumberFormat="1" applyFont="1" applyFill="1" applyAlignment="1" applyProtection="1">
      <alignment horizontal="center" vertical="top"/>
      <protection hidden="1"/>
    </xf>
    <xf numFmtId="176" fontId="72" fillId="16" borderId="0" xfId="423" applyNumberFormat="1" applyFont="1" applyFill="1" applyAlignment="1" applyProtection="1">
      <alignment horizontal="center" vertical="top"/>
      <protection hidden="1"/>
    </xf>
    <xf numFmtId="3" fontId="72" fillId="16" borderId="0" xfId="457" applyNumberFormat="1" applyFont="1" applyFill="1" applyAlignment="1" applyProtection="1">
      <alignment horizontal="right" vertical="top"/>
      <protection hidden="1"/>
    </xf>
    <xf numFmtId="0" fontId="72" fillId="16" borderId="0" xfId="457" applyFont="1" applyFill="1" applyBorder="1" applyAlignment="1" applyProtection="1">
      <alignment horizontal="center" vertical="top"/>
      <protection hidden="1"/>
    </xf>
    <xf numFmtId="178" fontId="72" fillId="16" borderId="0" xfId="0" applyNumberFormat="1" applyFont="1" applyFill="1" applyAlignment="1" applyProtection="1">
      <alignment horizontal="center" vertical="top"/>
      <protection hidden="1"/>
    </xf>
    <xf numFmtId="176" fontId="72" fillId="16" borderId="0" xfId="351" applyNumberFormat="1" applyFont="1" applyFill="1" applyAlignment="1" applyProtection="1">
      <alignment horizontal="center" vertical="top"/>
      <protection hidden="1"/>
    </xf>
    <xf numFmtId="176" fontId="72" fillId="16" borderId="0" xfId="423" applyNumberFormat="1" applyFont="1" applyFill="1" applyAlignment="1" applyProtection="1">
      <alignment vertical="top"/>
      <protection hidden="1"/>
    </xf>
    <xf numFmtId="0" fontId="72" fillId="16" borderId="0" xfId="457" applyFont="1" applyFill="1" applyBorder="1" applyAlignment="1" applyProtection="1">
      <alignment horizontal="left" vertical="top"/>
      <protection hidden="1"/>
    </xf>
    <xf numFmtId="176" fontId="72" fillId="16" borderId="0" xfId="423" applyNumberFormat="1" applyFont="1" applyFill="1" applyBorder="1" applyAlignment="1" applyProtection="1">
      <alignment horizontal="center" vertical="top"/>
      <protection hidden="1"/>
    </xf>
    <xf numFmtId="176" fontId="72" fillId="16" borderId="0" xfId="351" applyNumberFormat="1" applyFont="1" applyFill="1" applyBorder="1" applyAlignment="1" applyProtection="1">
      <alignment horizontal="center" vertical="top"/>
      <protection hidden="1"/>
    </xf>
    <xf numFmtId="0" fontId="72" fillId="16" borderId="0" xfId="453" applyFont="1" applyFill="1" applyBorder="1" applyAlignment="1" applyProtection="1">
      <alignment horizontal="center" vertical="top"/>
      <protection hidden="1"/>
    </xf>
    <xf numFmtId="0" fontId="72" fillId="16" borderId="0" xfId="453" applyFont="1" applyFill="1" applyBorder="1" applyAlignment="1" applyProtection="1">
      <alignment horizontal="right" vertical="top"/>
      <protection hidden="1"/>
    </xf>
    <xf numFmtId="0" fontId="72" fillId="16" borderId="0" xfId="0" applyFont="1" applyFill="1" applyBorder="1" applyAlignment="1" applyProtection="1">
      <alignment vertical="top"/>
      <protection hidden="1"/>
    </xf>
    <xf numFmtId="0" fontId="72" fillId="16" borderId="0" xfId="0" applyFont="1" applyFill="1" applyBorder="1" applyAlignment="1" applyProtection="1">
      <alignment horizontal="right" vertical="top"/>
      <protection hidden="1"/>
    </xf>
    <xf numFmtId="0" fontId="72" fillId="16" borderId="0" xfId="456" applyFont="1" applyFill="1" applyAlignment="1" applyProtection="1">
      <alignment horizontal="center" vertical="top"/>
      <protection hidden="1"/>
    </xf>
    <xf numFmtId="0" fontId="72" fillId="16" borderId="0" xfId="456" applyFont="1" applyFill="1" applyBorder="1" applyAlignment="1" applyProtection="1">
      <alignment horizontal="center" vertical="top"/>
      <protection hidden="1"/>
    </xf>
    <xf numFmtId="3" fontId="72" fillId="16" borderId="0" xfId="422" applyNumberFormat="1" applyFont="1" applyFill="1" applyAlignment="1" applyProtection="1">
      <alignment horizontal="center" vertical="top"/>
      <protection hidden="1"/>
    </xf>
    <xf numFmtId="49" fontId="111" fillId="16" borderId="19" xfId="0" applyNumberFormat="1" applyFont="1" applyFill="1" applyBorder="1" applyAlignment="1" applyProtection="1">
      <alignment horizontal="left" vertical="center" wrapText="1"/>
      <protection hidden="1"/>
    </xf>
    <xf numFmtId="41" fontId="72" fillId="16" borderId="16" xfId="0" applyNumberFormat="1" applyFont="1" applyFill="1" applyBorder="1" applyAlignment="1" applyProtection="1">
      <alignment vertical="center"/>
      <protection hidden="1"/>
    </xf>
    <xf numFmtId="49" fontId="72" fillId="16" borderId="16" xfId="0" applyNumberFormat="1" applyFont="1" applyFill="1" applyBorder="1" applyAlignment="1" applyProtection="1">
      <alignment horizontal="left" vertical="center"/>
      <protection hidden="1"/>
    </xf>
    <xf numFmtId="0" fontId="117" fillId="16" borderId="0" xfId="0" applyFont="1" applyFill="1" applyBorder="1" applyAlignment="1" applyProtection="1">
      <alignment horizontal="left" vertical="center"/>
      <protection hidden="1"/>
    </xf>
    <xf numFmtId="3" fontId="117" fillId="16" borderId="0" xfId="0" applyNumberFormat="1" applyFont="1" applyFill="1" applyBorder="1" applyAlignment="1" applyProtection="1">
      <alignment horizontal="center" vertical="center"/>
      <protection hidden="1"/>
    </xf>
    <xf numFmtId="179" fontId="117" fillId="16" borderId="0" xfId="0" applyNumberFormat="1" applyFont="1" applyFill="1" applyBorder="1" applyAlignment="1" applyProtection="1">
      <alignment horizontal="center" vertical="center"/>
      <protection hidden="1"/>
    </xf>
    <xf numFmtId="0" fontId="117" fillId="16" borderId="0" xfId="0" applyFont="1" applyFill="1" applyBorder="1" applyAlignment="1" applyProtection="1">
      <alignment horizontal="center" vertical="center"/>
      <protection hidden="1"/>
    </xf>
    <xf numFmtId="3" fontId="117" fillId="16" borderId="0" xfId="0" applyNumberFormat="1" applyFont="1" applyFill="1" applyAlignment="1" applyProtection="1">
      <alignment horizontal="center" vertical="center"/>
      <protection hidden="1"/>
    </xf>
    <xf numFmtId="0" fontId="117" fillId="16" borderId="0" xfId="0" applyFont="1" applyFill="1" applyAlignment="1" applyProtection="1">
      <alignment horizontal="center" vertical="center"/>
      <protection hidden="1"/>
    </xf>
    <xf numFmtId="179" fontId="119" fillId="16" borderId="0" xfId="0" applyNumberFormat="1" applyFont="1" applyFill="1" applyBorder="1" applyAlignment="1" applyProtection="1">
      <alignment vertical="center"/>
      <protection hidden="1"/>
    </xf>
    <xf numFmtId="179" fontId="119" fillId="16" borderId="0" xfId="0" applyNumberFormat="1" applyFont="1" applyFill="1" applyBorder="1" applyAlignment="1" applyProtection="1">
      <alignment horizontal="center" vertical="center"/>
      <protection hidden="1"/>
    </xf>
    <xf numFmtId="179" fontId="119" fillId="16" borderId="0" xfId="0" applyNumberFormat="1" applyFont="1" applyFill="1" applyAlignment="1" applyProtection="1">
      <alignment horizontal="center" vertical="center"/>
      <protection hidden="1"/>
    </xf>
    <xf numFmtId="0" fontId="119" fillId="16" borderId="0" xfId="0" applyFont="1" applyFill="1" applyBorder="1" applyAlignment="1" applyProtection="1">
      <alignment horizontal="center" vertical="center"/>
      <protection hidden="1"/>
    </xf>
    <xf numFmtId="0" fontId="117" fillId="16" borderId="0" xfId="0" applyFont="1" applyFill="1" applyBorder="1" applyAlignment="1" applyProtection="1">
      <alignment horizontal="right" vertical="center"/>
      <protection hidden="1"/>
    </xf>
    <xf numFmtId="0" fontId="117" fillId="0" borderId="0" xfId="459" applyFont="1" applyBorder="1" applyAlignment="1" applyProtection="1">
      <alignment horizontal="center" vertical="center"/>
      <protection hidden="1"/>
    </xf>
    <xf numFmtId="0" fontId="117" fillId="0" borderId="0" xfId="459" applyFont="1" applyAlignment="1" applyProtection="1">
      <alignment horizontal="center" vertical="center"/>
      <protection hidden="1"/>
    </xf>
    <xf numFmtId="0" fontId="117" fillId="16" borderId="25" xfId="459" applyFont="1" applyFill="1" applyBorder="1" applyAlignment="1" applyProtection="1">
      <alignment horizontal="center" vertical="center" wrapText="1"/>
      <protection hidden="1"/>
    </xf>
    <xf numFmtId="0" fontId="117" fillId="0" borderId="22" xfId="459" applyFont="1" applyBorder="1" applyAlignment="1" applyProtection="1">
      <alignment horizontal="center" vertical="center" wrapText="1"/>
      <protection hidden="1"/>
    </xf>
    <xf numFmtId="0" fontId="117" fillId="16" borderId="23" xfId="459" applyFont="1" applyFill="1" applyBorder="1" applyAlignment="1" applyProtection="1">
      <alignment horizontal="center" vertical="center" wrapText="1"/>
      <protection hidden="1"/>
    </xf>
    <xf numFmtId="0" fontId="117" fillId="16" borderId="21" xfId="459" applyFont="1" applyFill="1" applyBorder="1" applyAlignment="1" applyProtection="1">
      <alignment horizontal="center" vertical="center" wrapText="1"/>
      <protection hidden="1"/>
    </xf>
    <xf numFmtId="0" fontId="117" fillId="16" borderId="16" xfId="459" quotePrefix="1" applyFont="1" applyFill="1" applyBorder="1" applyAlignment="1" applyProtection="1">
      <alignment horizontal="center" vertical="center"/>
      <protection hidden="1"/>
    </xf>
    <xf numFmtId="41" fontId="117" fillId="16" borderId="19" xfId="0" applyNumberFormat="1" applyFont="1" applyFill="1" applyBorder="1" applyAlignment="1" applyProtection="1">
      <alignment vertical="center"/>
      <protection hidden="1"/>
    </xf>
    <xf numFmtId="41" fontId="117" fillId="16" borderId="0" xfId="0" applyNumberFormat="1" applyFont="1" applyFill="1" applyBorder="1" applyAlignment="1" applyProtection="1">
      <alignment vertical="center"/>
      <protection hidden="1"/>
    </xf>
    <xf numFmtId="230" fontId="117" fillId="16" borderId="0" xfId="0" applyNumberFormat="1" applyFont="1" applyFill="1" applyBorder="1" applyAlignment="1" applyProtection="1">
      <alignment horizontal="right" vertical="center"/>
      <protection hidden="1"/>
    </xf>
    <xf numFmtId="41" fontId="117" fillId="16" borderId="0" xfId="459" applyNumberFormat="1" applyFont="1" applyFill="1" applyBorder="1" applyAlignment="1" applyProtection="1">
      <alignment horizontal="right" vertical="center" wrapText="1"/>
      <protection hidden="1"/>
    </xf>
    <xf numFmtId="41" fontId="117" fillId="16" borderId="0" xfId="459" applyNumberFormat="1" applyFont="1" applyFill="1" applyBorder="1" applyAlignment="1" applyProtection="1">
      <alignment vertical="center" wrapText="1"/>
      <protection hidden="1"/>
    </xf>
    <xf numFmtId="0" fontId="117" fillId="16" borderId="19" xfId="459" applyFont="1" applyFill="1" applyBorder="1" applyAlignment="1" applyProtection="1">
      <alignment horizontal="center" vertical="center"/>
      <protection hidden="1"/>
    </xf>
    <xf numFmtId="41" fontId="117" fillId="16" borderId="0" xfId="345" applyNumberFormat="1" applyFont="1" applyFill="1" applyBorder="1" applyAlignment="1" applyProtection="1">
      <alignment vertical="center" wrapText="1"/>
      <protection hidden="1"/>
    </xf>
    <xf numFmtId="230" fontId="117" fillId="16" borderId="0" xfId="345" applyNumberFormat="1" applyFont="1" applyFill="1" applyBorder="1" applyAlignment="1" applyProtection="1">
      <alignment horizontal="right" vertical="center"/>
      <protection hidden="1"/>
    </xf>
    <xf numFmtId="41" fontId="117" fillId="16" borderId="0" xfId="459" applyNumberFormat="1" applyFont="1" applyFill="1" applyBorder="1" applyAlignment="1" applyProtection="1">
      <alignment horizontal="right" vertical="center"/>
      <protection hidden="1"/>
    </xf>
    <xf numFmtId="0" fontId="120" fillId="0" borderId="0" xfId="459" applyFont="1" applyBorder="1" applyAlignment="1" applyProtection="1">
      <alignment horizontal="center" vertical="center"/>
      <protection hidden="1"/>
    </xf>
    <xf numFmtId="0" fontId="120" fillId="16" borderId="16" xfId="459" quotePrefix="1" applyFont="1" applyFill="1" applyBorder="1" applyAlignment="1" applyProtection="1">
      <alignment horizontal="center" vertical="center"/>
      <protection hidden="1"/>
    </xf>
    <xf numFmtId="41" fontId="120" fillId="16" borderId="19" xfId="345" applyNumberFormat="1" applyFont="1" applyFill="1" applyBorder="1" applyAlignment="1" applyProtection="1">
      <alignment vertical="center"/>
      <protection hidden="1"/>
    </xf>
    <xf numFmtId="41" fontId="120" fillId="16" borderId="0" xfId="345" applyNumberFormat="1" applyFont="1" applyFill="1" applyBorder="1" applyAlignment="1" applyProtection="1">
      <alignment vertical="center"/>
      <protection hidden="1"/>
    </xf>
    <xf numFmtId="232" fontId="120" fillId="16" borderId="0" xfId="0" applyNumberFormat="1" applyFont="1" applyFill="1" applyBorder="1" applyAlignment="1" applyProtection="1">
      <alignment horizontal="right" vertical="center"/>
      <protection hidden="1"/>
    </xf>
    <xf numFmtId="0" fontId="120" fillId="16" borderId="19" xfId="459" quotePrefix="1" applyFont="1" applyFill="1" applyBorder="1" applyAlignment="1" applyProtection="1">
      <alignment horizontal="center" vertical="center"/>
      <protection hidden="1"/>
    </xf>
    <xf numFmtId="41" fontId="120" fillId="16" borderId="0" xfId="345" applyNumberFormat="1" applyFont="1" applyFill="1" applyBorder="1" applyAlignment="1" applyProtection="1">
      <alignment vertical="center" wrapText="1"/>
      <protection hidden="1"/>
    </xf>
    <xf numFmtId="230" fontId="120" fillId="16" borderId="0" xfId="345" applyNumberFormat="1" applyFont="1" applyFill="1" applyBorder="1" applyAlignment="1" applyProtection="1">
      <alignment horizontal="right" vertical="center"/>
      <protection hidden="1"/>
    </xf>
    <xf numFmtId="0" fontId="120" fillId="16" borderId="16" xfId="459" applyFont="1" applyFill="1" applyBorder="1" applyAlignment="1" applyProtection="1">
      <alignment horizontal="center" vertical="center"/>
      <protection hidden="1"/>
    </xf>
    <xf numFmtId="41" fontId="117" fillId="16" borderId="19" xfId="345" applyNumberFormat="1" applyFont="1" applyFill="1" applyBorder="1" applyAlignment="1" applyProtection="1">
      <alignment vertical="center"/>
      <protection hidden="1"/>
    </xf>
    <xf numFmtId="41" fontId="117" fillId="16" borderId="0" xfId="345" applyNumberFormat="1" applyFont="1" applyFill="1" applyBorder="1" applyAlignment="1" applyProtection="1">
      <alignment vertical="center"/>
      <protection hidden="1"/>
    </xf>
    <xf numFmtId="232" fontId="117" fillId="16" borderId="0" xfId="345" applyNumberFormat="1" applyFont="1" applyFill="1" applyBorder="1" applyAlignment="1" applyProtection="1">
      <alignment horizontal="right" vertical="center"/>
      <protection hidden="1"/>
    </xf>
    <xf numFmtId="178" fontId="117" fillId="16" borderId="0" xfId="459" applyNumberFormat="1" applyFont="1" applyFill="1" applyBorder="1" applyAlignment="1" applyProtection="1">
      <alignment horizontal="center" vertical="center" wrapText="1"/>
      <protection hidden="1"/>
    </xf>
    <xf numFmtId="178" fontId="117" fillId="16" borderId="0" xfId="459" applyNumberFormat="1" applyFont="1" applyFill="1" applyBorder="1" applyAlignment="1" applyProtection="1">
      <alignment horizontal="right" vertical="center" wrapText="1"/>
      <protection hidden="1"/>
    </xf>
    <xf numFmtId="0" fontId="120" fillId="16" borderId="19" xfId="459" applyFont="1" applyFill="1" applyBorder="1" applyAlignment="1" applyProtection="1">
      <alignment horizontal="center" vertical="center"/>
      <protection hidden="1"/>
    </xf>
    <xf numFmtId="176" fontId="117" fillId="16" borderId="0" xfId="345" applyFont="1" applyFill="1" applyBorder="1" applyAlignment="1" applyProtection="1">
      <alignment horizontal="right" vertical="center" wrapText="1"/>
      <protection hidden="1"/>
    </xf>
    <xf numFmtId="41" fontId="117" fillId="16" borderId="0" xfId="459" applyNumberFormat="1" applyFont="1" applyFill="1" applyBorder="1" applyAlignment="1" applyProtection="1">
      <alignment vertical="center"/>
      <protection hidden="1"/>
    </xf>
    <xf numFmtId="184" fontId="117" fillId="0" borderId="16" xfId="457" applyNumberFormat="1" applyFont="1" applyFill="1" applyBorder="1" applyAlignment="1" applyProtection="1">
      <alignment horizontal="center" vertical="center"/>
      <protection hidden="1"/>
    </xf>
    <xf numFmtId="176" fontId="117" fillId="0" borderId="0" xfId="345" applyFont="1" applyFill="1" applyBorder="1" applyAlignment="1" applyProtection="1">
      <alignment vertical="center"/>
      <protection hidden="1"/>
    </xf>
    <xf numFmtId="41" fontId="117" fillId="0" borderId="0" xfId="0" applyNumberFormat="1" applyFont="1" applyFill="1" applyBorder="1" applyAlignment="1" applyProtection="1">
      <alignment vertical="center"/>
      <protection locked="0" hidden="1"/>
    </xf>
    <xf numFmtId="178" fontId="117" fillId="0" borderId="0" xfId="459" applyNumberFormat="1" applyFont="1" applyFill="1" applyBorder="1" applyAlignment="1" applyProtection="1">
      <alignment horizontal="right" vertical="center" wrapText="1"/>
      <protection locked="0" hidden="1"/>
    </xf>
    <xf numFmtId="41" fontId="117" fillId="0" borderId="0" xfId="345" applyNumberFormat="1" applyFont="1" applyFill="1" applyBorder="1" applyAlignment="1" applyProtection="1">
      <alignment vertical="center"/>
      <protection locked="0" hidden="1"/>
    </xf>
    <xf numFmtId="41" fontId="117" fillId="0" borderId="19" xfId="0" applyNumberFormat="1" applyFont="1" applyFill="1" applyBorder="1" applyAlignment="1" applyProtection="1">
      <alignment horizontal="left" vertical="center"/>
      <protection hidden="1"/>
    </xf>
    <xf numFmtId="41" fontId="117" fillId="0" borderId="0" xfId="459" applyNumberFormat="1" applyFont="1" applyFill="1" applyBorder="1" applyAlignment="1" applyProtection="1">
      <alignment vertical="center"/>
      <protection locked="0" hidden="1"/>
    </xf>
    <xf numFmtId="41" fontId="39" fillId="0" borderId="0" xfId="0" applyNumberFormat="1" applyFont="1" applyFill="1" applyBorder="1" applyAlignment="1" applyProtection="1">
      <alignment horizontal="center" vertical="center"/>
      <protection locked="0" hidden="1"/>
    </xf>
    <xf numFmtId="41" fontId="117" fillId="0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17" fillId="0" borderId="0" xfId="459" applyNumberFormat="1" applyFont="1" applyFill="1" applyBorder="1" applyAlignment="1" applyProtection="1">
      <alignment horizontal="right" vertical="center"/>
      <protection locked="0" hidden="1"/>
    </xf>
    <xf numFmtId="41" fontId="117" fillId="0" borderId="0" xfId="0" applyNumberFormat="1" applyFont="1" applyFill="1" applyBorder="1" applyAlignment="1" applyProtection="1">
      <alignment horizontal="center" vertical="center"/>
      <protection locked="0" hidden="1"/>
    </xf>
    <xf numFmtId="41" fontId="117" fillId="0" borderId="0" xfId="0" applyNumberFormat="1" applyFont="1" applyFill="1" applyBorder="1" applyAlignment="1" applyProtection="1">
      <alignment vertical="center"/>
      <protection hidden="1"/>
    </xf>
    <xf numFmtId="230" fontId="117" fillId="0" borderId="0" xfId="459" applyNumberFormat="1" applyFont="1" applyFill="1" applyBorder="1" applyAlignment="1" applyProtection="1">
      <alignment vertical="center"/>
      <protection locked="0" hidden="1"/>
    </xf>
    <xf numFmtId="41" fontId="117" fillId="0" borderId="0" xfId="454" applyNumberFormat="1" applyFont="1" applyFill="1" applyBorder="1" applyAlignment="1" applyProtection="1">
      <alignment horizontal="center" vertical="center"/>
      <protection locked="0" hidden="1"/>
    </xf>
    <xf numFmtId="41" fontId="117" fillId="0" borderId="0" xfId="459" applyNumberFormat="1" applyFont="1" applyFill="1" applyBorder="1" applyAlignment="1" applyProtection="1">
      <alignment horizontal="center" vertical="center"/>
      <protection locked="0" hidden="1"/>
    </xf>
    <xf numFmtId="184" fontId="117" fillId="0" borderId="131" xfId="457" applyNumberFormat="1" applyFont="1" applyFill="1" applyBorder="1" applyAlignment="1" applyProtection="1">
      <alignment horizontal="center" vertical="center"/>
      <protection hidden="1"/>
    </xf>
    <xf numFmtId="41" fontId="117" fillId="0" borderId="82" xfId="0" applyNumberFormat="1" applyFont="1" applyFill="1" applyBorder="1" applyAlignment="1" applyProtection="1">
      <alignment vertical="center"/>
      <protection locked="0" hidden="1"/>
    </xf>
    <xf numFmtId="178" fontId="117" fillId="0" borderId="82" xfId="459" applyNumberFormat="1" applyFont="1" applyFill="1" applyBorder="1" applyAlignment="1" applyProtection="1">
      <alignment horizontal="right" vertical="center" wrapText="1"/>
      <protection locked="0" hidden="1"/>
    </xf>
    <xf numFmtId="41" fontId="117" fillId="0" borderId="18" xfId="0" applyNumberFormat="1" applyFont="1" applyFill="1" applyBorder="1" applyAlignment="1" applyProtection="1">
      <alignment horizontal="left" vertical="center"/>
      <protection hidden="1"/>
    </xf>
    <xf numFmtId="41" fontId="117" fillId="0" borderId="82" xfId="0" applyNumberFormat="1" applyFont="1" applyFill="1" applyBorder="1" applyAlignment="1" applyProtection="1">
      <alignment horizontal="center" vertical="center"/>
      <protection locked="0" hidden="1"/>
    </xf>
    <xf numFmtId="3" fontId="39" fillId="16" borderId="28" xfId="0" applyNumberFormat="1" applyFont="1" applyFill="1" applyBorder="1" applyAlignment="1" applyProtection="1">
      <alignment horizontal="center"/>
      <protection hidden="1"/>
    </xf>
    <xf numFmtId="0" fontId="39" fillId="16" borderId="28" xfId="0" applyFont="1" applyFill="1" applyBorder="1" applyAlignment="1" applyProtection="1">
      <protection hidden="1"/>
    </xf>
    <xf numFmtId="0" fontId="39" fillId="16" borderId="28" xfId="0" applyFont="1" applyFill="1" applyBorder="1" applyAlignment="1" applyProtection="1">
      <alignment horizontal="center"/>
      <protection hidden="1"/>
    </xf>
    <xf numFmtId="3" fontId="39" fillId="16" borderId="0" xfId="0" applyNumberFormat="1" applyFont="1" applyFill="1" applyBorder="1" applyAlignment="1" applyProtection="1">
      <alignment horizontal="center"/>
      <protection hidden="1"/>
    </xf>
    <xf numFmtId="188" fontId="39" fillId="16" borderId="0" xfId="0" applyNumberFormat="1" applyFont="1" applyFill="1" applyBorder="1" applyAlignment="1" applyProtection="1">
      <alignment horizontal="center"/>
      <protection hidden="1"/>
    </xf>
    <xf numFmtId="0" fontId="39" fillId="16" borderId="0" xfId="0" applyFont="1" applyFill="1" applyBorder="1" applyAlignment="1" applyProtection="1">
      <alignment horizontal="center"/>
      <protection hidden="1"/>
    </xf>
    <xf numFmtId="0" fontId="39" fillId="16" borderId="0" xfId="0" applyFont="1" applyFill="1" applyBorder="1" applyAlignment="1" applyProtection="1">
      <alignment horizontal="right"/>
      <protection hidden="1"/>
    </xf>
    <xf numFmtId="0" fontId="39" fillId="16" borderId="0" xfId="0" applyFont="1" applyFill="1" applyAlignment="1" applyProtection="1">
      <protection hidden="1"/>
    </xf>
    <xf numFmtId="3" fontId="39" fillId="16" borderId="0" xfId="0" applyNumberFormat="1" applyFont="1" applyFill="1" applyAlignment="1" applyProtection="1">
      <alignment horizontal="center"/>
      <protection hidden="1"/>
    </xf>
    <xf numFmtId="0" fontId="39" fillId="16" borderId="0" xfId="0" applyFont="1" applyFill="1" applyBorder="1" applyAlignment="1" applyProtection="1">
      <alignment horizontal="left"/>
      <protection hidden="1"/>
    </xf>
    <xf numFmtId="0" fontId="39" fillId="16" borderId="0" xfId="0" applyFont="1" applyFill="1" applyAlignment="1" applyProtection="1">
      <alignment horizontal="center"/>
      <protection hidden="1"/>
    </xf>
    <xf numFmtId="3" fontId="117" fillId="16" borderId="0" xfId="0" applyNumberFormat="1" applyFont="1" applyFill="1" applyBorder="1" applyAlignment="1" applyProtection="1">
      <alignment horizontal="center" vertical="top"/>
      <protection hidden="1"/>
    </xf>
    <xf numFmtId="179" fontId="117" fillId="16" borderId="0" xfId="0" applyNumberFormat="1" applyFont="1" applyFill="1" applyBorder="1" applyAlignment="1" applyProtection="1">
      <alignment horizontal="center" vertical="top"/>
      <protection hidden="1"/>
    </xf>
    <xf numFmtId="3" fontId="117" fillId="16" borderId="0" xfId="0" applyNumberFormat="1" applyFont="1" applyFill="1" applyBorder="1" applyAlignment="1" applyProtection="1">
      <alignment horizontal="right" vertical="top"/>
      <protection hidden="1"/>
    </xf>
    <xf numFmtId="0" fontId="117" fillId="16" borderId="0" xfId="0" applyFont="1" applyFill="1" applyBorder="1" applyAlignment="1" applyProtection="1">
      <alignment horizontal="center" vertical="top"/>
      <protection hidden="1"/>
    </xf>
    <xf numFmtId="3" fontId="117" fillId="16" borderId="0" xfId="0" applyNumberFormat="1" applyFont="1" applyFill="1" applyAlignment="1" applyProtection="1">
      <alignment horizontal="right" vertical="top"/>
      <protection hidden="1"/>
    </xf>
    <xf numFmtId="0" fontId="117" fillId="16" borderId="0" xfId="0" applyFont="1" applyFill="1" applyAlignment="1" applyProtection="1">
      <alignment horizontal="left" vertical="top"/>
      <protection hidden="1"/>
    </xf>
    <xf numFmtId="3" fontId="117" fillId="16" borderId="0" xfId="0" applyNumberFormat="1" applyFont="1" applyFill="1" applyAlignment="1" applyProtection="1">
      <alignment horizontal="center" vertical="top"/>
      <protection hidden="1"/>
    </xf>
    <xf numFmtId="0" fontId="117" fillId="16" borderId="0" xfId="0" applyFont="1" applyFill="1" applyAlignment="1" applyProtection="1">
      <alignment horizontal="center" vertical="top"/>
      <protection hidden="1"/>
    </xf>
    <xf numFmtId="232" fontId="106" fillId="25" borderId="0" xfId="452" applyNumberFormat="1" applyFont="1" applyFill="1" applyBorder="1" applyAlignment="1" applyProtection="1">
      <alignment horizontal="right" vertical="center"/>
      <protection hidden="1"/>
    </xf>
    <xf numFmtId="232" fontId="72" fillId="0" borderId="0" xfId="452" applyNumberFormat="1" applyFont="1" applyFill="1" applyBorder="1" applyAlignment="1" applyProtection="1">
      <alignment horizontal="right" vertical="center"/>
      <protection hidden="1"/>
    </xf>
    <xf numFmtId="41" fontId="72" fillId="0" borderId="0" xfId="452" applyNumberFormat="1" applyFont="1" applyFill="1" applyBorder="1" applyAlignment="1" applyProtection="1">
      <alignment vertical="center"/>
      <protection hidden="1"/>
    </xf>
    <xf numFmtId="228" fontId="72" fillId="0" borderId="0" xfId="452" applyNumberFormat="1" applyFont="1" applyFill="1" applyBorder="1" applyAlignment="1" applyProtection="1">
      <alignment vertical="center"/>
      <protection hidden="1"/>
    </xf>
    <xf numFmtId="228" fontId="72" fillId="0" borderId="0" xfId="452" applyNumberFormat="1" applyFont="1" applyFill="1" applyBorder="1" applyAlignment="1" applyProtection="1">
      <alignment horizontal="right" vertical="center"/>
      <protection hidden="1"/>
    </xf>
    <xf numFmtId="41" fontId="72" fillId="0" borderId="0" xfId="452" applyNumberFormat="1" applyFont="1" applyFill="1" applyBorder="1" applyAlignment="1" applyProtection="1">
      <alignment horizontal="right" vertical="center"/>
      <protection hidden="1"/>
    </xf>
    <xf numFmtId="181" fontId="104" fillId="16" borderId="0" xfId="457" applyNumberFormat="1" applyFont="1" applyFill="1" applyBorder="1" applyAlignment="1" applyProtection="1">
      <alignment horizontal="center" vertical="center"/>
      <protection hidden="1"/>
    </xf>
    <xf numFmtId="233" fontId="72" fillId="16" borderId="0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0" xfId="423" applyNumberFormat="1" applyFont="1" applyFill="1" applyBorder="1" applyAlignment="1" applyProtection="1">
      <alignment horizontal="center" vertical="center"/>
      <protection hidden="1"/>
    </xf>
    <xf numFmtId="231" fontId="106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33" fontId="106" fillId="16" borderId="0" xfId="457" applyNumberFormat="1" applyFont="1" applyFill="1" applyBorder="1" applyAlignment="1" applyProtection="1">
      <alignment horizontal="right" vertical="center"/>
      <protection hidden="1"/>
    </xf>
    <xf numFmtId="233" fontId="72" fillId="16" borderId="19" xfId="420" applyNumberFormat="1" applyFont="1" applyFill="1" applyBorder="1" applyAlignment="1" applyProtection="1">
      <alignment horizontal="center" vertical="center"/>
      <protection hidden="1"/>
    </xf>
    <xf numFmtId="233" fontId="72" fillId="16" borderId="16" xfId="457" applyNumberFormat="1" applyFont="1" applyFill="1" applyBorder="1" applyAlignment="1" applyProtection="1">
      <alignment horizontal="center" vertical="center"/>
      <protection hidden="1"/>
    </xf>
    <xf numFmtId="233" fontId="72" fillId="16" borderId="0" xfId="457" applyNumberFormat="1" applyFont="1" applyFill="1" applyBorder="1" applyAlignment="1" applyProtection="1">
      <alignment horizontal="right" vertical="center"/>
      <protection hidden="1"/>
    </xf>
    <xf numFmtId="233" fontId="72" fillId="25" borderId="19" xfId="457" applyNumberFormat="1" applyFont="1" applyFill="1" applyBorder="1" applyAlignment="1" applyProtection="1">
      <alignment horizontal="left" vertical="center"/>
      <protection locked="0" hidden="1"/>
    </xf>
    <xf numFmtId="233" fontId="72" fillId="25" borderId="16" xfId="457" applyNumberFormat="1" applyFont="1" applyFill="1" applyBorder="1" applyAlignment="1" applyProtection="1">
      <alignment horizontal="center" vertical="center"/>
      <protection locked="0" hidden="1"/>
    </xf>
    <xf numFmtId="184" fontId="72" fillId="25" borderId="0" xfId="423" applyNumberFormat="1" applyFont="1" applyFill="1" applyBorder="1" applyAlignment="1" applyProtection="1">
      <alignment horizontal="right" vertical="center"/>
      <protection locked="0" hidden="1"/>
    </xf>
    <xf numFmtId="184" fontId="72" fillId="16" borderId="131" xfId="457" applyNumberFormat="1" applyFont="1" applyFill="1" applyBorder="1" applyAlignment="1" applyProtection="1">
      <alignment horizontal="center" vertical="center"/>
      <protection hidden="1"/>
    </xf>
    <xf numFmtId="233" fontId="72" fillId="25" borderId="18" xfId="457" applyNumberFormat="1" applyFont="1" applyFill="1" applyBorder="1" applyAlignment="1" applyProtection="1">
      <alignment horizontal="left" vertical="center"/>
      <protection locked="0" hidden="1"/>
    </xf>
    <xf numFmtId="233" fontId="72" fillId="25" borderId="131" xfId="457" applyNumberFormat="1" applyFont="1" applyFill="1" applyBorder="1" applyAlignment="1" applyProtection="1">
      <alignment horizontal="center" vertical="center"/>
      <protection locked="0" hidden="1"/>
    </xf>
    <xf numFmtId="41" fontId="72" fillId="16" borderId="82" xfId="457" applyNumberFormat="1" applyFont="1" applyFill="1" applyBorder="1" applyAlignment="1" applyProtection="1">
      <alignment horizontal="center" vertical="center"/>
      <protection hidden="1"/>
    </xf>
    <xf numFmtId="41" fontId="72" fillId="16" borderId="131" xfId="457" applyNumberFormat="1" applyFont="1" applyFill="1" applyBorder="1" applyAlignment="1" applyProtection="1">
      <alignment horizontal="left" vertical="center"/>
      <protection hidden="1"/>
    </xf>
    <xf numFmtId="234" fontId="72" fillId="16" borderId="0" xfId="457" applyNumberFormat="1" applyFont="1" applyFill="1" applyAlignment="1" applyProtection="1">
      <alignment horizontal="center" vertical="center"/>
      <protection hidden="1"/>
    </xf>
    <xf numFmtId="185" fontId="113" fillId="16" borderId="0" xfId="351" applyNumberFormat="1" applyFont="1" applyFill="1" applyAlignment="1" applyProtection="1">
      <alignment horizontal="center" vertical="center"/>
      <protection hidden="1"/>
    </xf>
    <xf numFmtId="235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183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0" fontId="107" fillId="16" borderId="0" xfId="458" applyFont="1" applyFill="1" applyBorder="1" applyAlignment="1" applyProtection="1">
      <alignment horizontal="right" vertical="center"/>
      <protection hidden="1"/>
    </xf>
    <xf numFmtId="176" fontId="107" fillId="16" borderId="0" xfId="421" applyFont="1" applyFill="1" applyBorder="1" applyAlignment="1" applyProtection="1">
      <alignment horizontal="left" vertical="center"/>
      <protection hidden="1"/>
    </xf>
    <xf numFmtId="176" fontId="107" fillId="16" borderId="0" xfId="421" applyFont="1" applyFill="1" applyBorder="1" applyAlignment="1" applyProtection="1">
      <alignment horizontal="left" vertical="top"/>
      <protection hidden="1"/>
    </xf>
    <xf numFmtId="0" fontId="106" fillId="16" borderId="16" xfId="419" quotePrefix="1" applyNumberFormat="1" applyFont="1" applyFill="1" applyBorder="1" applyAlignment="1" applyProtection="1">
      <alignment horizontal="center" vertical="center"/>
      <protection hidden="1"/>
    </xf>
    <xf numFmtId="49" fontId="106" fillId="16" borderId="131" xfId="456" quotePrefix="1" applyNumberFormat="1" applyFont="1" applyFill="1" applyBorder="1" applyAlignment="1" applyProtection="1">
      <alignment horizontal="center" vertical="center"/>
      <protection hidden="1"/>
    </xf>
    <xf numFmtId="41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0" fontId="106" fillId="16" borderId="16" xfId="453" quotePrefix="1" applyFont="1" applyFill="1" applyBorder="1" applyAlignment="1" applyProtection="1">
      <alignment horizontal="center" vertical="center"/>
      <protection hidden="1"/>
    </xf>
    <xf numFmtId="0" fontId="106" fillId="16" borderId="19" xfId="453" quotePrefix="1" applyFont="1" applyFill="1" applyBorder="1" applyAlignment="1" applyProtection="1">
      <alignment horizontal="center" vertical="center"/>
      <protection hidden="1"/>
    </xf>
    <xf numFmtId="198" fontId="72" fillId="25" borderId="0" xfId="0" applyNumberFormat="1" applyFont="1" applyFill="1" applyBorder="1" applyAlignment="1" applyProtection="1">
      <alignment horizontal="right" vertical="center"/>
      <protection locked="0" hidden="1"/>
    </xf>
    <xf numFmtId="198" fontId="117" fillId="25" borderId="0" xfId="435" applyNumberFormat="1" applyFont="1" applyFill="1" applyBorder="1" applyAlignment="1" applyProtection="1">
      <alignment vertical="center"/>
      <protection locked="0" hidden="1"/>
    </xf>
    <xf numFmtId="198" fontId="117" fillId="25" borderId="82" xfId="435" applyNumberFormat="1" applyFont="1" applyFill="1" applyBorder="1" applyAlignment="1" applyProtection="1">
      <alignment vertical="center"/>
      <protection locked="0" hidden="1"/>
    </xf>
    <xf numFmtId="237" fontId="117" fillId="25" borderId="0" xfId="0" applyNumberFormat="1" applyFont="1" applyFill="1" applyBorder="1" applyAlignment="1" applyProtection="1">
      <alignment horizontal="center" vertical="center"/>
      <protection locked="0" hidden="1"/>
    </xf>
    <xf numFmtId="237" fontId="117" fillId="25" borderId="0" xfId="0" applyNumberFormat="1" applyFont="1" applyFill="1" applyBorder="1" applyAlignment="1" applyProtection="1">
      <alignment horizontal="right" vertical="center"/>
      <protection locked="0" hidden="1"/>
    </xf>
    <xf numFmtId="237" fontId="117" fillId="25" borderId="82" xfId="0" applyNumberFormat="1" applyFont="1" applyFill="1" applyBorder="1" applyAlignment="1" applyProtection="1">
      <alignment horizontal="right" vertical="center"/>
      <protection locked="0" hidden="1"/>
    </xf>
    <xf numFmtId="237" fontId="117" fillId="25" borderId="19" xfId="0" applyNumberFormat="1" applyFont="1" applyFill="1" applyBorder="1" applyAlignment="1" applyProtection="1">
      <alignment horizontal="center" vertical="center"/>
      <protection locked="0" hidden="1"/>
    </xf>
    <xf numFmtId="237" fontId="117" fillId="25" borderId="19" xfId="0" quotePrefix="1" applyNumberFormat="1" applyFont="1" applyFill="1" applyBorder="1" applyAlignment="1" applyProtection="1">
      <alignment horizontal="center" vertical="center"/>
      <protection locked="0" hidden="1"/>
    </xf>
    <xf numFmtId="237" fontId="117" fillId="25" borderId="0" xfId="0" quotePrefix="1" applyNumberFormat="1" applyFont="1" applyFill="1" applyBorder="1" applyAlignment="1" applyProtection="1">
      <alignment horizontal="center" vertical="center"/>
      <protection locked="0" hidden="1"/>
    </xf>
    <xf numFmtId="237" fontId="117" fillId="25" borderId="18" xfId="0" applyNumberFormat="1" applyFont="1" applyFill="1" applyBorder="1" applyAlignment="1" applyProtection="1">
      <alignment horizontal="center" vertical="center"/>
      <protection locked="0" hidden="1"/>
    </xf>
    <xf numFmtId="237" fontId="117" fillId="25" borderId="82" xfId="0" applyNumberFormat="1" applyFont="1" applyFill="1" applyBorder="1" applyAlignment="1" applyProtection="1">
      <alignment horizontal="center" vertical="center"/>
      <protection locked="0" hidden="1"/>
    </xf>
    <xf numFmtId="187" fontId="106" fillId="16" borderId="82" xfId="343" quotePrefix="1" applyNumberFormat="1" applyFont="1" applyFill="1" applyBorder="1" applyAlignment="1" applyProtection="1">
      <alignment horizontal="right" vertical="center"/>
      <protection hidden="1"/>
    </xf>
    <xf numFmtId="187" fontId="106" fillId="16" borderId="82" xfId="343" applyNumberFormat="1" applyFont="1" applyFill="1" applyBorder="1" applyAlignment="1" applyProtection="1">
      <alignment horizontal="right" vertical="center"/>
      <protection hidden="1"/>
    </xf>
    <xf numFmtId="181" fontId="117" fillId="16" borderId="0" xfId="0" applyNumberFormat="1" applyFont="1" applyFill="1" applyBorder="1" applyAlignment="1" applyProtection="1">
      <alignment vertical="center"/>
      <protection locked="0" hidden="1"/>
    </xf>
    <xf numFmtId="184" fontId="117" fillId="16" borderId="0" xfId="455" applyNumberFormat="1" applyFont="1" applyFill="1" applyBorder="1" applyAlignment="1" applyProtection="1">
      <alignment horizontal="right" vertical="center"/>
      <protection locked="0" hidden="1"/>
    </xf>
    <xf numFmtId="181" fontId="117" fillId="16" borderId="0" xfId="0" applyNumberFormat="1" applyFont="1" applyFill="1" applyAlignment="1" applyProtection="1">
      <alignment vertical="center"/>
      <protection locked="0" hidden="1"/>
    </xf>
    <xf numFmtId="3" fontId="72" fillId="16" borderId="0" xfId="0" applyNumberFormat="1" applyFont="1" applyFill="1" applyBorder="1" applyAlignment="1" applyProtection="1">
      <alignment horizontal="right" vertical="top"/>
      <protection hidden="1"/>
    </xf>
    <xf numFmtId="0" fontId="118" fillId="16" borderId="0" xfId="0" applyFont="1" applyFill="1" applyBorder="1" applyAlignment="1" applyProtection="1">
      <alignment horizontal="center" vertical="center"/>
      <protection hidden="1"/>
    </xf>
    <xf numFmtId="0" fontId="117" fillId="0" borderId="27" xfId="459" applyFont="1" applyBorder="1" applyAlignment="1" applyProtection="1">
      <alignment horizontal="center" vertical="center" wrapText="1"/>
      <protection hidden="1"/>
    </xf>
    <xf numFmtId="0" fontId="117" fillId="0" borderId="26" xfId="459" applyFont="1" applyBorder="1" applyAlignment="1" applyProtection="1">
      <alignment horizontal="center" vertical="center" wrapText="1"/>
      <protection hidden="1"/>
    </xf>
    <xf numFmtId="0" fontId="117" fillId="16" borderId="0" xfId="0" applyFont="1" applyFill="1" applyBorder="1" applyAlignment="1" applyProtection="1">
      <alignment horizontal="left" vertical="top"/>
      <protection hidden="1"/>
    </xf>
    <xf numFmtId="0" fontId="117" fillId="0" borderId="24" xfId="459" applyFont="1" applyBorder="1" applyAlignment="1" applyProtection="1">
      <alignment horizontal="center" vertical="center" wrapText="1"/>
      <protection hidden="1"/>
    </xf>
    <xf numFmtId="0" fontId="103" fillId="25" borderId="0" xfId="452" applyFont="1" applyFill="1" applyBorder="1" applyAlignment="1" applyProtection="1">
      <alignment horizontal="center" vertical="center"/>
      <protection hidden="1"/>
    </xf>
    <xf numFmtId="3" fontId="72" fillId="16" borderId="0" xfId="452" applyNumberFormat="1" applyFont="1" applyFill="1" applyBorder="1" applyAlignment="1" applyProtection="1">
      <alignment horizontal="center" vertical="top"/>
      <protection hidden="1"/>
    </xf>
    <xf numFmtId="3" fontId="72" fillId="16" borderId="0" xfId="452" applyNumberFormat="1" applyFont="1" applyFill="1" applyBorder="1" applyAlignment="1" applyProtection="1">
      <alignment horizontal="right" vertical="top"/>
      <protection hidden="1"/>
    </xf>
    <xf numFmtId="178" fontId="72" fillId="16" borderId="0" xfId="452" applyNumberFormat="1" applyFont="1" applyFill="1" applyBorder="1" applyAlignment="1" applyProtection="1">
      <alignment horizontal="center" vertical="top"/>
      <protection hidden="1"/>
    </xf>
    <xf numFmtId="0" fontId="72" fillId="16" borderId="0" xfId="452" applyFont="1" applyFill="1" applyBorder="1" applyAlignment="1" applyProtection="1">
      <alignment horizontal="center" vertical="top"/>
      <protection hidden="1"/>
    </xf>
    <xf numFmtId="0" fontId="72" fillId="16" borderId="0" xfId="452" applyFont="1" applyFill="1" applyBorder="1" applyAlignment="1" applyProtection="1">
      <alignment horizontal="center" vertical="center"/>
      <protection hidden="1"/>
    </xf>
    <xf numFmtId="3" fontId="72" fillId="16" borderId="0" xfId="452" applyNumberFormat="1" applyFont="1" applyFill="1" applyBorder="1" applyAlignment="1" applyProtection="1">
      <alignment horizontal="center" vertical="center"/>
      <protection hidden="1"/>
    </xf>
    <xf numFmtId="178" fontId="72" fillId="16" borderId="0" xfId="452" applyNumberFormat="1" applyFont="1" applyFill="1" applyBorder="1" applyAlignment="1" applyProtection="1">
      <alignment horizontal="center" vertical="center"/>
      <protection hidden="1"/>
    </xf>
    <xf numFmtId="0" fontId="72" fillId="16" borderId="0" xfId="452" applyFont="1" applyFill="1" applyAlignment="1" applyProtection="1">
      <alignment horizontal="center" vertical="center"/>
      <protection hidden="1"/>
    </xf>
    <xf numFmtId="0" fontId="103" fillId="16" borderId="0" xfId="452" applyFont="1" applyFill="1" applyBorder="1" applyAlignment="1" applyProtection="1">
      <alignment horizontal="center" vertical="center"/>
      <protection hidden="1"/>
    </xf>
    <xf numFmtId="0" fontId="104" fillId="16" borderId="0" xfId="452" applyFont="1" applyFill="1" applyBorder="1" applyAlignment="1" applyProtection="1">
      <alignment vertical="center"/>
      <protection hidden="1"/>
    </xf>
    <xf numFmtId="179" fontId="104" fillId="16" borderId="0" xfId="0" applyNumberFormat="1" applyFont="1" applyFill="1" applyBorder="1" applyAlignment="1" applyProtection="1">
      <alignment horizontal="center" vertical="center"/>
      <protection hidden="1"/>
    </xf>
    <xf numFmtId="0" fontId="72" fillId="16" borderId="0" xfId="452" applyFont="1" applyFill="1" applyBorder="1" applyAlignment="1" applyProtection="1">
      <alignment horizontal="left" vertical="center"/>
      <protection hidden="1"/>
    </xf>
    <xf numFmtId="3" fontId="72" fillId="16" borderId="0" xfId="452" applyNumberFormat="1" applyFont="1" applyFill="1" applyBorder="1" applyAlignment="1" applyProtection="1">
      <alignment horizontal="left" vertical="center"/>
      <protection hidden="1"/>
    </xf>
    <xf numFmtId="178" fontId="72" fillId="16" borderId="0" xfId="452" applyNumberFormat="1" applyFont="1" applyFill="1" applyBorder="1" applyAlignment="1" applyProtection="1">
      <alignment horizontal="left" vertical="center"/>
      <protection hidden="1"/>
    </xf>
    <xf numFmtId="41" fontId="117" fillId="16" borderId="0" xfId="0" applyNumberFormat="1" applyFont="1" applyFill="1" applyBorder="1" applyAlignment="1" applyProtection="1">
      <alignment horizontal="center" vertical="center"/>
      <protection hidden="1"/>
    </xf>
    <xf numFmtId="41" fontId="117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1" fontId="117" fillId="16" borderId="0" xfId="0" applyNumberFormat="1" applyFont="1" applyFill="1" applyBorder="1" applyAlignment="1" applyProtection="1">
      <alignment horizontal="center" vertical="center"/>
      <protection locked="0" hidden="1"/>
    </xf>
    <xf numFmtId="3" fontId="109" fillId="16" borderId="0" xfId="452" applyNumberFormat="1" applyFont="1" applyFill="1" applyBorder="1" applyAlignment="1" applyProtection="1">
      <alignment horizontal="center" vertical="center"/>
      <protection hidden="1"/>
    </xf>
    <xf numFmtId="178" fontId="109" fillId="16" borderId="0" xfId="452" applyNumberFormat="1" applyFont="1" applyFill="1" applyBorder="1" applyAlignment="1" applyProtection="1">
      <alignment horizontal="center" vertical="center"/>
      <protection hidden="1"/>
    </xf>
    <xf numFmtId="0" fontId="108" fillId="16" borderId="0" xfId="452" applyFont="1" applyFill="1" applyAlignment="1" applyProtection="1">
      <alignment horizontal="center" vertical="center"/>
      <protection hidden="1"/>
    </xf>
    <xf numFmtId="0" fontId="109" fillId="16" borderId="0" xfId="452" applyFont="1" applyFill="1" applyBorder="1" applyAlignment="1" applyProtection="1">
      <alignment horizontal="center" vertical="center"/>
      <protection hidden="1"/>
    </xf>
    <xf numFmtId="0" fontId="117" fillId="0" borderId="0" xfId="459" applyFont="1" applyAlignment="1" applyProtection="1">
      <alignment horizontal="left" vertical="center"/>
      <protection hidden="1"/>
    </xf>
    <xf numFmtId="41" fontId="117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122" fillId="16" borderId="0" xfId="0" applyNumberFormat="1" applyFont="1" applyFill="1" applyBorder="1" applyAlignment="1" applyProtection="1">
      <alignment horizontal="right" vertical="center"/>
      <protection locked="0" hidden="1"/>
    </xf>
    <xf numFmtId="182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182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182" fontId="72" fillId="16" borderId="0" xfId="423" applyNumberFormat="1" applyFont="1" applyFill="1" applyBorder="1" applyAlignment="1" applyProtection="1">
      <alignment horizontal="right" vertical="center"/>
      <protection hidden="1"/>
    </xf>
    <xf numFmtId="182" fontId="106" fillId="16" borderId="0" xfId="457" applyNumberFormat="1" applyFont="1" applyFill="1" applyBorder="1" applyAlignment="1" applyProtection="1">
      <alignment horizontal="right" vertical="center"/>
      <protection hidden="1"/>
    </xf>
    <xf numFmtId="41" fontId="117" fillId="16" borderId="0" xfId="420" applyNumberFormat="1" applyFont="1" applyFill="1" applyBorder="1" applyAlignment="1" applyProtection="1">
      <alignment horizontal="right" vertical="center"/>
      <protection hidden="1"/>
    </xf>
    <xf numFmtId="184" fontId="117" fillId="16" borderId="0" xfId="423" applyNumberFormat="1" applyFont="1" applyFill="1" applyAlignment="1" applyProtection="1">
      <alignment horizontal="right" vertical="center"/>
      <protection hidden="1"/>
    </xf>
    <xf numFmtId="41" fontId="117" fillId="16" borderId="16" xfId="0" applyNumberFormat="1" applyFont="1" applyFill="1" applyBorder="1" applyAlignment="1" applyProtection="1">
      <alignment vertical="center" shrinkToFit="1"/>
      <protection hidden="1"/>
    </xf>
    <xf numFmtId="176" fontId="117" fillId="16" borderId="0" xfId="343" applyFont="1" applyFill="1" applyAlignment="1" applyProtection="1">
      <alignment horizontal="right" vertical="center"/>
      <protection hidden="1"/>
    </xf>
    <xf numFmtId="176" fontId="117" fillId="25" borderId="0" xfId="343" applyFont="1" applyFill="1" applyBorder="1" applyAlignment="1" applyProtection="1">
      <alignment horizontal="right" vertical="center"/>
      <protection locked="0" hidden="1"/>
    </xf>
    <xf numFmtId="176" fontId="117" fillId="16" borderId="0" xfId="343" applyFont="1" applyFill="1" applyBorder="1" applyAlignment="1" applyProtection="1">
      <alignment horizontal="right" vertical="center"/>
      <protection locked="0" hidden="1"/>
    </xf>
    <xf numFmtId="176" fontId="117" fillId="16" borderId="0" xfId="343" applyFont="1" applyFill="1" applyBorder="1" applyAlignment="1" applyProtection="1">
      <alignment horizontal="right" vertical="center"/>
      <protection hidden="1"/>
    </xf>
    <xf numFmtId="198" fontId="117" fillId="25" borderId="0" xfId="0" applyNumberFormat="1" applyFont="1" applyFill="1" applyBorder="1" applyAlignment="1" applyProtection="1">
      <alignment horizontal="right" vertical="center"/>
      <protection locked="0" hidden="1"/>
    </xf>
    <xf numFmtId="187" fontId="117" fillId="16" borderId="0" xfId="351" applyNumberFormat="1" applyFont="1" applyFill="1" applyAlignment="1" applyProtection="1">
      <alignment horizontal="center" vertical="top"/>
      <protection hidden="1"/>
    </xf>
    <xf numFmtId="199" fontId="120" fillId="16" borderId="0" xfId="0" quotePrefix="1" applyNumberFormat="1" applyFont="1" applyFill="1" applyBorder="1" applyAlignment="1" applyProtection="1">
      <alignment horizontal="center" vertical="top"/>
      <protection hidden="1"/>
    </xf>
    <xf numFmtId="187" fontId="117" fillId="16" borderId="0" xfId="351" applyNumberFormat="1" applyFont="1" applyFill="1" applyAlignment="1" applyProtection="1">
      <alignment horizontal="center" vertical="center"/>
      <protection hidden="1"/>
    </xf>
    <xf numFmtId="176" fontId="117" fillId="16" borderId="0" xfId="351" applyNumberFormat="1" applyFont="1" applyFill="1" applyAlignment="1" applyProtection="1">
      <alignment horizontal="center" vertical="center"/>
      <protection hidden="1"/>
    </xf>
    <xf numFmtId="187" fontId="119" fillId="16" borderId="0" xfId="351" applyNumberFormat="1" applyFont="1" applyFill="1" applyAlignment="1" applyProtection="1">
      <alignment horizontal="center" vertical="center"/>
      <protection hidden="1"/>
    </xf>
    <xf numFmtId="176" fontId="119" fillId="16" borderId="0" xfId="351" applyNumberFormat="1" applyFont="1" applyFill="1" applyAlignment="1" applyProtection="1">
      <alignment horizontal="center" vertical="center"/>
      <protection hidden="1"/>
    </xf>
    <xf numFmtId="187" fontId="117" fillId="16" borderId="0" xfId="351" applyNumberFormat="1" applyFont="1" applyFill="1" applyBorder="1" applyAlignment="1" applyProtection="1">
      <alignment horizontal="left" vertical="center"/>
      <protection hidden="1"/>
    </xf>
    <xf numFmtId="199" fontId="120" fillId="16" borderId="0" xfId="0" quotePrefix="1" applyNumberFormat="1" applyFont="1" applyFill="1" applyBorder="1" applyAlignment="1" applyProtection="1">
      <alignment horizontal="center" vertical="center"/>
      <protection hidden="1"/>
    </xf>
    <xf numFmtId="43" fontId="117" fillId="16" borderId="0" xfId="351" applyNumberFormat="1" applyFont="1" applyFill="1" applyBorder="1" applyAlignment="1" applyProtection="1">
      <alignment horizontal="center" vertical="center"/>
      <protection hidden="1"/>
    </xf>
    <xf numFmtId="41" fontId="117" fillId="16" borderId="0" xfId="351" applyNumberFormat="1" applyFont="1" applyFill="1" applyBorder="1" applyAlignment="1" applyProtection="1">
      <alignment horizontal="center" vertical="center"/>
      <protection hidden="1"/>
    </xf>
    <xf numFmtId="43" fontId="120" fillId="25" borderId="0" xfId="457" applyNumberFormat="1" applyFont="1" applyFill="1" applyBorder="1" applyAlignment="1" applyProtection="1">
      <alignment horizontal="right" vertical="center"/>
      <protection hidden="1"/>
    </xf>
    <xf numFmtId="199" fontId="120" fillId="25" borderId="0" xfId="457" applyNumberFormat="1" applyFont="1" applyFill="1" applyBorder="1" applyAlignment="1" applyProtection="1">
      <alignment horizontal="right" vertical="center"/>
      <protection hidden="1"/>
    </xf>
    <xf numFmtId="43" fontId="117" fillId="25" borderId="0" xfId="457" applyNumberFormat="1" applyFont="1" applyFill="1" applyBorder="1" applyAlignment="1" applyProtection="1">
      <alignment horizontal="right" vertical="center"/>
      <protection hidden="1"/>
    </xf>
    <xf numFmtId="41" fontId="117" fillId="25" borderId="0" xfId="457" applyNumberFormat="1" applyFont="1" applyFill="1" applyBorder="1" applyAlignment="1" applyProtection="1">
      <alignment horizontal="right" vertical="center"/>
      <protection hidden="1"/>
    </xf>
    <xf numFmtId="180" fontId="117" fillId="25" borderId="0" xfId="0" applyNumberFormat="1" applyFont="1" applyFill="1" applyAlignment="1" applyProtection="1">
      <alignment horizontal="right" vertical="center"/>
      <protection locked="0" hidden="1"/>
    </xf>
    <xf numFmtId="41" fontId="117" fillId="25" borderId="0" xfId="0" applyNumberFormat="1" applyFont="1" applyFill="1" applyBorder="1" applyAlignment="1" applyProtection="1">
      <alignment horizontal="right" vertical="center"/>
      <protection locked="0" hidden="1"/>
    </xf>
    <xf numFmtId="180" fontId="117" fillId="25" borderId="18" xfId="0" applyNumberFormat="1" applyFont="1" applyFill="1" applyBorder="1" applyAlignment="1" applyProtection="1">
      <alignment horizontal="right" vertical="center"/>
      <protection locked="0" hidden="1"/>
    </xf>
    <xf numFmtId="41" fontId="117" fillId="25" borderId="82" xfId="0" applyNumberFormat="1" applyFont="1" applyFill="1" applyBorder="1" applyAlignment="1" applyProtection="1">
      <alignment horizontal="right" vertical="center"/>
      <protection locked="0" hidden="1"/>
    </xf>
    <xf numFmtId="187" fontId="39" fillId="16" borderId="0" xfId="351" applyNumberFormat="1" applyFont="1" applyFill="1" applyAlignment="1" applyProtection="1">
      <alignment horizontal="center" vertical="center"/>
      <protection hidden="1"/>
    </xf>
    <xf numFmtId="176" fontId="39" fillId="16" borderId="0" xfId="351" applyNumberFormat="1" applyFont="1" applyFill="1" applyAlignment="1" applyProtection="1">
      <alignment horizontal="center" vertical="center"/>
      <protection hidden="1"/>
    </xf>
    <xf numFmtId="187" fontId="40" fillId="16" borderId="0" xfId="351" applyNumberFormat="1" applyFont="1" applyFill="1" applyAlignment="1" applyProtection="1">
      <alignment horizontal="center" vertical="center"/>
      <protection hidden="1"/>
    </xf>
    <xf numFmtId="176" fontId="40" fillId="16" borderId="0" xfId="351" applyNumberFormat="1" applyFont="1" applyFill="1" applyAlignment="1" applyProtection="1">
      <alignment horizontal="center" vertical="center"/>
      <protection hidden="1"/>
    </xf>
    <xf numFmtId="176" fontId="14" fillId="16" borderId="0" xfId="351" applyNumberFormat="1" applyFont="1" applyFill="1" applyAlignment="1" applyProtection="1">
      <alignment horizontal="center" vertical="center"/>
      <protection hidden="1"/>
    </xf>
    <xf numFmtId="187" fontId="14" fillId="16" borderId="0" xfId="351" applyNumberFormat="1" applyFont="1" applyFill="1" applyAlignment="1" applyProtection="1">
      <alignment horizontal="center" vertical="center"/>
      <protection hidden="1"/>
    </xf>
    <xf numFmtId="179" fontId="117" fillId="16" borderId="0" xfId="457" applyNumberFormat="1" applyFont="1" applyFill="1" applyAlignment="1" applyProtection="1">
      <alignment horizontal="center" vertical="top"/>
      <protection hidden="1"/>
    </xf>
    <xf numFmtId="3" fontId="117" fillId="16" borderId="0" xfId="457" applyNumberFormat="1" applyFont="1" applyFill="1" applyAlignment="1" applyProtection="1">
      <alignment horizontal="center" vertical="top"/>
      <protection hidden="1"/>
    </xf>
    <xf numFmtId="3" fontId="117" fillId="16" borderId="0" xfId="423" applyNumberFormat="1" applyFont="1" applyFill="1" applyAlignment="1" applyProtection="1">
      <alignment horizontal="center" vertical="top"/>
      <protection hidden="1"/>
    </xf>
    <xf numFmtId="176" fontId="117" fillId="16" borderId="0" xfId="423" applyNumberFormat="1" applyFont="1" applyFill="1" applyAlignment="1" applyProtection="1">
      <alignment horizontal="center" vertical="top"/>
      <protection hidden="1"/>
    </xf>
    <xf numFmtId="0" fontId="117" fillId="16" borderId="0" xfId="457" applyFont="1" applyFill="1" applyAlignment="1" applyProtection="1">
      <alignment horizontal="left" vertical="top"/>
      <protection hidden="1"/>
    </xf>
    <xf numFmtId="179" fontId="117" fillId="16" borderId="0" xfId="457" applyNumberFormat="1" applyFont="1" applyFill="1" applyAlignment="1" applyProtection="1">
      <alignment horizontal="center" vertical="center"/>
      <protection hidden="1"/>
    </xf>
    <xf numFmtId="3" fontId="117" fillId="16" borderId="0" xfId="457" applyNumberFormat="1" applyFont="1" applyFill="1" applyAlignment="1" applyProtection="1">
      <alignment horizontal="center" vertical="center"/>
      <protection hidden="1"/>
    </xf>
    <xf numFmtId="3" fontId="117" fillId="16" borderId="0" xfId="423" applyNumberFormat="1" applyFont="1" applyFill="1" applyAlignment="1" applyProtection="1">
      <alignment horizontal="center" vertical="center"/>
      <protection hidden="1"/>
    </xf>
    <xf numFmtId="176" fontId="117" fillId="16" borderId="0" xfId="423" applyNumberFormat="1" applyFont="1" applyFill="1" applyAlignment="1" applyProtection="1">
      <alignment horizontal="center" vertical="center"/>
      <protection hidden="1"/>
    </xf>
    <xf numFmtId="0" fontId="117" fillId="16" borderId="0" xfId="457" applyFont="1" applyFill="1" applyAlignment="1" applyProtection="1">
      <alignment horizontal="center" vertical="center"/>
      <protection hidden="1"/>
    </xf>
    <xf numFmtId="181" fontId="119" fillId="16" borderId="0" xfId="457" applyNumberFormat="1" applyFont="1" applyFill="1" applyAlignment="1" applyProtection="1">
      <alignment horizontal="center" vertical="center"/>
      <protection hidden="1"/>
    </xf>
    <xf numFmtId="3" fontId="119" fillId="16" borderId="0" xfId="457" applyNumberFormat="1" applyFont="1" applyFill="1" applyAlignment="1" applyProtection="1">
      <alignment horizontal="center" vertical="center"/>
      <protection hidden="1"/>
    </xf>
    <xf numFmtId="179" fontId="117" fillId="16" borderId="0" xfId="457" applyNumberFormat="1" applyFont="1" applyFill="1" applyBorder="1" applyAlignment="1" applyProtection="1">
      <alignment horizontal="left" vertical="center"/>
      <protection hidden="1"/>
    </xf>
    <xf numFmtId="3" fontId="117" fillId="16" borderId="0" xfId="457" applyNumberFormat="1" applyFont="1" applyFill="1" applyBorder="1" applyAlignment="1" applyProtection="1">
      <alignment horizontal="left" vertical="center"/>
      <protection hidden="1"/>
    </xf>
    <xf numFmtId="3" fontId="117" fillId="16" borderId="0" xfId="423" applyNumberFormat="1" applyFont="1" applyFill="1" applyBorder="1" applyAlignment="1" applyProtection="1">
      <alignment horizontal="left" vertical="center"/>
      <protection hidden="1"/>
    </xf>
    <xf numFmtId="176" fontId="117" fillId="16" borderId="0" xfId="423" applyNumberFormat="1" applyFont="1" applyFill="1" applyBorder="1" applyAlignment="1" applyProtection="1">
      <alignment horizontal="left" vertical="center"/>
      <protection hidden="1"/>
    </xf>
    <xf numFmtId="0" fontId="117" fillId="16" borderId="0" xfId="457" applyFont="1" applyFill="1" applyBorder="1" applyAlignment="1" applyProtection="1">
      <alignment horizontal="left" vertical="center"/>
      <protection hidden="1"/>
    </xf>
    <xf numFmtId="43" fontId="117" fillId="16" borderId="0" xfId="351" applyNumberFormat="1" applyFont="1" applyFill="1" applyAlignment="1" applyProtection="1">
      <alignment horizontal="right" vertical="center"/>
      <protection hidden="1"/>
    </xf>
    <xf numFmtId="184" fontId="117" fillId="16" borderId="0" xfId="457" applyNumberFormat="1" applyFont="1" applyFill="1" applyAlignment="1" applyProtection="1">
      <alignment horizontal="right" vertical="center"/>
      <protection hidden="1"/>
    </xf>
    <xf numFmtId="184" fontId="117" fillId="16" borderId="0" xfId="423" applyNumberFormat="1" applyFont="1" applyFill="1" applyBorder="1" applyAlignment="1" applyProtection="1">
      <alignment horizontal="right" vertical="center"/>
      <protection hidden="1"/>
    </xf>
    <xf numFmtId="187" fontId="120" fillId="16" borderId="0" xfId="343" applyNumberFormat="1" applyFont="1" applyFill="1" applyAlignment="1" applyProtection="1">
      <alignment horizontal="right" vertical="center"/>
      <protection hidden="1"/>
    </xf>
    <xf numFmtId="185" fontId="120" fillId="16" borderId="0" xfId="343" applyNumberFormat="1" applyFont="1" applyFill="1" applyAlignment="1" applyProtection="1">
      <alignment horizontal="right" vertical="center"/>
      <protection hidden="1"/>
    </xf>
    <xf numFmtId="187" fontId="117" fillId="25" borderId="0" xfId="457" applyNumberFormat="1" applyFont="1" applyFill="1" applyAlignment="1" applyProtection="1">
      <alignment horizontal="right" vertical="center"/>
      <protection hidden="1"/>
    </xf>
    <xf numFmtId="185" fontId="117" fillId="25" borderId="0" xfId="343" applyNumberFormat="1" applyFont="1" applyFill="1" applyAlignment="1" applyProtection="1">
      <alignment horizontal="right" vertical="center"/>
      <protection hidden="1"/>
    </xf>
    <xf numFmtId="185" fontId="117" fillId="25" borderId="0" xfId="343" applyNumberFormat="1" applyFont="1" applyFill="1" applyBorder="1" applyAlignment="1" applyProtection="1">
      <alignment horizontal="right" vertical="center"/>
      <protection hidden="1"/>
    </xf>
    <xf numFmtId="185" fontId="117" fillId="25" borderId="0" xfId="343" applyNumberFormat="1" applyFont="1" applyFill="1" applyBorder="1" applyAlignment="1" applyProtection="1">
      <alignment horizontal="center" vertical="center"/>
      <protection hidden="1"/>
    </xf>
    <xf numFmtId="185" fontId="117" fillId="25" borderId="0" xfId="343" quotePrefix="1" applyNumberFormat="1" applyFont="1" applyFill="1" applyAlignment="1" applyProtection="1">
      <alignment horizontal="right" vertical="center"/>
      <protection locked="0" hidden="1"/>
    </xf>
    <xf numFmtId="185" fontId="117" fillId="25" borderId="0" xfId="343" applyNumberFormat="1" applyFont="1" applyFill="1" applyAlignment="1" applyProtection="1">
      <alignment horizontal="right" vertical="center"/>
      <protection locked="0" hidden="1"/>
    </xf>
    <xf numFmtId="185" fontId="117" fillId="25" borderId="0" xfId="343" applyNumberFormat="1" applyFont="1" applyFill="1" applyBorder="1" applyAlignment="1" applyProtection="1">
      <alignment horizontal="right" vertical="center"/>
      <protection locked="0" hidden="1"/>
    </xf>
    <xf numFmtId="185" fontId="117" fillId="25" borderId="0" xfId="343" applyNumberFormat="1" applyFont="1" applyFill="1" applyBorder="1" applyAlignment="1" applyProtection="1">
      <alignment horizontal="center" vertical="center"/>
      <protection locked="0" hidden="1"/>
    </xf>
    <xf numFmtId="185" fontId="117" fillId="25" borderId="0" xfId="343" quotePrefix="1" applyNumberFormat="1" applyFont="1" applyFill="1" applyBorder="1" applyAlignment="1" applyProtection="1">
      <alignment horizontal="right" vertical="center"/>
      <protection locked="0" hidden="1"/>
    </xf>
    <xf numFmtId="185" fontId="117" fillId="25" borderId="0" xfId="343" quotePrefix="1" applyNumberFormat="1" applyFont="1" applyFill="1" applyBorder="1" applyAlignment="1" applyProtection="1">
      <alignment horizontal="right" vertical="center"/>
      <protection hidden="1"/>
    </xf>
    <xf numFmtId="185" fontId="117" fillId="25" borderId="82" xfId="343" applyNumberFormat="1" applyFont="1" applyFill="1" applyBorder="1" applyAlignment="1" applyProtection="1">
      <alignment horizontal="right" vertical="center"/>
      <protection hidden="1"/>
    </xf>
    <xf numFmtId="185" fontId="117" fillId="25" borderId="82" xfId="343" quotePrefix="1" applyNumberFormat="1" applyFont="1" applyFill="1" applyBorder="1" applyAlignment="1" applyProtection="1">
      <alignment horizontal="right" vertical="center"/>
      <protection locked="0" hidden="1"/>
    </xf>
    <xf numFmtId="185" fontId="117" fillId="25" borderId="82" xfId="343" applyNumberFormat="1" applyFont="1" applyFill="1" applyBorder="1" applyAlignment="1" applyProtection="1">
      <alignment horizontal="right" vertical="center"/>
      <protection locked="0" hidden="1"/>
    </xf>
    <xf numFmtId="185" fontId="117" fillId="25" borderId="82" xfId="343" applyNumberFormat="1" applyFont="1" applyFill="1" applyBorder="1" applyAlignment="1" applyProtection="1">
      <alignment horizontal="center" vertical="center"/>
      <protection locked="0" hidden="1"/>
    </xf>
    <xf numFmtId="185" fontId="117" fillId="25" borderId="82" xfId="343" quotePrefix="1" applyNumberFormat="1" applyFont="1" applyFill="1" applyBorder="1" applyAlignment="1" applyProtection="1">
      <alignment horizontal="right" vertical="center"/>
      <protection hidden="1"/>
    </xf>
    <xf numFmtId="179" fontId="39" fillId="16" borderId="0" xfId="457" applyNumberFormat="1" applyFont="1" applyFill="1" applyAlignment="1" applyProtection="1">
      <alignment horizontal="center" vertical="center"/>
      <protection hidden="1"/>
    </xf>
    <xf numFmtId="3" fontId="39" fillId="16" borderId="0" xfId="457" applyNumberFormat="1" applyFont="1" applyFill="1" applyAlignment="1" applyProtection="1">
      <alignment horizontal="center" vertical="center"/>
      <protection hidden="1"/>
    </xf>
    <xf numFmtId="3" fontId="39" fillId="16" borderId="0" xfId="423" applyNumberFormat="1" applyFont="1" applyFill="1" applyAlignment="1" applyProtection="1">
      <alignment horizontal="center" vertical="center"/>
      <protection hidden="1"/>
    </xf>
    <xf numFmtId="176" fontId="39" fillId="16" borderId="0" xfId="423" applyNumberFormat="1" applyFont="1" applyFill="1" applyAlignment="1" applyProtection="1">
      <alignment horizontal="center" vertical="center"/>
      <protection hidden="1"/>
    </xf>
    <xf numFmtId="0" fontId="39" fillId="16" borderId="0" xfId="457" applyFont="1" applyFill="1" applyAlignment="1" applyProtection="1">
      <alignment horizontal="left" vertical="center"/>
      <protection hidden="1"/>
    </xf>
    <xf numFmtId="187" fontId="122" fillId="16" borderId="0" xfId="351" applyNumberFormat="1" applyFont="1" applyFill="1" applyAlignment="1" applyProtection="1">
      <alignment horizontal="center" vertical="center"/>
      <protection hidden="1"/>
    </xf>
    <xf numFmtId="179" fontId="122" fillId="16" borderId="0" xfId="457" applyNumberFormat="1" applyFont="1" applyFill="1" applyAlignment="1" applyProtection="1">
      <alignment horizontal="center" vertical="center"/>
      <protection hidden="1"/>
    </xf>
    <xf numFmtId="3" fontId="122" fillId="16" borderId="0" xfId="457" applyNumberFormat="1" applyFont="1" applyFill="1" applyAlignment="1" applyProtection="1">
      <alignment horizontal="center" vertical="center"/>
      <protection hidden="1"/>
    </xf>
    <xf numFmtId="3" fontId="122" fillId="16" borderId="0" xfId="423" applyNumberFormat="1" applyFont="1" applyFill="1" applyAlignment="1" applyProtection="1">
      <alignment horizontal="center" vertical="center"/>
      <protection hidden="1"/>
    </xf>
    <xf numFmtId="176" fontId="122" fillId="16" borderId="0" xfId="423" applyNumberFormat="1" applyFont="1" applyFill="1" applyAlignment="1" applyProtection="1">
      <alignment horizontal="center" vertical="center"/>
      <protection hidden="1"/>
    </xf>
    <xf numFmtId="0" fontId="40" fillId="16" borderId="0" xfId="457" applyFont="1" applyFill="1" applyAlignment="1" applyProtection="1">
      <alignment horizontal="center" vertical="center"/>
      <protection hidden="1"/>
    </xf>
    <xf numFmtId="179" fontId="40" fillId="16" borderId="0" xfId="457" applyNumberFormat="1" applyFont="1" applyFill="1" applyAlignment="1" applyProtection="1">
      <alignment horizontal="center" vertical="center"/>
      <protection hidden="1"/>
    </xf>
    <xf numFmtId="3" fontId="40" fillId="16" borderId="0" xfId="457" applyNumberFormat="1" applyFont="1" applyFill="1" applyAlignment="1" applyProtection="1">
      <alignment horizontal="center" vertical="center"/>
      <protection hidden="1"/>
    </xf>
    <xf numFmtId="3" fontId="40" fillId="16" borderId="0" xfId="423" applyNumberFormat="1" applyFont="1" applyFill="1" applyAlignment="1" applyProtection="1">
      <alignment horizontal="center" vertical="center"/>
      <protection hidden="1"/>
    </xf>
    <xf numFmtId="176" fontId="40" fillId="16" borderId="0" xfId="423" applyNumberFormat="1" applyFont="1" applyFill="1" applyAlignment="1" applyProtection="1">
      <alignment horizontal="center" vertical="center"/>
      <protection hidden="1"/>
    </xf>
    <xf numFmtId="0" fontId="123" fillId="16" borderId="0" xfId="457" applyFont="1" applyFill="1" applyAlignment="1" applyProtection="1">
      <alignment horizontal="center" vertical="center"/>
      <protection hidden="1"/>
    </xf>
    <xf numFmtId="179" fontId="14" fillId="16" borderId="0" xfId="457" applyNumberFormat="1" applyFont="1" applyFill="1" applyAlignment="1" applyProtection="1">
      <alignment horizontal="center" vertical="center"/>
      <protection hidden="1"/>
    </xf>
    <xf numFmtId="3" fontId="14" fillId="16" borderId="0" xfId="457" applyNumberFormat="1" applyFont="1" applyFill="1" applyAlignment="1" applyProtection="1">
      <alignment horizontal="center" vertical="center"/>
      <protection hidden="1"/>
    </xf>
    <xf numFmtId="3" fontId="124" fillId="16" borderId="0" xfId="423" applyNumberFormat="1" applyFont="1" applyFill="1" applyAlignment="1" applyProtection="1">
      <alignment horizontal="center" vertical="center"/>
      <protection hidden="1"/>
    </xf>
    <xf numFmtId="176" fontId="124" fillId="16" borderId="0" xfId="423" applyNumberFormat="1" applyFont="1" applyFill="1" applyAlignment="1" applyProtection="1">
      <alignment horizontal="center" vertical="center"/>
      <protection hidden="1"/>
    </xf>
    <xf numFmtId="41" fontId="117" fillId="16" borderId="16" xfId="0" applyNumberFormat="1" applyFont="1" applyFill="1" applyBorder="1" applyAlignment="1" applyProtection="1">
      <alignment horizontal="left" vertical="center"/>
      <protection hidden="1"/>
    </xf>
    <xf numFmtId="41" fontId="117" fillId="0" borderId="0" xfId="345" applyNumberFormat="1" applyFont="1" applyFill="1" applyBorder="1" applyAlignment="1" applyProtection="1">
      <alignment vertical="center"/>
      <protection hidden="1"/>
    </xf>
    <xf numFmtId="41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0" fontId="117" fillId="0" borderId="22" xfId="459" applyFont="1" applyFill="1" applyBorder="1" applyAlignment="1" applyProtection="1">
      <alignment horizontal="center" vertical="center" wrapText="1"/>
      <protection hidden="1"/>
    </xf>
    <xf numFmtId="238" fontId="106" fillId="16" borderId="16" xfId="0" quotePrefix="1" applyNumberFormat="1" applyFont="1" applyFill="1" applyBorder="1" applyAlignment="1" applyProtection="1">
      <alignment horizontal="center" vertical="center"/>
      <protection hidden="1"/>
    </xf>
    <xf numFmtId="238" fontId="106" fillId="16" borderId="16" xfId="419" quotePrefix="1" applyNumberFormat="1" applyFont="1" applyFill="1" applyBorder="1" applyAlignment="1" applyProtection="1">
      <alignment horizontal="center" vertical="center"/>
      <protection hidden="1"/>
    </xf>
    <xf numFmtId="238" fontId="106" fillId="16" borderId="19" xfId="0" quotePrefix="1" applyNumberFormat="1" applyFont="1" applyFill="1" applyBorder="1" applyAlignment="1" applyProtection="1">
      <alignment horizontal="center" vertical="center"/>
      <protection hidden="1"/>
    </xf>
    <xf numFmtId="0" fontId="106" fillId="16" borderId="16" xfId="453" quotePrefix="1" applyFont="1" applyFill="1" applyBorder="1" applyAlignment="1" applyProtection="1">
      <alignment horizontal="center" vertical="center"/>
      <protection locked="0" hidden="1"/>
    </xf>
    <xf numFmtId="189" fontId="106" fillId="16" borderId="19" xfId="453" applyNumberFormat="1" applyFont="1" applyFill="1" applyBorder="1" applyAlignment="1" applyProtection="1">
      <alignment horizontal="right" vertical="center" shrinkToFit="1"/>
      <protection locked="0" hidden="1"/>
    </xf>
    <xf numFmtId="189" fontId="106" fillId="16" borderId="0" xfId="453" applyNumberFormat="1" applyFont="1" applyFill="1" applyBorder="1" applyAlignment="1" applyProtection="1">
      <alignment horizontal="right" vertical="center" shrinkToFit="1"/>
      <protection locked="0" hidden="1"/>
    </xf>
    <xf numFmtId="0" fontId="106" fillId="16" borderId="19" xfId="453" quotePrefix="1" applyFont="1" applyFill="1" applyBorder="1" applyAlignment="1" applyProtection="1">
      <alignment horizontal="center" vertical="center"/>
      <protection locked="0" hidden="1"/>
    </xf>
    <xf numFmtId="189" fontId="106" fillId="16" borderId="0" xfId="453" applyNumberFormat="1" applyFont="1" applyFill="1" applyBorder="1" applyAlignment="1" applyProtection="1">
      <alignment horizontal="right" vertical="center"/>
      <protection locked="0" hidden="1"/>
    </xf>
    <xf numFmtId="208" fontId="106" fillId="16" borderId="0" xfId="343" applyNumberFormat="1" applyFont="1" applyFill="1" applyBorder="1" applyAlignment="1" applyProtection="1">
      <alignment horizontal="right" vertical="center" shrinkToFit="1"/>
      <protection locked="0" hidden="1"/>
    </xf>
    <xf numFmtId="0" fontId="106" fillId="16" borderId="19" xfId="453" quotePrefix="1" applyNumberFormat="1" applyFont="1" applyFill="1" applyBorder="1" applyAlignment="1" applyProtection="1">
      <alignment horizontal="center" vertical="center"/>
      <protection locked="0" hidden="1"/>
    </xf>
    <xf numFmtId="0" fontId="106" fillId="16" borderId="0" xfId="453" applyFont="1" applyFill="1" applyBorder="1" applyAlignment="1" applyProtection="1">
      <alignment horizontal="center" vertical="center"/>
      <protection locked="0" hidden="1"/>
    </xf>
    <xf numFmtId="178" fontId="72" fillId="16" borderId="16" xfId="453" applyNumberFormat="1" applyFont="1" applyFill="1" applyBorder="1" applyAlignment="1" applyProtection="1">
      <alignment horizontal="center" vertical="center"/>
      <protection locked="0" hidden="1"/>
    </xf>
    <xf numFmtId="189" fontId="72" fillId="16" borderId="19" xfId="453" applyNumberFormat="1" applyFont="1" applyFill="1" applyBorder="1" applyAlignment="1" applyProtection="1">
      <alignment horizontal="right" vertical="center"/>
      <protection locked="0" hidden="1"/>
    </xf>
    <xf numFmtId="189" fontId="72" fillId="16" borderId="0" xfId="453" applyNumberFormat="1" applyFont="1" applyFill="1" applyBorder="1" applyAlignment="1" applyProtection="1">
      <alignment horizontal="right" vertical="center"/>
      <protection locked="0" hidden="1"/>
    </xf>
    <xf numFmtId="0" fontId="106" fillId="16" borderId="19" xfId="455" applyNumberFormat="1" applyFont="1" applyFill="1" applyBorder="1" applyAlignment="1" applyProtection="1">
      <alignment horizontal="center" vertical="center"/>
      <protection locked="0" hidden="1"/>
    </xf>
    <xf numFmtId="0" fontId="106" fillId="16" borderId="16" xfId="455" applyNumberFormat="1" applyFont="1" applyFill="1" applyBorder="1" applyAlignment="1" applyProtection="1">
      <alignment horizontal="center" vertical="center"/>
      <protection locked="0" hidden="1"/>
    </xf>
    <xf numFmtId="189" fontId="72" fillId="16" borderId="0" xfId="453" applyNumberFormat="1" applyFont="1" applyFill="1" applyBorder="1" applyAlignment="1" applyProtection="1">
      <alignment horizontal="right" vertical="center" shrinkToFit="1"/>
      <protection locked="0" hidden="1"/>
    </xf>
    <xf numFmtId="0" fontId="72" fillId="16" borderId="0" xfId="453" applyFont="1" applyFill="1" applyBorder="1" applyAlignment="1" applyProtection="1">
      <alignment horizontal="center" vertical="center"/>
      <protection locked="0" hidden="1"/>
    </xf>
    <xf numFmtId="189" fontId="72" fillId="16" borderId="0" xfId="343" applyNumberFormat="1" applyFont="1" applyFill="1" applyBorder="1" applyAlignment="1" applyProtection="1">
      <alignment horizontal="right" vertical="center"/>
      <protection locked="0" hidden="1"/>
    </xf>
    <xf numFmtId="209" fontId="72" fillId="16" borderId="0" xfId="343" applyNumberFormat="1" applyFont="1" applyFill="1" applyBorder="1" applyAlignment="1" applyProtection="1">
      <alignment horizontal="right" vertical="center"/>
      <protection locked="0" hidden="1"/>
    </xf>
    <xf numFmtId="0" fontId="72" fillId="16" borderId="19" xfId="453" applyNumberFormat="1" applyFont="1" applyFill="1" applyBorder="1" applyAlignment="1" applyProtection="1">
      <alignment horizontal="center" vertical="center"/>
      <protection locked="0" hidden="1"/>
    </xf>
    <xf numFmtId="189" fontId="72" fillId="16" borderId="0" xfId="343" applyNumberFormat="1" applyFont="1" applyFill="1" applyBorder="1" applyAlignment="1" applyProtection="1">
      <alignment horizontal="right" vertical="center" shrinkToFit="1"/>
      <protection locked="0" hidden="1"/>
    </xf>
    <xf numFmtId="236" fontId="72" fillId="16" borderId="0" xfId="343" applyNumberFormat="1" applyFont="1" applyFill="1" applyBorder="1" applyAlignment="1" applyProtection="1">
      <alignment horizontal="right" vertical="center" shrinkToFit="1"/>
      <protection locked="0" hidden="1"/>
    </xf>
    <xf numFmtId="236" fontId="72" fillId="16" borderId="0" xfId="343" applyNumberFormat="1" applyFont="1" applyFill="1" applyBorder="1" applyAlignment="1" applyProtection="1">
      <alignment horizontal="right" vertical="center"/>
      <protection locked="0" hidden="1"/>
    </xf>
    <xf numFmtId="208" fontId="72" fillId="16" borderId="0" xfId="343" applyNumberFormat="1" applyFont="1" applyFill="1" applyBorder="1" applyAlignment="1" applyProtection="1">
      <alignment horizontal="right" vertical="center" shrinkToFit="1"/>
      <protection locked="0" hidden="1"/>
    </xf>
    <xf numFmtId="178" fontId="72" fillId="16" borderId="17" xfId="453" applyNumberFormat="1" applyFont="1" applyFill="1" applyBorder="1" applyAlignment="1" applyProtection="1">
      <alignment horizontal="center" vertical="center"/>
      <protection locked="0" hidden="1"/>
    </xf>
    <xf numFmtId="189" fontId="72" fillId="16" borderId="82" xfId="343" applyNumberFormat="1" applyFont="1" applyFill="1" applyBorder="1" applyAlignment="1" applyProtection="1">
      <alignment horizontal="right" vertical="center"/>
      <protection locked="0" hidden="1"/>
    </xf>
    <xf numFmtId="209" fontId="72" fillId="16" borderId="82" xfId="343" applyNumberFormat="1" applyFont="1" applyFill="1" applyBorder="1" applyAlignment="1" applyProtection="1">
      <alignment horizontal="right" vertical="center"/>
      <protection locked="0" hidden="1"/>
    </xf>
    <xf numFmtId="0" fontId="72" fillId="16" borderId="18" xfId="453" applyNumberFormat="1" applyFont="1" applyFill="1" applyBorder="1" applyAlignment="1" applyProtection="1">
      <alignment horizontal="center" vertical="center"/>
      <protection locked="0" hidden="1"/>
    </xf>
    <xf numFmtId="189" fontId="72" fillId="16" borderId="82" xfId="343" applyNumberFormat="1" applyFont="1" applyFill="1" applyBorder="1" applyAlignment="1" applyProtection="1">
      <alignment horizontal="right" vertical="center" shrinkToFit="1"/>
      <protection locked="0" hidden="1"/>
    </xf>
    <xf numFmtId="236" fontId="72" fillId="16" borderId="82" xfId="343" applyNumberFormat="1" applyFont="1" applyFill="1" applyBorder="1" applyAlignment="1" applyProtection="1">
      <alignment horizontal="right" vertical="center" shrinkToFit="1"/>
      <protection locked="0" hidden="1"/>
    </xf>
    <xf numFmtId="236" fontId="72" fillId="16" borderId="82" xfId="343" applyNumberFormat="1" applyFont="1" applyFill="1" applyBorder="1" applyAlignment="1" applyProtection="1">
      <alignment horizontal="right" vertical="center"/>
      <protection locked="0" hidden="1"/>
    </xf>
    <xf numFmtId="198" fontId="106" fillId="16" borderId="19" xfId="420" quotePrefix="1" applyNumberFormat="1" applyFont="1" applyFill="1" applyBorder="1" applyAlignment="1" applyProtection="1">
      <alignment horizontal="center" vertical="center"/>
      <protection hidden="1"/>
    </xf>
    <xf numFmtId="231" fontId="72" fillId="16" borderId="0" xfId="423" applyNumberFormat="1" applyFont="1" applyFill="1" applyBorder="1" applyAlignment="1" applyProtection="1">
      <alignment horizontal="right" vertical="center"/>
      <protection locked="0" hidden="1"/>
    </xf>
    <xf numFmtId="198" fontId="117" fillId="0" borderId="0" xfId="459" applyNumberFormat="1" applyFont="1" applyFill="1" applyBorder="1" applyAlignment="1" applyProtection="1">
      <alignment horizontal="center" vertical="center" wrapText="1"/>
      <protection locked="0" hidden="1"/>
    </xf>
    <xf numFmtId="198" fontId="117" fillId="0" borderId="0" xfId="459" applyNumberFormat="1" applyFont="1" applyFill="1" applyBorder="1" applyAlignment="1" applyProtection="1">
      <alignment horizontal="center" vertical="center"/>
      <protection locked="0" hidden="1"/>
    </xf>
    <xf numFmtId="198" fontId="117" fillId="0" borderId="0" xfId="459" applyNumberFormat="1" applyFont="1" applyFill="1" applyBorder="1" applyAlignment="1" applyProtection="1">
      <alignment horizontal="center" vertical="center" shrinkToFit="1"/>
      <protection locked="0" hidden="1"/>
    </xf>
    <xf numFmtId="238" fontId="106" fillId="25" borderId="16" xfId="419" quotePrefix="1" applyNumberFormat="1" applyFont="1" applyFill="1" applyBorder="1" applyAlignment="1" applyProtection="1">
      <alignment horizontal="center" vertical="center"/>
      <protection hidden="1"/>
    </xf>
    <xf numFmtId="49" fontId="72" fillId="25" borderId="16" xfId="0" applyNumberFormat="1" applyFont="1" applyFill="1" applyBorder="1" applyAlignment="1" applyProtection="1">
      <alignment horizontal="center" vertical="center"/>
      <protection locked="0" hidden="1"/>
    </xf>
    <xf numFmtId="49" fontId="117" fillId="25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17" fillId="25" borderId="0" xfId="0" applyNumberFormat="1" applyFont="1" applyFill="1" applyBorder="1" applyAlignment="1" applyProtection="1">
      <alignment horizontal="left" vertical="center" shrinkToFit="1"/>
      <protection locked="0" hidden="1"/>
    </xf>
    <xf numFmtId="212" fontId="117" fillId="0" borderId="0" xfId="452" applyNumberFormat="1" applyFont="1" applyFill="1" applyBorder="1" applyAlignment="1" applyProtection="1">
      <alignment vertical="center"/>
      <protection locked="0" hidden="1"/>
    </xf>
    <xf numFmtId="228" fontId="117" fillId="0" borderId="0" xfId="0" applyNumberFormat="1" applyFont="1" applyFill="1" applyBorder="1" applyAlignment="1" applyProtection="1">
      <alignment horizontal="right" vertical="center"/>
      <protection locked="0" hidden="1"/>
    </xf>
    <xf numFmtId="228" fontId="117" fillId="25" borderId="0" xfId="0" applyNumberFormat="1" applyFont="1" applyFill="1" applyBorder="1" applyAlignment="1" applyProtection="1">
      <alignment horizontal="right" vertical="center"/>
      <protection locked="0" hidden="1"/>
    </xf>
    <xf numFmtId="230" fontId="117" fillId="25" borderId="0" xfId="0" applyNumberFormat="1" applyFont="1" applyFill="1" applyBorder="1" applyAlignment="1" applyProtection="1">
      <alignment horizontal="right" vertical="center"/>
      <protection locked="0" hidden="1"/>
    </xf>
    <xf numFmtId="229" fontId="117" fillId="25" borderId="19" xfId="0" applyNumberFormat="1" applyFont="1" applyFill="1" applyBorder="1" applyAlignment="1" applyProtection="1">
      <alignment horizontal="left" vertical="center" wrapText="1"/>
      <protection locked="0" hidden="1"/>
    </xf>
    <xf numFmtId="0" fontId="72" fillId="25" borderId="0" xfId="0" applyFont="1" applyFill="1" applyBorder="1" applyAlignment="1" applyProtection="1">
      <alignment vertical="center" wrapText="1"/>
      <protection locked="0" hidden="1"/>
    </xf>
    <xf numFmtId="0" fontId="72" fillId="25" borderId="0" xfId="0" applyFont="1" applyFill="1" applyBorder="1" applyProtection="1">
      <protection locked="0" hidden="1"/>
    </xf>
    <xf numFmtId="0" fontId="72" fillId="25" borderId="16" xfId="0" applyNumberFormat="1" applyFont="1" applyFill="1" applyBorder="1" applyAlignment="1" applyProtection="1">
      <alignment horizontal="center" vertical="center"/>
      <protection locked="0" hidden="1"/>
    </xf>
    <xf numFmtId="38" fontId="117" fillId="25" borderId="0" xfId="0" applyNumberFormat="1" applyFont="1" applyFill="1" applyBorder="1" applyAlignment="1" applyProtection="1">
      <alignment horizontal="center" vertical="center" wrapText="1"/>
      <protection locked="0" hidden="1"/>
    </xf>
    <xf numFmtId="232" fontId="117" fillId="0" borderId="0" xfId="0" applyNumberFormat="1" applyFont="1" applyFill="1" applyBorder="1" applyAlignment="1" applyProtection="1">
      <alignment horizontal="right" vertical="center"/>
      <protection locked="0" hidden="1"/>
    </xf>
    <xf numFmtId="228" fontId="117" fillId="0" borderId="0" xfId="0" applyNumberFormat="1" applyFont="1" applyFill="1" applyBorder="1" applyAlignment="1" applyProtection="1">
      <alignment vertical="center"/>
      <protection locked="0" hidden="1"/>
    </xf>
    <xf numFmtId="49" fontId="117" fillId="25" borderId="0" xfId="0" applyNumberFormat="1" applyFont="1" applyFill="1" applyBorder="1" applyAlignment="1" applyProtection="1">
      <alignment horizontal="center" vertical="center"/>
      <protection locked="0" hidden="1"/>
    </xf>
    <xf numFmtId="49" fontId="72" fillId="0" borderId="16" xfId="0" applyNumberFormat="1" applyFont="1" applyFill="1" applyBorder="1" applyAlignment="1" applyProtection="1">
      <alignment horizontal="center" vertical="center"/>
      <protection locked="0" hidden="1"/>
    </xf>
    <xf numFmtId="49" fontId="117" fillId="0" borderId="0" xfId="0" applyNumberFormat="1" applyFont="1" applyFill="1" applyBorder="1" applyAlignment="1" applyProtection="1">
      <alignment horizontal="center" vertical="center"/>
      <protection locked="0" hidden="1"/>
    </xf>
    <xf numFmtId="0" fontId="117" fillId="0" borderId="0" xfId="0" applyNumberFormat="1" applyFont="1" applyFill="1" applyBorder="1" applyAlignment="1" applyProtection="1">
      <alignment horizontal="left" vertical="center" shrinkToFit="1"/>
      <protection locked="0" hidden="1"/>
    </xf>
    <xf numFmtId="230" fontId="117" fillId="0" borderId="0" xfId="0" applyNumberFormat="1" applyFont="1" applyFill="1" applyBorder="1" applyAlignment="1" applyProtection="1">
      <alignment horizontal="right" vertical="center"/>
      <protection locked="0" hidden="1"/>
    </xf>
    <xf numFmtId="229" fontId="117" fillId="0" borderId="19" xfId="0" applyNumberFormat="1" applyFont="1" applyFill="1" applyBorder="1" applyAlignment="1" applyProtection="1">
      <alignment horizontal="left" vertical="center" wrapText="1"/>
      <protection locked="0" hidden="1"/>
    </xf>
    <xf numFmtId="3" fontId="72" fillId="25" borderId="0" xfId="0" applyNumberFormat="1" applyFont="1" applyFill="1" applyBorder="1" applyAlignment="1" applyProtection="1">
      <alignment vertical="center" wrapText="1"/>
      <protection locked="0" hidden="1"/>
    </xf>
    <xf numFmtId="41" fontId="117" fillId="0" borderId="0" xfId="0" applyNumberFormat="1" applyFont="1" applyFill="1" applyBorder="1" applyAlignment="1" applyProtection="1">
      <alignment horizontal="center" vertical="center" shrinkToFit="1"/>
      <protection locked="0" hidden="1"/>
    </xf>
    <xf numFmtId="228" fontId="117" fillId="0" borderId="0" xfId="0" applyNumberFormat="1" applyFont="1" applyFill="1" applyBorder="1" applyAlignment="1" applyProtection="1">
      <alignment vertical="center" wrapText="1"/>
      <protection locked="0" hidden="1"/>
    </xf>
    <xf numFmtId="3" fontId="117" fillId="25" borderId="0" xfId="452" applyNumberFormat="1" applyFont="1" applyFill="1" applyBorder="1" applyAlignment="1" applyProtection="1">
      <alignment horizontal="center" vertical="center"/>
      <protection locked="0" hidden="1"/>
    </xf>
    <xf numFmtId="229" fontId="117" fillId="25" borderId="19" xfId="0" applyNumberFormat="1" applyFont="1" applyFill="1" applyBorder="1" applyAlignment="1" applyProtection="1">
      <alignment horizontal="center" vertical="center" wrapText="1"/>
      <protection locked="0" hidden="1"/>
    </xf>
    <xf numFmtId="41" fontId="117" fillId="16" borderId="0" xfId="0" applyNumberFormat="1" applyFont="1" applyFill="1" applyBorder="1" applyAlignment="1" applyProtection="1">
      <alignment vertical="center"/>
      <protection locked="0" hidden="1"/>
    </xf>
    <xf numFmtId="178" fontId="117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178" fontId="117" fillId="16" borderId="0" xfId="0" applyNumberFormat="1" applyFont="1" applyFill="1" applyBorder="1" applyAlignment="1" applyProtection="1">
      <alignment horizontal="left" vertical="center" wrapText="1"/>
      <protection locked="0" hidden="1"/>
    </xf>
    <xf numFmtId="41" fontId="117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41" fontId="106" fillId="16" borderId="0" xfId="452" applyNumberFormat="1" applyFont="1" applyFill="1" applyBorder="1" applyAlignment="1" applyProtection="1">
      <alignment horizontal="center" vertical="center"/>
      <protection locked="0" hidden="1"/>
    </xf>
    <xf numFmtId="41" fontId="117" fillId="16" borderId="0" xfId="419" quotePrefix="1" applyNumberFormat="1" applyFont="1" applyFill="1" applyBorder="1" applyAlignment="1" applyProtection="1">
      <alignment horizontal="center" vertical="center"/>
      <protection locked="0" hidden="1"/>
    </xf>
    <xf numFmtId="41" fontId="120" fillId="16" borderId="0" xfId="419" applyNumberFormat="1" applyFont="1" applyFill="1" applyBorder="1" applyAlignment="1" applyProtection="1">
      <alignment horizontal="center" vertical="center"/>
      <protection locked="0" hidden="1"/>
    </xf>
    <xf numFmtId="41" fontId="120" fillId="16" borderId="0" xfId="419" quotePrefix="1" applyNumberFormat="1" applyFont="1" applyFill="1" applyBorder="1" applyAlignment="1" applyProtection="1">
      <alignment horizontal="center" vertical="center"/>
      <protection locked="0" hidden="1"/>
    </xf>
    <xf numFmtId="41" fontId="72" fillId="16" borderId="0" xfId="452" applyNumberFormat="1" applyFont="1" applyFill="1" applyBorder="1" applyAlignment="1" applyProtection="1">
      <alignment horizontal="center" vertical="center"/>
      <protection locked="0" hidden="1"/>
    </xf>
    <xf numFmtId="0" fontId="72" fillId="16" borderId="0" xfId="0" applyFont="1" applyFill="1" applyBorder="1" applyAlignment="1" applyProtection="1">
      <alignment vertical="center" wrapText="1"/>
      <protection locked="0" hidden="1"/>
    </xf>
    <xf numFmtId="0" fontId="117" fillId="16" borderId="0" xfId="0" applyFont="1" applyFill="1" applyBorder="1" applyAlignment="1" applyProtection="1">
      <alignment horizontal="center" vertical="center" wrapText="1"/>
      <protection locked="0" hidden="1"/>
    </xf>
    <xf numFmtId="0" fontId="117" fillId="16" borderId="0" xfId="0" applyFont="1" applyFill="1" applyBorder="1" applyAlignment="1" applyProtection="1">
      <alignment horizontal="left" vertical="center" wrapText="1"/>
      <protection locked="0" hidden="1"/>
    </xf>
    <xf numFmtId="0" fontId="72" fillId="16" borderId="0" xfId="0" applyFont="1" applyFill="1" applyBorder="1" applyProtection="1">
      <protection locked="0" hidden="1"/>
    </xf>
    <xf numFmtId="49" fontId="117" fillId="0" borderId="0" xfId="0" applyNumberFormat="1" applyFont="1" applyFill="1" applyBorder="1" applyAlignment="1" applyProtection="1">
      <alignment horizontal="left" vertical="center"/>
      <protection locked="0" hidden="1"/>
    </xf>
    <xf numFmtId="41" fontId="121" fillId="0" borderId="19" xfId="0" applyNumberFormat="1" applyFont="1" applyFill="1" applyBorder="1" applyAlignment="1" applyProtection="1">
      <alignment horizontal="center" vertical="center" wrapText="1"/>
      <protection locked="0"/>
    </xf>
    <xf numFmtId="41" fontId="121" fillId="0" borderId="0" xfId="0" applyNumberFormat="1" applyFont="1" applyFill="1" applyBorder="1" applyAlignment="1" applyProtection="1">
      <alignment horizontal="center" vertical="center" wrapText="1"/>
      <protection locked="0"/>
    </xf>
    <xf numFmtId="3" fontId="72" fillId="16" borderId="0" xfId="0" applyNumberFormat="1" applyFont="1" applyFill="1" applyBorder="1" applyAlignment="1" applyProtection="1">
      <alignment vertical="center" wrapText="1"/>
      <protection locked="0" hidden="1"/>
    </xf>
    <xf numFmtId="0" fontId="117" fillId="0" borderId="0" xfId="0" applyFont="1" applyFill="1" applyBorder="1" applyAlignment="1" applyProtection="1">
      <alignment horizontal="center" vertical="center" wrapText="1"/>
      <protection locked="0" hidden="1"/>
    </xf>
    <xf numFmtId="0" fontId="117" fillId="0" borderId="0" xfId="0" applyFont="1" applyFill="1" applyBorder="1" applyAlignment="1" applyProtection="1">
      <alignment horizontal="left" vertical="center" wrapText="1"/>
      <protection locked="0" hidden="1"/>
    </xf>
    <xf numFmtId="0" fontId="107" fillId="16" borderId="0" xfId="0" applyFont="1" applyFill="1" applyBorder="1" applyAlignment="1" applyProtection="1">
      <alignment vertical="center" wrapText="1"/>
      <protection locked="0" hidden="1"/>
    </xf>
    <xf numFmtId="0" fontId="107" fillId="16" borderId="0" xfId="0" applyFont="1" applyFill="1" applyBorder="1" applyAlignment="1" applyProtection="1">
      <alignment vertical="center"/>
      <protection locked="0" hidden="1"/>
    </xf>
    <xf numFmtId="0" fontId="107" fillId="16" borderId="0" xfId="452" applyFont="1" applyFill="1" applyBorder="1" applyAlignment="1" applyProtection="1">
      <alignment horizontal="center" vertical="center"/>
      <protection locked="0" hidden="1"/>
    </xf>
    <xf numFmtId="0" fontId="72" fillId="16" borderId="0" xfId="452" applyFont="1" applyFill="1" applyBorder="1" applyAlignment="1" applyProtection="1">
      <alignment horizontal="center" vertical="center"/>
      <protection locked="0" hidden="1"/>
    </xf>
    <xf numFmtId="41" fontId="117" fillId="16" borderId="82" xfId="0" applyNumberFormat="1" applyFont="1" applyFill="1" applyBorder="1" applyAlignment="1" applyProtection="1">
      <alignment vertical="center"/>
      <protection locked="0" hidden="1"/>
    </xf>
    <xf numFmtId="0" fontId="117" fillId="16" borderId="82" xfId="0" applyFont="1" applyFill="1" applyBorder="1" applyAlignment="1" applyProtection="1">
      <alignment horizontal="center" vertical="center" wrapText="1"/>
      <protection locked="0" hidden="1"/>
    </xf>
    <xf numFmtId="0" fontId="117" fillId="16" borderId="82" xfId="0" applyFont="1" applyFill="1" applyBorder="1" applyAlignment="1" applyProtection="1">
      <alignment horizontal="left" vertical="center" wrapText="1"/>
      <protection locked="0" hidden="1"/>
    </xf>
    <xf numFmtId="178" fontId="72" fillId="16" borderId="131" xfId="453" applyNumberFormat="1" applyFont="1" applyFill="1" applyBorder="1" applyAlignment="1" applyProtection="1">
      <alignment horizontal="center" vertical="center"/>
      <protection locked="0" hidden="1"/>
    </xf>
    <xf numFmtId="209" fontId="106" fillId="16" borderId="0" xfId="453" applyNumberFormat="1" applyFont="1" applyFill="1" applyBorder="1" applyAlignment="1" applyProtection="1">
      <alignment horizontal="right" vertical="center" shrinkToFit="1"/>
      <protection locked="0" hidden="1"/>
    </xf>
    <xf numFmtId="236" fontId="106" fillId="16" borderId="0" xfId="453" applyNumberFormat="1" applyFont="1" applyFill="1" applyBorder="1" applyAlignment="1" applyProtection="1">
      <alignment horizontal="right" vertical="center"/>
      <protection locked="0" hidden="1"/>
    </xf>
    <xf numFmtId="43" fontId="72" fillId="16" borderId="0" xfId="453" applyNumberFormat="1" applyFont="1" applyFill="1" applyAlignment="1" applyProtection="1">
      <alignment horizontal="center" vertical="center"/>
      <protection hidden="1"/>
    </xf>
    <xf numFmtId="239" fontId="72" fillId="16" borderId="0" xfId="418" applyNumberFormat="1" applyFont="1" applyFill="1" applyBorder="1" applyAlignment="1" applyProtection="1">
      <alignment horizontal="center" vertical="center"/>
      <protection hidden="1"/>
    </xf>
    <xf numFmtId="239" fontId="72" fillId="16" borderId="0" xfId="453" applyNumberFormat="1" applyFont="1" applyFill="1" applyAlignment="1" applyProtection="1">
      <alignment horizontal="center" vertical="center"/>
      <protection hidden="1"/>
    </xf>
    <xf numFmtId="239" fontId="72" fillId="16" borderId="0" xfId="453" applyNumberFormat="1" applyFont="1" applyFill="1" applyBorder="1" applyAlignment="1" applyProtection="1">
      <alignment horizontal="center" vertical="center"/>
      <protection hidden="1"/>
    </xf>
    <xf numFmtId="181" fontId="72" fillId="16" borderId="0" xfId="453" applyNumberFormat="1" applyFont="1" applyFill="1" applyAlignment="1" applyProtection="1">
      <alignment horizontal="center" vertical="center"/>
      <protection hidden="1"/>
    </xf>
    <xf numFmtId="198" fontId="72" fillId="16" borderId="0" xfId="453" applyNumberFormat="1" applyFont="1" applyFill="1" applyAlignment="1" applyProtection="1">
      <alignment horizontal="center" vertical="center"/>
      <protection hidden="1"/>
    </xf>
    <xf numFmtId="41" fontId="117" fillId="16" borderId="0" xfId="0" quotePrefix="1" applyNumberFormat="1" applyFont="1" applyFill="1" applyBorder="1" applyAlignment="1" applyProtection="1">
      <alignment horizontal="center" vertical="center"/>
      <protection locked="0" hidden="1"/>
    </xf>
    <xf numFmtId="178" fontId="117" fillId="16" borderId="0" xfId="457" applyNumberFormat="1" applyFont="1" applyFill="1" applyAlignment="1" applyProtection="1">
      <alignment horizontal="center" vertical="top"/>
      <protection hidden="1"/>
    </xf>
    <xf numFmtId="181" fontId="117" fillId="16" borderId="0" xfId="457" applyNumberFormat="1" applyFont="1" applyFill="1" applyAlignment="1" applyProtection="1">
      <alignment horizontal="center" vertical="top"/>
      <protection hidden="1"/>
    </xf>
    <xf numFmtId="178" fontId="117" fillId="16" borderId="0" xfId="457" applyNumberFormat="1" applyFont="1" applyFill="1" applyAlignment="1" applyProtection="1">
      <alignment horizontal="center" vertical="center"/>
      <protection hidden="1"/>
    </xf>
    <xf numFmtId="181" fontId="117" fillId="16" borderId="0" xfId="457" applyNumberFormat="1" applyFont="1" applyFill="1" applyAlignment="1" applyProtection="1">
      <alignment horizontal="center" vertical="center"/>
      <protection hidden="1"/>
    </xf>
    <xf numFmtId="178" fontId="117" fillId="16" borderId="0" xfId="457" applyNumberFormat="1" applyFont="1" applyFill="1" applyBorder="1" applyAlignment="1" applyProtection="1">
      <alignment horizontal="left" vertical="center"/>
      <protection hidden="1"/>
    </xf>
    <xf numFmtId="181" fontId="117" fillId="16" borderId="0" xfId="457" applyNumberFormat="1" applyFont="1" applyFill="1" applyBorder="1" applyAlignment="1" applyProtection="1">
      <alignment horizontal="left" vertical="center"/>
      <protection hidden="1"/>
    </xf>
    <xf numFmtId="184" fontId="117" fillId="16" borderId="0" xfId="457" applyNumberFormat="1" applyFont="1" applyFill="1" applyBorder="1" applyAlignment="1" applyProtection="1">
      <alignment horizontal="center" vertical="center"/>
      <protection hidden="1"/>
    </xf>
    <xf numFmtId="184" fontId="120" fillId="16" borderId="0" xfId="457" applyNumberFormat="1" applyFont="1" applyFill="1" applyBorder="1" applyAlignment="1" applyProtection="1">
      <alignment horizontal="center" vertical="center"/>
      <protection hidden="1"/>
    </xf>
    <xf numFmtId="184" fontId="120" fillId="25" borderId="0" xfId="319" applyNumberFormat="1" applyFont="1" applyFill="1" applyBorder="1" applyAlignment="1" applyProtection="1">
      <alignment horizontal="right" vertical="center"/>
      <protection hidden="1"/>
    </xf>
    <xf numFmtId="184" fontId="117" fillId="25" borderId="0" xfId="457" applyNumberFormat="1" applyFont="1" applyFill="1" applyBorder="1" applyAlignment="1" applyProtection="1">
      <alignment horizontal="right" vertical="center"/>
      <protection hidden="1"/>
    </xf>
    <xf numFmtId="184" fontId="117" fillId="25" borderId="0" xfId="457" applyNumberFormat="1" applyFont="1" applyFill="1" applyBorder="1" applyAlignment="1" applyProtection="1">
      <alignment horizontal="right" vertical="center"/>
      <protection locked="0" hidden="1"/>
    </xf>
    <xf numFmtId="184" fontId="117" fillId="16" borderId="0" xfId="457" applyNumberFormat="1" applyFont="1" applyFill="1" applyBorder="1" applyAlignment="1" applyProtection="1">
      <alignment horizontal="center" vertical="center"/>
      <protection locked="0" hidden="1"/>
    </xf>
    <xf numFmtId="184" fontId="117" fillId="25" borderId="0" xfId="319" applyNumberFormat="1" applyFont="1" applyFill="1" applyBorder="1" applyAlignment="1" applyProtection="1">
      <alignment horizontal="right" vertical="center"/>
      <protection locked="0" hidden="1"/>
    </xf>
    <xf numFmtId="178" fontId="39" fillId="16" borderId="0" xfId="457" applyNumberFormat="1" applyFont="1" applyFill="1" applyAlignment="1" applyProtection="1">
      <alignment horizontal="center" vertical="center"/>
      <protection hidden="1"/>
    </xf>
    <xf numFmtId="181" fontId="39" fillId="16" borderId="0" xfId="457" applyNumberFormat="1" applyFont="1" applyFill="1" applyAlignment="1" applyProtection="1">
      <alignment horizontal="center" vertical="center"/>
      <protection hidden="1"/>
    </xf>
    <xf numFmtId="178" fontId="40" fillId="16" borderId="0" xfId="457" applyNumberFormat="1" applyFont="1" applyFill="1" applyAlignment="1" applyProtection="1">
      <alignment horizontal="center" vertical="center"/>
      <protection hidden="1"/>
    </xf>
    <xf numFmtId="181" fontId="40" fillId="16" borderId="0" xfId="457" applyNumberFormat="1" applyFont="1" applyFill="1" applyAlignment="1" applyProtection="1">
      <alignment horizontal="center" vertical="center"/>
      <protection hidden="1"/>
    </xf>
    <xf numFmtId="178" fontId="14" fillId="16" borderId="0" xfId="457" applyNumberFormat="1" applyFont="1" applyFill="1" applyAlignment="1" applyProtection="1">
      <alignment horizontal="center" vertical="center"/>
      <protection hidden="1"/>
    </xf>
    <xf numFmtId="181" fontId="14" fillId="16" borderId="0" xfId="457" applyNumberFormat="1" applyFont="1" applyFill="1" applyAlignment="1" applyProtection="1">
      <alignment horizontal="center" vertical="center"/>
      <protection hidden="1"/>
    </xf>
    <xf numFmtId="176" fontId="72" fillId="16" borderId="0" xfId="422" applyFont="1" applyFill="1" applyBorder="1" applyAlignment="1" applyProtection="1">
      <alignment horizontal="center" vertical="center" wrapText="1"/>
      <protection hidden="1"/>
    </xf>
    <xf numFmtId="41" fontId="117" fillId="16" borderId="0" xfId="459" applyNumberFormat="1" applyFont="1" applyFill="1" applyBorder="1" applyAlignment="1" applyProtection="1">
      <alignment horizontal="right" vertical="center"/>
      <protection locked="0" hidden="1"/>
    </xf>
    <xf numFmtId="198" fontId="106" fillId="16" borderId="16" xfId="420" quotePrefix="1" applyNumberFormat="1" applyFont="1" applyFill="1" applyBorder="1" applyAlignment="1" applyProtection="1">
      <alignment horizontal="center" vertical="center"/>
      <protection hidden="1"/>
    </xf>
    <xf numFmtId="0" fontId="117" fillId="0" borderId="27" xfId="459" applyFont="1" applyBorder="1" applyAlignment="1" applyProtection="1">
      <alignment horizontal="center" vertical="center" wrapText="1"/>
      <protection hidden="1"/>
    </xf>
    <xf numFmtId="0" fontId="117" fillId="0" borderId="24" xfId="459" applyFont="1" applyBorder="1" applyAlignment="1" applyProtection="1">
      <alignment horizontal="center" vertical="center" wrapText="1"/>
      <protection hidden="1"/>
    </xf>
    <xf numFmtId="178" fontId="107" fillId="25" borderId="28" xfId="0" applyNumberFormat="1" applyFont="1" applyFill="1" applyBorder="1" applyAlignment="1" applyProtection="1">
      <alignment horizontal="right" vertical="center"/>
      <protection hidden="1"/>
    </xf>
    <xf numFmtId="0" fontId="107" fillId="16" borderId="0" xfId="0" applyFont="1" applyFill="1" applyBorder="1" applyAlignment="1" applyProtection="1">
      <alignment horizontal="left" vertical="center"/>
      <protection hidden="1"/>
    </xf>
    <xf numFmtId="0" fontId="107" fillId="16" borderId="0" xfId="0" applyFont="1" applyFill="1" applyBorder="1" applyAlignment="1" applyProtection="1">
      <alignment horizontal="right" vertical="center"/>
      <protection hidden="1"/>
    </xf>
    <xf numFmtId="0" fontId="117" fillId="16" borderId="19" xfId="459" quotePrefix="1" applyFont="1" applyFill="1" applyBorder="1" applyAlignment="1" applyProtection="1">
      <alignment horizontal="center" vertical="center"/>
      <protection hidden="1"/>
    </xf>
    <xf numFmtId="0" fontId="117" fillId="16" borderId="133" xfId="459" quotePrefix="1" applyFont="1" applyFill="1" applyBorder="1" applyAlignment="1" applyProtection="1">
      <alignment horizontal="center" vertical="center"/>
      <protection hidden="1"/>
    </xf>
    <xf numFmtId="179" fontId="39" fillId="16" borderId="28" xfId="0" applyNumberFormat="1" applyFont="1" applyFill="1" applyBorder="1" applyAlignment="1" applyProtection="1">
      <alignment horizontal="center" vertical="center"/>
      <protection hidden="1"/>
    </xf>
    <xf numFmtId="0" fontId="39" fillId="16" borderId="28" xfId="0" applyFont="1" applyFill="1" applyBorder="1" applyAlignment="1" applyProtection="1">
      <alignment horizontal="left" vertical="center"/>
      <protection hidden="1"/>
    </xf>
    <xf numFmtId="0" fontId="39" fillId="16" borderId="0" xfId="0" applyFont="1" applyFill="1" applyAlignment="1" applyProtection="1">
      <alignment horizontal="left" vertical="top"/>
      <protection hidden="1"/>
    </xf>
    <xf numFmtId="0" fontId="39" fillId="16" borderId="28" xfId="0" applyFont="1" applyFill="1" applyBorder="1" applyAlignment="1" applyProtection="1">
      <alignment horizontal="right" vertical="center"/>
      <protection hidden="1"/>
    </xf>
    <xf numFmtId="0" fontId="117" fillId="16" borderId="127" xfId="459" quotePrefix="1" applyFont="1" applyFill="1" applyBorder="1" applyAlignment="1" applyProtection="1">
      <alignment horizontal="center" vertical="center"/>
      <protection hidden="1"/>
    </xf>
    <xf numFmtId="41" fontId="72" fillId="25" borderId="127" xfId="419" quotePrefix="1" applyNumberFormat="1" applyFont="1" applyFill="1" applyBorder="1" applyAlignment="1" applyProtection="1">
      <alignment horizontal="center" vertical="center"/>
      <protection hidden="1"/>
    </xf>
    <xf numFmtId="41" fontId="72" fillId="25" borderId="19" xfId="419" quotePrefix="1" applyNumberFormat="1" applyFont="1" applyFill="1" applyBorder="1" applyAlignment="1" applyProtection="1">
      <alignment horizontal="center" vertical="center"/>
      <protection hidden="1"/>
    </xf>
    <xf numFmtId="238" fontId="106" fillId="25" borderId="19" xfId="419" quotePrefix="1" applyNumberFormat="1" applyFont="1" applyFill="1" applyBorder="1" applyAlignment="1" applyProtection="1">
      <alignment horizontal="center" vertical="center"/>
      <protection hidden="1"/>
    </xf>
    <xf numFmtId="49" fontId="39" fillId="0" borderId="0" xfId="0" applyNumberFormat="1" applyFont="1" applyFill="1" applyBorder="1" applyAlignment="1" applyProtection="1">
      <alignment horizontal="center" vertical="center" shrinkToFit="1"/>
      <protection locked="0" hidden="1"/>
    </xf>
    <xf numFmtId="49" fontId="39" fillId="0" borderId="0" xfId="0" applyNumberFormat="1" applyFont="1" applyFill="1" applyBorder="1" applyAlignment="1" applyProtection="1">
      <alignment horizontal="left" vertical="center" shrinkToFit="1"/>
      <protection locked="0" hidden="1"/>
    </xf>
    <xf numFmtId="0" fontId="39" fillId="0" borderId="0" xfId="0" applyFont="1" applyFill="1" applyBorder="1" applyAlignment="1" applyProtection="1">
      <alignment horizontal="center" vertical="center"/>
      <protection locked="0" hidden="1"/>
    </xf>
    <xf numFmtId="0" fontId="39" fillId="0" borderId="0" xfId="0" applyFont="1" applyFill="1" applyBorder="1" applyAlignment="1" applyProtection="1">
      <alignment horizontal="left" vertical="center"/>
      <protection locked="0" hidden="1"/>
    </xf>
    <xf numFmtId="49" fontId="39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9" fontId="39" fillId="0" borderId="0" xfId="0" applyNumberFormat="1" applyFont="1" applyFill="1" applyBorder="1" applyAlignment="1" applyProtection="1">
      <alignment horizontal="left" vertical="center" wrapText="1"/>
      <protection locked="0" hidden="1"/>
    </xf>
    <xf numFmtId="38" fontId="39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39" fillId="0" borderId="0" xfId="0" applyNumberFormat="1" applyFont="1" applyFill="1" applyBorder="1" applyAlignment="1" applyProtection="1">
      <alignment horizontal="left" vertical="center" shrinkToFit="1"/>
      <protection locked="0" hidden="1"/>
    </xf>
    <xf numFmtId="49" fontId="39" fillId="0" borderId="0" xfId="0" applyNumberFormat="1" applyFont="1" applyFill="1" applyBorder="1" applyAlignment="1" applyProtection="1">
      <alignment horizontal="center" vertical="center"/>
      <protection locked="0" hidden="1"/>
    </xf>
    <xf numFmtId="49" fontId="39" fillId="0" borderId="0" xfId="0" applyNumberFormat="1" applyFont="1" applyFill="1" applyBorder="1" applyAlignment="1" applyProtection="1">
      <alignment horizontal="left" vertical="center"/>
      <protection locked="0" hidden="1"/>
    </xf>
    <xf numFmtId="49" fontId="39" fillId="0" borderId="82" xfId="0" applyNumberFormat="1" applyFont="1" applyFill="1" applyBorder="1" applyAlignment="1" applyProtection="1">
      <alignment horizontal="left" vertical="center"/>
      <protection locked="0" hidden="1"/>
    </xf>
    <xf numFmtId="176" fontId="107" fillId="16" borderId="0" xfId="422" applyFont="1" applyFill="1" applyBorder="1" applyAlignment="1" applyProtection="1">
      <alignment horizontal="center" vertical="center" wrapText="1"/>
      <protection hidden="1"/>
    </xf>
    <xf numFmtId="176" fontId="107" fillId="16" borderId="16" xfId="422" applyFont="1" applyFill="1" applyBorder="1" applyAlignment="1" applyProtection="1">
      <alignment horizontal="left" vertical="center" wrapText="1"/>
      <protection hidden="1"/>
    </xf>
    <xf numFmtId="41" fontId="39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41" fontId="39" fillId="0" borderId="0" xfId="0" applyNumberFormat="1" applyFont="1" applyFill="1" applyBorder="1" applyAlignment="1" applyProtection="1">
      <alignment vertical="center"/>
      <protection locked="0" hidden="1"/>
    </xf>
    <xf numFmtId="176" fontId="107" fillId="16" borderId="16" xfId="422" applyFont="1" applyFill="1" applyBorder="1" applyAlignment="1" applyProtection="1">
      <alignment horizontal="center" vertical="center" wrapText="1"/>
      <protection hidden="1"/>
    </xf>
    <xf numFmtId="41" fontId="39" fillId="16" borderId="0" xfId="0" applyNumberFormat="1" applyFont="1" applyFill="1" applyBorder="1" applyAlignment="1" applyProtection="1">
      <alignment vertical="center"/>
      <protection locked="0" hidden="1"/>
    </xf>
    <xf numFmtId="49" fontId="39" fillId="16" borderId="0" xfId="0" applyNumberFormat="1" applyFont="1" applyFill="1" applyBorder="1" applyAlignment="1" applyProtection="1">
      <alignment horizontal="center" vertical="center"/>
      <protection locked="0" hidden="1"/>
    </xf>
    <xf numFmtId="178" fontId="39" fillId="16" borderId="16" xfId="0" applyNumberFormat="1" applyFont="1" applyFill="1" applyBorder="1" applyAlignment="1" applyProtection="1">
      <alignment horizontal="left" vertical="center" wrapText="1"/>
      <protection locked="0" hidden="1"/>
    </xf>
    <xf numFmtId="49" fontId="39" fillId="0" borderId="16" xfId="0" applyNumberFormat="1" applyFont="1" applyFill="1" applyBorder="1" applyAlignment="1" applyProtection="1">
      <alignment horizontal="center" vertical="center"/>
      <protection locked="0" hidden="1"/>
    </xf>
    <xf numFmtId="0" fontId="39" fillId="16" borderId="0" xfId="0" applyFont="1" applyFill="1" applyBorder="1" applyAlignment="1" applyProtection="1">
      <alignment horizontal="center" vertical="center"/>
      <protection locked="0" hidden="1"/>
    </xf>
    <xf numFmtId="0" fontId="39" fillId="0" borderId="16" xfId="0" applyFont="1" applyFill="1" applyBorder="1" applyAlignment="1" applyProtection="1">
      <alignment horizontal="center" vertical="center"/>
      <protection locked="0" hidden="1"/>
    </xf>
    <xf numFmtId="41" fontId="39" fillId="16" borderId="16" xfId="419" quotePrefix="1" applyNumberFormat="1" applyFont="1" applyFill="1" applyBorder="1" applyAlignment="1" applyProtection="1">
      <alignment horizontal="left" vertical="center"/>
      <protection locked="0" hidden="1"/>
    </xf>
    <xf numFmtId="0" fontId="39" fillId="16" borderId="0" xfId="0" applyNumberFormat="1" applyFont="1" applyFill="1" applyBorder="1" applyAlignment="1" applyProtection="1">
      <alignment horizontal="center" vertical="center"/>
      <protection locked="0" hidden="1"/>
    </xf>
    <xf numFmtId="0" fontId="39" fillId="0" borderId="16" xfId="0" applyNumberFormat="1" applyFont="1" applyFill="1" applyBorder="1" applyAlignment="1" applyProtection="1">
      <alignment horizontal="center" vertical="center"/>
      <protection locked="0" hidden="1"/>
    </xf>
    <xf numFmtId="41" fontId="39" fillId="0" borderId="0" xfId="0" applyNumberFormat="1" applyFont="1" applyFill="1" applyBorder="1" applyAlignment="1" applyProtection="1">
      <alignment horizontal="center" vertical="center" shrinkToFit="1"/>
      <protection locked="0" hidden="1"/>
    </xf>
    <xf numFmtId="41" fontId="39" fillId="0" borderId="19" xfId="0" applyNumberFormat="1" applyFont="1" applyFill="1" applyBorder="1" applyAlignment="1" applyProtection="1">
      <alignment vertical="center"/>
      <protection locked="0" hidden="1"/>
    </xf>
    <xf numFmtId="41" fontId="39" fillId="0" borderId="0" xfId="0" applyNumberFormat="1" applyFont="1" applyFill="1" applyBorder="1" applyAlignment="1" applyProtection="1">
      <alignment horizontal="right" vertical="center"/>
      <protection locked="0" hidden="1"/>
    </xf>
    <xf numFmtId="49" fontId="39" fillId="0" borderId="131" xfId="0" applyNumberFormat="1" applyFont="1" applyFill="1" applyBorder="1" applyAlignment="1" applyProtection="1">
      <alignment horizontal="center" vertical="center"/>
      <protection locked="0" hidden="1"/>
    </xf>
    <xf numFmtId="41" fontId="39" fillId="0" borderId="82" xfId="0" applyNumberFormat="1" applyFont="1" applyFill="1" applyBorder="1" applyAlignment="1" applyProtection="1">
      <alignment vertical="center"/>
      <protection locked="0" hidden="1"/>
    </xf>
    <xf numFmtId="41" fontId="39" fillId="0" borderId="82" xfId="0" applyNumberFormat="1" applyFont="1" applyFill="1" applyBorder="1" applyAlignment="1" applyProtection="1">
      <alignment horizontal="center" vertical="center" wrapText="1"/>
      <protection locked="0" hidden="1"/>
    </xf>
    <xf numFmtId="41" fontId="39" fillId="16" borderId="82" xfId="0" applyNumberFormat="1" applyFont="1" applyFill="1" applyBorder="1" applyAlignment="1" applyProtection="1">
      <alignment vertical="center"/>
      <protection locked="0" hidden="1"/>
    </xf>
    <xf numFmtId="41" fontId="107" fillId="25" borderId="19" xfId="452" applyNumberFormat="1" applyFont="1" applyFill="1" applyBorder="1" applyAlignment="1" applyProtection="1">
      <alignment horizontal="center" vertical="center"/>
      <protection hidden="1"/>
    </xf>
    <xf numFmtId="41" fontId="107" fillId="25" borderId="0" xfId="0" applyNumberFormat="1" applyFont="1" applyFill="1" applyBorder="1" applyAlignment="1" applyProtection="1">
      <alignment horizontal="center" vertical="center"/>
      <protection hidden="1"/>
    </xf>
    <xf numFmtId="228" fontId="107" fillId="25" borderId="0" xfId="0" applyNumberFormat="1" applyFont="1" applyFill="1" applyBorder="1" applyAlignment="1" applyProtection="1">
      <alignment horizontal="center" vertical="center"/>
      <protection hidden="1"/>
    </xf>
    <xf numFmtId="41" fontId="127" fillId="25" borderId="19" xfId="452" applyNumberFormat="1" applyFont="1" applyFill="1" applyBorder="1" applyAlignment="1" applyProtection="1">
      <alignment horizontal="center" vertical="center"/>
      <protection hidden="1"/>
    </xf>
    <xf numFmtId="232" fontId="127" fillId="25" borderId="0" xfId="452" applyNumberFormat="1" applyFont="1" applyFill="1" applyBorder="1" applyAlignment="1" applyProtection="1">
      <alignment horizontal="right" vertical="center"/>
      <protection hidden="1"/>
    </xf>
    <xf numFmtId="228" fontId="127" fillId="25" borderId="0" xfId="0" applyNumberFormat="1" applyFont="1" applyFill="1" applyBorder="1" applyAlignment="1" applyProtection="1">
      <alignment horizontal="center" vertical="center"/>
      <protection hidden="1"/>
    </xf>
    <xf numFmtId="41" fontId="107" fillId="25" borderId="19" xfId="452" applyNumberFormat="1" applyFont="1" applyFill="1" applyBorder="1" applyAlignment="1" applyProtection="1">
      <alignment horizontal="right" vertical="center"/>
      <protection hidden="1"/>
    </xf>
    <xf numFmtId="41" fontId="107" fillId="25" borderId="0" xfId="452" applyNumberFormat="1" applyFont="1" applyFill="1" applyAlignment="1" applyProtection="1">
      <alignment horizontal="right" vertical="center"/>
      <protection hidden="1"/>
    </xf>
    <xf numFmtId="41" fontId="39" fillId="25" borderId="19" xfId="0" applyNumberFormat="1" applyFont="1" applyFill="1" applyBorder="1" applyAlignment="1" applyProtection="1">
      <alignment horizontal="center" vertical="center" wrapText="1"/>
      <protection locked="0" hidden="1"/>
    </xf>
    <xf numFmtId="41" fontId="39" fillId="25" borderId="0" xfId="0" applyNumberFormat="1" applyFont="1" applyFill="1" applyBorder="1" applyAlignment="1" applyProtection="1">
      <alignment horizontal="center" vertical="center"/>
      <protection locked="0" hidden="1"/>
    </xf>
    <xf numFmtId="232" fontId="39" fillId="25" borderId="0" xfId="0" applyNumberFormat="1" applyFont="1" applyFill="1" applyBorder="1" applyAlignment="1" applyProtection="1">
      <alignment horizontal="center" vertical="center"/>
      <protection locked="0" hidden="1"/>
    </xf>
    <xf numFmtId="14" fontId="39" fillId="25" borderId="19" xfId="0" applyNumberFormat="1" applyFont="1" applyFill="1" applyBorder="1" applyAlignment="1" applyProtection="1">
      <alignment horizontal="center" vertical="center" wrapText="1"/>
      <protection locked="0" hidden="1"/>
    </xf>
    <xf numFmtId="41" fontId="39" fillId="0" borderId="19" xfId="0" applyNumberFormat="1" applyFont="1" applyFill="1" applyBorder="1" applyAlignment="1" applyProtection="1">
      <alignment horizontal="center" vertical="center" wrapText="1"/>
      <protection locked="0" hidden="1"/>
    </xf>
    <xf numFmtId="232" fontId="39" fillId="0" borderId="0" xfId="0" applyNumberFormat="1" applyFont="1" applyFill="1" applyBorder="1" applyAlignment="1" applyProtection="1">
      <alignment horizontal="center" vertical="center"/>
      <protection locked="0" hidden="1"/>
    </xf>
    <xf numFmtId="49" fontId="39" fillId="0" borderId="19" xfId="0" applyNumberFormat="1" applyFont="1" applyFill="1" applyBorder="1" applyAlignment="1" applyProtection="1">
      <alignment horizontal="center" vertical="center" wrapText="1"/>
      <protection locked="0" hidden="1"/>
    </xf>
    <xf numFmtId="0" fontId="39" fillId="25" borderId="19" xfId="0" quotePrefix="1" applyNumberFormat="1" applyFont="1" applyFill="1" applyBorder="1" applyAlignment="1" applyProtection="1">
      <alignment horizontal="center" vertical="center" wrapText="1"/>
      <protection locked="0" hidden="1"/>
    </xf>
    <xf numFmtId="0" fontId="39" fillId="25" borderId="18" xfId="0" quotePrefix="1" applyNumberFormat="1" applyFont="1" applyFill="1" applyBorder="1" applyAlignment="1" applyProtection="1">
      <alignment horizontal="center" vertical="center" wrapText="1"/>
      <protection locked="0" hidden="1"/>
    </xf>
    <xf numFmtId="41" fontId="107" fillId="25" borderId="16" xfId="419" quotePrefix="1" applyNumberFormat="1" applyFont="1" applyFill="1" applyBorder="1" applyAlignment="1" applyProtection="1">
      <alignment horizontal="center" vertical="center"/>
      <protection hidden="1"/>
    </xf>
    <xf numFmtId="238" fontId="127" fillId="25" borderId="16" xfId="419" quotePrefix="1" applyNumberFormat="1" applyFont="1" applyFill="1" applyBorder="1" applyAlignment="1" applyProtection="1">
      <alignment horizontal="center" vertical="center"/>
      <protection hidden="1"/>
    </xf>
    <xf numFmtId="0" fontId="107" fillId="25" borderId="16" xfId="0" applyNumberFormat="1" applyFont="1" applyFill="1" applyBorder="1" applyAlignment="1" applyProtection="1">
      <alignment horizontal="center" vertical="center"/>
      <protection hidden="1"/>
    </xf>
    <xf numFmtId="0" fontId="39" fillId="25" borderId="16" xfId="0" applyNumberFormat="1" applyFont="1" applyFill="1" applyBorder="1" applyAlignment="1" applyProtection="1">
      <alignment horizontal="left" vertical="center" wrapText="1"/>
      <protection locked="0" hidden="1"/>
    </xf>
    <xf numFmtId="0" fontId="39" fillId="0" borderId="16" xfId="0" applyNumberFormat="1" applyFont="1" applyFill="1" applyBorder="1" applyAlignment="1" applyProtection="1">
      <alignment horizontal="left" vertical="center" wrapText="1"/>
      <protection locked="0" hidden="1"/>
    </xf>
    <xf numFmtId="0" fontId="39" fillId="25" borderId="131" xfId="0" applyNumberFormat="1" applyFont="1" applyFill="1" applyBorder="1" applyAlignment="1" applyProtection="1">
      <alignment horizontal="left" vertical="center" wrapText="1"/>
      <protection locked="0" hidden="1"/>
    </xf>
    <xf numFmtId="3" fontId="107" fillId="16" borderId="0" xfId="452" applyNumberFormat="1" applyFont="1" applyFill="1" applyBorder="1" applyAlignment="1" applyProtection="1">
      <alignment horizontal="left" vertical="center"/>
      <protection hidden="1"/>
    </xf>
    <xf numFmtId="41" fontId="39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39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176" fontId="107" fillId="16" borderId="19" xfId="422" applyFont="1" applyFill="1" applyBorder="1" applyAlignment="1" applyProtection="1">
      <alignment horizontal="center" vertical="center" wrapText="1"/>
      <protection hidden="1"/>
    </xf>
    <xf numFmtId="41" fontId="39" fillId="16" borderId="0" xfId="0" applyNumberFormat="1" applyFont="1" applyFill="1" applyBorder="1" applyAlignment="1" applyProtection="1">
      <alignment horizontal="center" vertical="center" shrinkToFit="1"/>
      <protection locked="0" hidden="1"/>
    </xf>
    <xf numFmtId="178" fontId="39" fillId="16" borderId="19" xfId="0" applyNumberFormat="1" applyFont="1" applyFill="1" applyBorder="1" applyAlignment="1" applyProtection="1">
      <alignment horizontal="center" vertical="center" wrapText="1"/>
      <protection locked="0" hidden="1"/>
    </xf>
    <xf numFmtId="198" fontId="39" fillId="16" borderId="0" xfId="0" quotePrefix="1" applyNumberFormat="1" applyFont="1" applyFill="1" applyBorder="1" applyAlignment="1" applyProtection="1">
      <alignment horizontal="center" vertical="center" wrapText="1"/>
      <protection locked="0" hidden="1"/>
    </xf>
    <xf numFmtId="178" fontId="107" fillId="16" borderId="19" xfId="0" applyNumberFormat="1" applyFont="1" applyFill="1" applyBorder="1" applyAlignment="1" applyProtection="1">
      <alignment horizontal="center" vertical="center" wrapText="1"/>
      <protection locked="0" hidden="1"/>
    </xf>
    <xf numFmtId="41" fontId="107" fillId="16" borderId="19" xfId="419" quotePrefix="1" applyNumberFormat="1" applyFont="1" applyFill="1" applyBorder="1" applyAlignment="1" applyProtection="1">
      <alignment horizontal="center" vertical="center"/>
      <protection locked="0" hidden="1"/>
    </xf>
    <xf numFmtId="41" fontId="39" fillId="16" borderId="19" xfId="419" applyNumberFormat="1" applyFont="1" applyFill="1" applyBorder="1" applyAlignment="1" applyProtection="1">
      <alignment horizontal="center" vertical="center"/>
      <protection locked="0" hidden="1"/>
    </xf>
    <xf numFmtId="198" fontId="39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41" fontId="107" fillId="16" borderId="19" xfId="419" applyNumberFormat="1" applyFont="1" applyFill="1" applyBorder="1" applyAlignment="1" applyProtection="1">
      <alignment horizontal="center" vertical="center"/>
      <protection locked="0" hidden="1"/>
    </xf>
    <xf numFmtId="41" fontId="107" fillId="16" borderId="19" xfId="0" applyNumberFormat="1" applyFont="1" applyFill="1" applyBorder="1" applyAlignment="1" applyProtection="1">
      <alignment horizontal="center" vertical="center"/>
      <protection locked="0" hidden="1"/>
    </xf>
    <xf numFmtId="0" fontId="107" fillId="16" borderId="19" xfId="0" applyFont="1" applyFill="1" applyBorder="1" applyAlignment="1" applyProtection="1">
      <alignment horizontal="center" vertical="center" wrapText="1"/>
      <protection locked="0" hidden="1"/>
    </xf>
    <xf numFmtId="178" fontId="107" fillId="0" borderId="19" xfId="0" applyNumberFormat="1" applyFont="1" applyFill="1" applyBorder="1" applyAlignment="1" applyProtection="1">
      <alignment horizontal="center" vertical="center" wrapText="1"/>
      <protection locked="0" hidden="1"/>
    </xf>
    <xf numFmtId="14" fontId="39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178" fontId="107" fillId="16" borderId="19" xfId="0" applyNumberFormat="1" applyFont="1" applyFill="1" applyBorder="1" applyAlignment="1" applyProtection="1">
      <alignment horizontal="left" vertical="center" wrapText="1"/>
      <protection locked="0" hidden="1"/>
    </xf>
    <xf numFmtId="14" fontId="39" fillId="16" borderId="82" xfId="0" applyNumberFormat="1" applyFont="1" applyFill="1" applyBorder="1" applyAlignment="1" applyProtection="1">
      <alignment horizontal="center" vertical="center" wrapText="1"/>
      <protection locked="0" hidden="1"/>
    </xf>
    <xf numFmtId="41" fontId="39" fillId="16" borderId="82" xfId="0" applyNumberFormat="1" applyFont="1" applyFill="1" applyBorder="1" applyAlignment="1" applyProtection="1">
      <alignment horizontal="center" vertical="center"/>
      <protection locked="0" hidden="1"/>
    </xf>
    <xf numFmtId="41" fontId="39" fillId="16" borderId="82" xfId="0" applyNumberFormat="1" applyFont="1" applyFill="1" applyBorder="1" applyAlignment="1" applyProtection="1">
      <alignment horizontal="center" vertical="center" wrapText="1"/>
      <protection locked="0" hidden="1"/>
    </xf>
    <xf numFmtId="198" fontId="39" fillId="16" borderId="82" xfId="0" quotePrefix="1" applyNumberFormat="1" applyFont="1" applyFill="1" applyBorder="1" applyAlignment="1" applyProtection="1">
      <alignment horizontal="center" vertical="center" wrapText="1"/>
      <protection locked="0" hidden="1"/>
    </xf>
    <xf numFmtId="0" fontId="107" fillId="16" borderId="18" xfId="0" applyFont="1" applyFill="1" applyBorder="1" applyAlignment="1" applyProtection="1">
      <alignment horizontal="center" vertical="center" wrapText="1"/>
      <protection locked="0" hidden="1"/>
    </xf>
    <xf numFmtId="42" fontId="39" fillId="16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07" fillId="16" borderId="0" xfId="418" applyNumberFormat="1" applyFont="1" applyFill="1" applyBorder="1" applyAlignment="1" applyProtection="1">
      <alignment horizontal="left" vertical="center"/>
      <protection hidden="1"/>
    </xf>
    <xf numFmtId="0" fontId="107" fillId="16" borderId="0" xfId="453" applyNumberFormat="1" applyFont="1" applyFill="1" applyBorder="1" applyAlignment="1" applyProtection="1">
      <alignment horizontal="center" vertical="center"/>
      <protection hidden="1"/>
    </xf>
    <xf numFmtId="0" fontId="107" fillId="16" borderId="0" xfId="453" applyFont="1" applyFill="1" applyBorder="1" applyAlignment="1" applyProtection="1">
      <alignment horizontal="right" vertical="center"/>
      <protection hidden="1"/>
    </xf>
    <xf numFmtId="0" fontId="107" fillId="16" borderId="28" xfId="453" applyFont="1" applyFill="1" applyBorder="1" applyAlignment="1" applyProtection="1">
      <alignment horizontal="left" vertical="center"/>
      <protection hidden="1"/>
    </xf>
    <xf numFmtId="0" fontId="107" fillId="16" borderId="28" xfId="455" applyFont="1" applyFill="1" applyBorder="1" applyAlignment="1" applyProtection="1">
      <alignment vertical="center"/>
      <protection hidden="1"/>
    </xf>
    <xf numFmtId="187" fontId="39" fillId="16" borderId="0" xfId="351" applyNumberFormat="1" applyFont="1" applyFill="1" applyBorder="1" applyAlignment="1" applyProtection="1">
      <alignment horizontal="left" vertical="center"/>
      <protection hidden="1"/>
    </xf>
    <xf numFmtId="176" fontId="39" fillId="16" borderId="0" xfId="351" applyNumberFormat="1" applyFont="1" applyFill="1" applyBorder="1" applyAlignment="1" applyProtection="1">
      <alignment horizontal="left" vertical="center"/>
      <protection hidden="1"/>
    </xf>
    <xf numFmtId="187" fontId="107" fillId="16" borderId="0" xfId="351" applyNumberFormat="1" applyFont="1" applyFill="1" applyBorder="1" applyAlignment="1" applyProtection="1">
      <alignment horizontal="left" vertical="center"/>
      <protection hidden="1"/>
    </xf>
    <xf numFmtId="176" fontId="107" fillId="16" borderId="0" xfId="351" applyNumberFormat="1" applyFont="1" applyFill="1" applyBorder="1" applyAlignment="1" applyProtection="1">
      <alignment horizontal="left" vertical="center"/>
      <protection hidden="1"/>
    </xf>
    <xf numFmtId="179" fontId="39" fillId="16" borderId="28" xfId="457" applyNumberFormat="1" applyFont="1" applyFill="1" applyBorder="1" applyAlignment="1" applyProtection="1">
      <alignment horizontal="left" vertical="center"/>
      <protection hidden="1"/>
    </xf>
    <xf numFmtId="3" fontId="39" fillId="16" borderId="28" xfId="457" applyNumberFormat="1" applyFont="1" applyFill="1" applyBorder="1" applyAlignment="1" applyProtection="1">
      <alignment horizontal="left" vertical="center"/>
      <protection hidden="1"/>
    </xf>
    <xf numFmtId="181" fontId="39" fillId="16" borderId="28" xfId="457" applyNumberFormat="1" applyFont="1" applyFill="1" applyBorder="1" applyAlignment="1" applyProtection="1">
      <alignment horizontal="left" vertical="center"/>
      <protection hidden="1"/>
    </xf>
    <xf numFmtId="3" fontId="107" fillId="16" borderId="28" xfId="457" applyNumberFormat="1" applyFont="1" applyFill="1" applyBorder="1" applyAlignment="1" applyProtection="1">
      <alignment horizontal="left" vertical="center"/>
      <protection hidden="1"/>
    </xf>
    <xf numFmtId="1" fontId="107" fillId="16" borderId="28" xfId="457" applyNumberFormat="1" applyFont="1" applyFill="1" applyBorder="1" applyAlignment="1" applyProtection="1">
      <alignment horizontal="left" vertical="center"/>
      <protection hidden="1"/>
    </xf>
    <xf numFmtId="1" fontId="107" fillId="16" borderId="28" xfId="423" applyNumberFormat="1" applyFont="1" applyFill="1" applyBorder="1" applyAlignment="1" applyProtection="1">
      <alignment horizontal="left" vertical="center"/>
      <protection hidden="1"/>
    </xf>
    <xf numFmtId="3" fontId="107" fillId="16" borderId="28" xfId="457" applyNumberFormat="1" applyFont="1" applyFill="1" applyBorder="1" applyAlignment="1" applyProtection="1">
      <alignment horizontal="right" vertical="center"/>
      <protection hidden="1"/>
    </xf>
    <xf numFmtId="0" fontId="107" fillId="16" borderId="28" xfId="423" applyNumberFormat="1" applyFont="1" applyFill="1" applyBorder="1" applyAlignment="1" applyProtection="1">
      <alignment horizontal="left" vertical="center"/>
      <protection hidden="1"/>
    </xf>
    <xf numFmtId="49" fontId="107" fillId="16" borderId="28" xfId="457" applyNumberFormat="1" applyFont="1" applyFill="1" applyBorder="1" applyAlignment="1" applyProtection="1">
      <alignment vertical="center"/>
      <protection hidden="1"/>
    </xf>
    <xf numFmtId="49" fontId="107" fillId="16" borderId="28" xfId="457" applyNumberFormat="1" applyFont="1" applyFill="1" applyBorder="1" applyAlignment="1" applyProtection="1">
      <alignment horizontal="left" vertical="center"/>
      <protection hidden="1"/>
    </xf>
    <xf numFmtId="49" fontId="107" fillId="16" borderId="28" xfId="457" applyNumberFormat="1" applyFont="1" applyFill="1" applyBorder="1" applyAlignment="1" applyProtection="1">
      <alignment horizontal="right" vertical="center"/>
      <protection hidden="1"/>
    </xf>
    <xf numFmtId="0" fontId="107" fillId="16" borderId="0" xfId="457" applyNumberFormat="1" applyFont="1" applyFill="1" applyBorder="1" applyAlignment="1" applyProtection="1">
      <alignment horizontal="left" vertical="center"/>
      <protection hidden="1"/>
    </xf>
    <xf numFmtId="176" fontId="107" fillId="16" borderId="0" xfId="423" applyNumberFormat="1" applyFont="1" applyFill="1" applyBorder="1" applyAlignment="1" applyProtection="1">
      <alignment horizontal="left" vertical="center"/>
      <protection hidden="1"/>
    </xf>
    <xf numFmtId="176" fontId="107" fillId="16" borderId="0" xfId="351" applyNumberFormat="1" applyFont="1" applyFill="1" applyBorder="1" applyAlignment="1" applyProtection="1">
      <alignment vertical="center"/>
      <protection hidden="1"/>
    </xf>
    <xf numFmtId="3" fontId="107" fillId="16" borderId="28" xfId="457" applyNumberFormat="1" applyFont="1" applyFill="1" applyBorder="1" applyAlignment="1" applyProtection="1">
      <alignment vertical="center"/>
      <protection hidden="1"/>
    </xf>
    <xf numFmtId="0" fontId="107" fillId="16" borderId="0" xfId="457" applyFont="1" applyFill="1" applyBorder="1" applyAlignment="1" applyProtection="1">
      <alignment horizontal="left" vertical="center"/>
      <protection hidden="1"/>
    </xf>
    <xf numFmtId="187" fontId="39" fillId="16" borderId="0" xfId="351" applyNumberFormat="1" applyFont="1" applyFill="1" applyBorder="1" applyAlignment="1" applyProtection="1">
      <alignment horizontal="center" vertical="center"/>
      <protection hidden="1"/>
    </xf>
    <xf numFmtId="187" fontId="107" fillId="16" borderId="0" xfId="351" applyNumberFormat="1" applyFont="1" applyFill="1" applyBorder="1" applyAlignment="1" applyProtection="1">
      <alignment horizontal="center" vertical="center"/>
      <protection hidden="1"/>
    </xf>
    <xf numFmtId="176" fontId="107" fillId="16" borderId="0" xfId="351" applyNumberFormat="1" applyFont="1" applyFill="1" applyBorder="1" applyAlignment="1" applyProtection="1">
      <alignment horizontal="center" vertical="center"/>
      <protection hidden="1"/>
    </xf>
    <xf numFmtId="179" fontId="39" fillId="16" borderId="0" xfId="457" applyNumberFormat="1" applyFont="1" applyFill="1" applyBorder="1" applyAlignment="1" applyProtection="1">
      <alignment horizontal="center" vertical="center"/>
      <protection hidden="1"/>
    </xf>
    <xf numFmtId="180" fontId="39" fillId="16" borderId="0" xfId="457" applyNumberFormat="1" applyFont="1" applyFill="1" applyBorder="1" applyAlignment="1" applyProtection="1">
      <alignment horizontal="center" vertical="center"/>
      <protection hidden="1"/>
    </xf>
    <xf numFmtId="3" fontId="39" fillId="16" borderId="0" xfId="457" applyNumberFormat="1" applyFont="1" applyFill="1" applyBorder="1" applyAlignment="1" applyProtection="1">
      <alignment horizontal="center" vertical="center"/>
      <protection hidden="1"/>
    </xf>
    <xf numFmtId="181" fontId="39" fillId="16" borderId="0" xfId="457" applyNumberFormat="1" applyFont="1" applyFill="1" applyBorder="1" applyAlignment="1" applyProtection="1">
      <alignment horizontal="center" vertical="center"/>
      <protection hidden="1"/>
    </xf>
    <xf numFmtId="3" fontId="107" fillId="16" borderId="0" xfId="457" applyNumberFormat="1" applyFont="1" applyFill="1" applyBorder="1" applyAlignment="1" applyProtection="1">
      <alignment horizontal="center" vertical="center"/>
      <protection hidden="1"/>
    </xf>
    <xf numFmtId="1" fontId="107" fillId="16" borderId="0" xfId="457" applyNumberFormat="1" applyFont="1" applyFill="1" applyBorder="1" applyAlignment="1" applyProtection="1">
      <alignment horizontal="center" vertical="center"/>
      <protection hidden="1"/>
    </xf>
    <xf numFmtId="1" fontId="107" fillId="16" borderId="0" xfId="423" applyNumberFormat="1" applyFont="1" applyFill="1" applyBorder="1" applyAlignment="1" applyProtection="1">
      <alignment horizontal="center" vertical="center"/>
      <protection hidden="1"/>
    </xf>
    <xf numFmtId="0" fontId="107" fillId="16" borderId="0" xfId="457" applyNumberFormat="1" applyFont="1" applyFill="1" applyBorder="1" applyAlignment="1" applyProtection="1">
      <alignment vertical="center"/>
      <protection hidden="1"/>
    </xf>
    <xf numFmtId="176" fontId="107" fillId="16" borderId="0" xfId="423" applyNumberFormat="1" applyFont="1" applyFill="1" applyBorder="1" applyAlignment="1" applyProtection="1">
      <alignment horizontal="center" vertical="center"/>
      <protection hidden="1"/>
    </xf>
    <xf numFmtId="178" fontId="107" fillId="16" borderId="28" xfId="0" applyNumberFormat="1" applyFont="1" applyFill="1" applyBorder="1" applyAlignment="1" applyProtection="1">
      <alignment horizontal="left" vertical="center"/>
      <protection hidden="1"/>
    </xf>
    <xf numFmtId="3" fontId="107" fillId="16" borderId="28" xfId="0" applyNumberFormat="1" applyFont="1" applyFill="1" applyBorder="1" applyAlignment="1" applyProtection="1">
      <alignment horizontal="left" vertical="center"/>
      <protection hidden="1"/>
    </xf>
    <xf numFmtId="179" fontId="39" fillId="16" borderId="0" xfId="457" applyNumberFormat="1" applyFont="1" applyFill="1" applyBorder="1" applyAlignment="1" applyProtection="1">
      <alignment horizontal="left" vertical="center"/>
      <protection hidden="1"/>
    </xf>
    <xf numFmtId="3" fontId="39" fillId="16" borderId="0" xfId="457" applyNumberFormat="1" applyFont="1" applyFill="1" applyBorder="1" applyAlignment="1" applyProtection="1">
      <alignment horizontal="left" vertical="center"/>
      <protection hidden="1"/>
    </xf>
    <xf numFmtId="1" fontId="39" fillId="16" borderId="0" xfId="423" applyNumberFormat="1" applyFont="1" applyFill="1" applyBorder="1" applyAlignment="1" applyProtection="1">
      <alignment horizontal="left" vertical="center"/>
      <protection hidden="1"/>
    </xf>
    <xf numFmtId="0" fontId="39" fillId="16" borderId="0" xfId="457" applyNumberFormat="1" applyFont="1" applyFill="1" applyBorder="1" applyAlignment="1" applyProtection="1">
      <alignment horizontal="left" vertical="center"/>
      <protection hidden="1"/>
    </xf>
    <xf numFmtId="0" fontId="39" fillId="16" borderId="0" xfId="423" applyNumberFormat="1" applyFont="1" applyFill="1" applyBorder="1" applyAlignment="1" applyProtection="1">
      <alignment horizontal="left" vertical="center"/>
      <protection hidden="1"/>
    </xf>
    <xf numFmtId="1" fontId="107" fillId="16" borderId="0" xfId="423" applyNumberFormat="1" applyFont="1" applyFill="1" applyBorder="1" applyAlignment="1" applyProtection="1">
      <alignment horizontal="left" vertical="center"/>
      <protection hidden="1"/>
    </xf>
    <xf numFmtId="1" fontId="39" fillId="16" borderId="0" xfId="423" applyNumberFormat="1" applyFont="1" applyFill="1" applyBorder="1" applyAlignment="1" applyProtection="1">
      <alignment horizontal="center" vertical="center"/>
      <protection hidden="1"/>
    </xf>
    <xf numFmtId="0" fontId="39" fillId="16" borderId="0" xfId="457" applyFont="1" applyFill="1" applyBorder="1" applyAlignment="1" applyProtection="1">
      <alignment horizontal="left" vertical="center"/>
      <protection hidden="1"/>
    </xf>
    <xf numFmtId="0" fontId="39" fillId="16" borderId="0" xfId="457" applyNumberFormat="1" applyFont="1" applyFill="1" applyBorder="1" applyAlignment="1" applyProtection="1">
      <alignment vertical="center"/>
      <protection hidden="1"/>
    </xf>
    <xf numFmtId="3" fontId="39" fillId="16" borderId="28" xfId="0" applyNumberFormat="1" applyFont="1" applyFill="1" applyBorder="1" applyAlignment="1" applyProtection="1">
      <alignment horizontal="center" vertical="center"/>
      <protection hidden="1"/>
    </xf>
    <xf numFmtId="0" fontId="39" fillId="16" borderId="28" xfId="0" applyFont="1" applyFill="1" applyBorder="1" applyAlignment="1" applyProtection="1">
      <alignment vertical="center"/>
      <protection hidden="1"/>
    </xf>
    <xf numFmtId="0" fontId="39" fillId="16" borderId="28" xfId="0" applyFont="1" applyFill="1" applyBorder="1" applyAlignment="1" applyProtection="1">
      <alignment vertical="center"/>
      <protection locked="0" hidden="1"/>
    </xf>
    <xf numFmtId="0" fontId="39" fillId="16" borderId="28" xfId="0" applyFont="1" applyFill="1" applyBorder="1" applyAlignment="1" applyProtection="1">
      <alignment horizontal="right" vertical="center"/>
      <protection locked="0" hidden="1"/>
    </xf>
    <xf numFmtId="3" fontId="39" fillId="16" borderId="0" xfId="0" applyNumberFormat="1" applyFont="1" applyFill="1" applyBorder="1" applyAlignment="1" applyProtection="1">
      <alignment horizontal="center" vertical="center"/>
      <protection hidden="1"/>
    </xf>
    <xf numFmtId="188" fontId="39" fillId="16" borderId="0" xfId="0" applyNumberFormat="1" applyFont="1" applyFill="1" applyBorder="1" applyAlignment="1" applyProtection="1">
      <alignment horizontal="center" vertical="center"/>
      <protection hidden="1"/>
    </xf>
    <xf numFmtId="0" fontId="39" fillId="16" borderId="0" xfId="0" applyFont="1" applyFill="1" applyBorder="1" applyAlignment="1" applyProtection="1">
      <alignment horizontal="center" vertical="center"/>
      <protection hidden="1"/>
    </xf>
    <xf numFmtId="0" fontId="39" fillId="16" borderId="0" xfId="0" applyFont="1" applyFill="1" applyBorder="1" applyAlignment="1" applyProtection="1">
      <alignment horizontal="right" vertical="center"/>
      <protection hidden="1"/>
    </xf>
    <xf numFmtId="0" fontId="39" fillId="16" borderId="0" xfId="0" applyFont="1" applyFill="1" applyAlignment="1" applyProtection="1">
      <alignment vertical="center"/>
      <protection hidden="1"/>
    </xf>
    <xf numFmtId="3" fontId="39" fillId="16" borderId="0" xfId="0" applyNumberFormat="1" applyFont="1" applyFill="1" applyAlignment="1" applyProtection="1">
      <alignment horizontal="center" vertical="center"/>
      <protection hidden="1"/>
    </xf>
    <xf numFmtId="179" fontId="39" fillId="16" borderId="0" xfId="0" applyNumberFormat="1" applyFont="1" applyFill="1" applyAlignment="1" applyProtection="1">
      <alignment horizontal="center" vertical="center"/>
      <protection hidden="1"/>
    </xf>
    <xf numFmtId="179" fontId="39" fillId="16" borderId="0" xfId="0" applyNumberFormat="1" applyFont="1" applyFill="1" applyBorder="1" applyAlignment="1" applyProtection="1">
      <alignment horizontal="center" vertical="center"/>
      <protection hidden="1"/>
    </xf>
    <xf numFmtId="0" fontId="107" fillId="25" borderId="0" xfId="452" applyFont="1" applyFill="1" applyAlignment="1" applyProtection="1">
      <alignment horizontal="left" vertical="center"/>
      <protection hidden="1"/>
    </xf>
    <xf numFmtId="178" fontId="107" fillId="16" borderId="0" xfId="0" applyNumberFormat="1" applyFont="1" applyFill="1" applyBorder="1" applyAlignment="1" applyProtection="1">
      <alignment horizontal="left" vertical="center"/>
      <protection hidden="1"/>
    </xf>
    <xf numFmtId="41" fontId="107" fillId="16" borderId="0" xfId="0" applyNumberFormat="1" applyFont="1" applyFill="1" applyBorder="1" applyAlignment="1" applyProtection="1">
      <alignment horizontal="right" vertical="center"/>
      <protection hidden="1"/>
    </xf>
    <xf numFmtId="41" fontId="107" fillId="16" borderId="0" xfId="0" applyNumberFormat="1" applyFont="1" applyFill="1" applyBorder="1" applyAlignment="1" applyProtection="1">
      <alignment horizontal="center" vertical="center" wrapText="1"/>
      <protection hidden="1"/>
    </xf>
    <xf numFmtId="41" fontId="72" fillId="16" borderId="0" xfId="0" applyNumberFormat="1" applyFont="1" applyFill="1" applyBorder="1" applyAlignment="1" applyProtection="1">
      <alignment vertical="center"/>
      <protection hidden="1"/>
    </xf>
    <xf numFmtId="0" fontId="107" fillId="16" borderId="0" xfId="0" quotePrefix="1" applyFont="1" applyFill="1" applyBorder="1" applyAlignment="1" applyProtection="1">
      <alignment horizontal="center" vertical="center"/>
      <protection hidden="1"/>
    </xf>
    <xf numFmtId="3" fontId="107" fillId="16" borderId="0" xfId="452" applyNumberFormat="1" applyFont="1" applyFill="1" applyBorder="1" applyAlignment="1" applyProtection="1">
      <alignment horizontal="center" vertical="center"/>
      <protection hidden="1"/>
    </xf>
    <xf numFmtId="178" fontId="107" fillId="16" borderId="0" xfId="452" applyNumberFormat="1" applyFont="1" applyFill="1" applyBorder="1" applyAlignment="1" applyProtection="1">
      <alignment horizontal="center" vertical="center"/>
      <protection hidden="1"/>
    </xf>
    <xf numFmtId="0" fontId="107" fillId="16" borderId="0" xfId="452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Alignment="1" applyProtection="1">
      <alignment horizontal="center" vertical="center"/>
      <protection hidden="1"/>
    </xf>
    <xf numFmtId="3" fontId="107" fillId="16" borderId="28" xfId="0" applyNumberFormat="1" applyFont="1" applyFill="1" applyBorder="1" applyAlignment="1" applyProtection="1">
      <alignment horizontal="right" vertical="center"/>
      <protection hidden="1"/>
    </xf>
    <xf numFmtId="3" fontId="107" fillId="16" borderId="0" xfId="0" applyNumberFormat="1" applyFont="1" applyFill="1" applyBorder="1" applyAlignment="1" applyProtection="1">
      <alignment horizontal="right" vertical="center"/>
      <protection hidden="1"/>
    </xf>
    <xf numFmtId="0" fontId="107" fillId="16" borderId="0" xfId="0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vertical="center"/>
      <protection hidden="1"/>
    </xf>
    <xf numFmtId="187" fontId="117" fillId="16" borderId="0" xfId="343" applyNumberFormat="1" applyFont="1" applyFill="1" applyAlignment="1" applyProtection="1">
      <alignment horizontal="right" vertical="center"/>
      <protection hidden="1"/>
    </xf>
    <xf numFmtId="187" fontId="117" fillId="16" borderId="18" xfId="343" applyNumberFormat="1" applyFont="1" applyFill="1" applyBorder="1" applyAlignment="1" applyProtection="1">
      <alignment horizontal="right" vertical="center"/>
      <protection hidden="1"/>
    </xf>
    <xf numFmtId="0" fontId="107" fillId="16" borderId="28" xfId="0" applyFont="1" applyFill="1" applyBorder="1" applyAlignment="1" applyProtection="1">
      <alignment horizontal="right"/>
      <protection hidden="1"/>
    </xf>
    <xf numFmtId="0" fontId="103" fillId="16" borderId="0" xfId="0" applyFont="1" applyFill="1" applyAlignment="1" applyProtection="1">
      <alignment horizontal="center" vertical="center"/>
      <protection hidden="1"/>
    </xf>
    <xf numFmtId="3" fontId="103" fillId="16" borderId="0" xfId="0" applyNumberFormat="1" applyFont="1" applyFill="1" applyAlignment="1" applyProtection="1">
      <alignment horizontal="center" vertical="center"/>
      <protection hidden="1"/>
    </xf>
    <xf numFmtId="3" fontId="104" fillId="16" borderId="0" xfId="0" applyNumberFormat="1" applyFont="1" applyFill="1" applyAlignment="1" applyProtection="1">
      <alignment horizontal="center" vertical="center"/>
      <protection hidden="1"/>
    </xf>
    <xf numFmtId="176" fontId="72" fillId="16" borderId="36" xfId="422" applyFont="1" applyFill="1" applyBorder="1" applyAlignment="1" applyProtection="1">
      <alignment horizontal="center" vertical="center" wrapText="1"/>
      <protection hidden="1"/>
    </xf>
    <xf numFmtId="176" fontId="72" fillId="16" borderId="37" xfId="422" applyFont="1" applyFill="1" applyBorder="1" applyAlignment="1" applyProtection="1">
      <alignment horizontal="center" vertical="center" wrapText="1"/>
      <protection hidden="1"/>
    </xf>
    <xf numFmtId="176" fontId="72" fillId="16" borderId="38" xfId="422" applyFont="1" applyFill="1" applyBorder="1" applyAlignment="1" applyProtection="1">
      <alignment horizontal="center" vertical="center" wrapText="1"/>
      <protection hidden="1"/>
    </xf>
    <xf numFmtId="176" fontId="72" fillId="16" borderId="39" xfId="422" applyFont="1" applyFill="1" applyBorder="1" applyAlignment="1" applyProtection="1">
      <alignment horizontal="center" vertical="center" wrapText="1"/>
      <protection hidden="1"/>
    </xf>
    <xf numFmtId="176" fontId="72" fillId="16" borderId="26" xfId="422" applyFont="1" applyFill="1" applyBorder="1" applyAlignment="1" applyProtection="1">
      <alignment horizontal="center" vertical="center" wrapText="1"/>
      <protection hidden="1"/>
    </xf>
    <xf numFmtId="176" fontId="72" fillId="16" borderId="24" xfId="422" applyFont="1" applyFill="1" applyBorder="1" applyAlignment="1" applyProtection="1">
      <alignment horizontal="center" vertical="center" wrapText="1"/>
      <protection hidden="1"/>
    </xf>
    <xf numFmtId="3" fontId="72" fillId="16" borderId="34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35" xfId="0" applyFont="1" applyFill="1" applyBorder="1" applyAlignment="1" applyProtection="1">
      <alignment horizontal="center" vertical="center"/>
      <protection hidden="1"/>
    </xf>
    <xf numFmtId="3" fontId="72" fillId="16" borderId="30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22" xfId="0" applyFont="1" applyFill="1" applyBorder="1" applyAlignment="1" applyProtection="1">
      <alignment horizontal="center" vertical="center"/>
      <protection hidden="1"/>
    </xf>
    <xf numFmtId="3" fontId="72" fillId="16" borderId="28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0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2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1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3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24" xfId="0" applyFont="1" applyFill="1" applyBorder="1" applyAlignment="1" applyProtection="1">
      <alignment horizontal="center" vertical="center"/>
      <protection hidden="1"/>
    </xf>
    <xf numFmtId="3" fontId="104" fillId="16" borderId="0" xfId="0" applyNumberFormat="1" applyFont="1" applyFill="1" applyAlignment="1" applyProtection="1">
      <alignment horizontal="center" vertical="center" shrinkToFit="1"/>
      <protection hidden="1"/>
    </xf>
    <xf numFmtId="3" fontId="72" fillId="16" borderId="22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36" xfId="0" applyFont="1" applyFill="1" applyBorder="1" applyAlignment="1" applyProtection="1">
      <alignment horizontal="center" vertical="center" wrapText="1"/>
      <protection hidden="1"/>
    </xf>
    <xf numFmtId="0" fontId="72" fillId="16" borderId="37" xfId="0" applyFont="1" applyFill="1" applyBorder="1" applyAlignment="1" applyProtection="1">
      <alignment horizontal="center" vertical="center"/>
      <protection hidden="1"/>
    </xf>
    <xf numFmtId="0" fontId="72" fillId="16" borderId="38" xfId="0" applyFont="1" applyFill="1" applyBorder="1" applyAlignment="1" applyProtection="1">
      <alignment horizontal="center" vertical="center"/>
      <protection hidden="1"/>
    </xf>
    <xf numFmtId="3" fontId="72" fillId="16" borderId="30" xfId="0" applyNumberFormat="1" applyFont="1" applyFill="1" applyBorder="1" applyAlignment="1" applyProtection="1">
      <alignment horizontal="center" vertical="center"/>
      <protection hidden="1"/>
    </xf>
    <xf numFmtId="3" fontId="72" fillId="16" borderId="22" xfId="0" applyNumberFormat="1" applyFont="1" applyFill="1" applyBorder="1" applyAlignment="1" applyProtection="1">
      <alignment horizontal="center" vertical="center"/>
      <protection hidden="1"/>
    </xf>
    <xf numFmtId="3" fontId="72" fillId="16" borderId="24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" xfId="422" applyNumberFormat="1" applyFont="1" applyFill="1" applyBorder="1" applyAlignment="1" applyProtection="1">
      <alignment horizontal="right" vertical="center"/>
      <protection hidden="1"/>
    </xf>
    <xf numFmtId="3" fontId="72" fillId="16" borderId="41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0" xfId="0" applyNumberFormat="1" applyFont="1" applyFill="1" applyBorder="1" applyAlignment="1" applyProtection="1">
      <alignment horizontal="center" vertical="center"/>
      <protection hidden="1"/>
    </xf>
    <xf numFmtId="3" fontId="72" fillId="16" borderId="27" xfId="0" applyNumberFormat="1" applyFont="1" applyFill="1" applyBorder="1" applyAlignment="1" applyProtection="1">
      <alignment horizontal="center" vertical="center"/>
      <protection hidden="1"/>
    </xf>
    <xf numFmtId="3" fontId="72" fillId="16" borderId="42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2" xfId="0" applyNumberFormat="1" applyFont="1" applyFill="1" applyBorder="1" applyAlignment="1" applyProtection="1">
      <alignment horizontal="center" vertical="center"/>
      <protection hidden="1"/>
    </xf>
    <xf numFmtId="3" fontId="72" fillId="16" borderId="39" xfId="0" applyNumberFormat="1" applyFont="1" applyFill="1" applyBorder="1" applyAlignment="1" applyProtection="1">
      <alignment horizontal="center" vertical="center"/>
      <protection hidden="1"/>
    </xf>
    <xf numFmtId="3" fontId="72" fillId="16" borderId="39" xfId="422" applyNumberFormat="1" applyFont="1" applyFill="1" applyBorder="1" applyAlignment="1" applyProtection="1">
      <alignment horizontal="center" vertical="center" wrapText="1"/>
      <protection hidden="1"/>
    </xf>
    <xf numFmtId="3" fontId="72" fillId="16" borderId="26" xfId="422" applyNumberFormat="1" applyFont="1" applyFill="1" applyBorder="1" applyAlignment="1" applyProtection="1">
      <alignment horizontal="center" vertical="center" wrapText="1"/>
      <protection hidden="1"/>
    </xf>
    <xf numFmtId="3" fontId="72" fillId="16" borderId="24" xfId="422" applyNumberFormat="1" applyFont="1" applyFill="1" applyBorder="1" applyAlignment="1" applyProtection="1">
      <alignment horizontal="center" vertical="center" wrapText="1"/>
      <protection hidden="1"/>
    </xf>
    <xf numFmtId="3" fontId="72" fillId="16" borderId="40" xfId="0" applyNumberFormat="1" applyFont="1" applyFill="1" applyBorder="1" applyAlignment="1" applyProtection="1">
      <alignment horizontal="center" vertical="center" wrapText="1"/>
      <protection hidden="1"/>
    </xf>
    <xf numFmtId="3" fontId="107" fillId="16" borderId="28" xfId="0" applyNumberFormat="1" applyFont="1" applyFill="1" applyBorder="1" applyAlignment="1" applyProtection="1">
      <alignment horizontal="left" vertical="center"/>
      <protection hidden="1"/>
    </xf>
    <xf numFmtId="176" fontId="72" fillId="16" borderId="37" xfId="422" applyFont="1" applyFill="1" applyBorder="1" applyAlignment="1" applyProtection="1">
      <alignment horizontal="center" vertical="center"/>
      <protection hidden="1"/>
    </xf>
    <xf numFmtId="176" fontId="72" fillId="16" borderId="38" xfId="422" applyFont="1" applyFill="1" applyBorder="1" applyAlignment="1" applyProtection="1">
      <alignment horizontal="center" vertical="center"/>
      <protection hidden="1"/>
    </xf>
    <xf numFmtId="3" fontId="72" fillId="16" borderId="41" xfId="0" applyNumberFormat="1" applyFont="1" applyFill="1" applyBorder="1" applyAlignment="1" applyProtection="1">
      <alignment horizontal="center" vertical="center"/>
      <protection hidden="1"/>
    </xf>
    <xf numFmtId="3" fontId="72" fillId="16" borderId="43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4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3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44" xfId="456" applyFont="1" applyFill="1" applyBorder="1" applyAlignment="1" applyProtection="1">
      <alignment horizontal="center" vertical="center" wrapText="1"/>
      <protection hidden="1"/>
    </xf>
    <xf numFmtId="0" fontId="72" fillId="16" borderId="23" xfId="456" applyFont="1" applyFill="1" applyBorder="1" applyAlignment="1" applyProtection="1">
      <alignment horizontal="center" vertical="center" wrapText="1"/>
      <protection hidden="1"/>
    </xf>
    <xf numFmtId="0" fontId="72" fillId="16" borderId="45" xfId="456" applyFont="1" applyFill="1" applyBorder="1" applyAlignment="1" applyProtection="1">
      <alignment horizontal="center" vertical="center" wrapText="1"/>
      <protection hidden="1"/>
    </xf>
    <xf numFmtId="0" fontId="72" fillId="16" borderId="46" xfId="456" applyFont="1" applyFill="1" applyBorder="1" applyAlignment="1" applyProtection="1">
      <alignment horizontal="center" vertical="center" wrapText="1"/>
      <protection hidden="1"/>
    </xf>
    <xf numFmtId="0" fontId="72" fillId="16" borderId="47" xfId="456" applyFont="1" applyFill="1" applyBorder="1" applyAlignment="1" applyProtection="1">
      <alignment horizontal="center" vertical="center" wrapText="1"/>
      <protection hidden="1"/>
    </xf>
    <xf numFmtId="0" fontId="72" fillId="16" borderId="48" xfId="456" applyFont="1" applyFill="1" applyBorder="1" applyAlignment="1" applyProtection="1">
      <alignment horizontal="center" vertical="center"/>
      <protection hidden="1"/>
    </xf>
    <xf numFmtId="0" fontId="72" fillId="16" borderId="25" xfId="456" applyFont="1" applyFill="1" applyBorder="1" applyAlignment="1" applyProtection="1">
      <alignment horizontal="center" vertical="center"/>
      <protection hidden="1"/>
    </xf>
    <xf numFmtId="0" fontId="72" fillId="16" borderId="49" xfId="456" applyFont="1" applyFill="1" applyBorder="1" applyAlignment="1" applyProtection="1">
      <alignment horizontal="center" vertical="center" wrapText="1"/>
      <protection hidden="1"/>
    </xf>
    <xf numFmtId="0" fontId="72" fillId="16" borderId="50" xfId="456" applyFont="1" applyFill="1" applyBorder="1" applyAlignment="1" applyProtection="1">
      <alignment horizontal="center" vertical="center" wrapText="1"/>
      <protection hidden="1"/>
    </xf>
    <xf numFmtId="0" fontId="72" fillId="16" borderId="31" xfId="456" applyFont="1" applyFill="1" applyBorder="1" applyAlignment="1" applyProtection="1">
      <alignment horizontal="center" vertical="center" wrapText="1"/>
      <protection hidden="1"/>
    </xf>
    <xf numFmtId="0" fontId="72" fillId="16" borderId="51" xfId="456" applyFont="1" applyFill="1" applyBorder="1" applyAlignment="1" applyProtection="1">
      <alignment horizontal="center" vertical="center" wrapText="1"/>
      <protection hidden="1"/>
    </xf>
    <xf numFmtId="0" fontId="72" fillId="16" borderId="33" xfId="456" applyFont="1" applyFill="1" applyBorder="1" applyAlignment="1" applyProtection="1">
      <alignment horizontal="center" vertical="center" wrapText="1"/>
      <protection hidden="1"/>
    </xf>
    <xf numFmtId="0" fontId="103" fillId="16" borderId="0" xfId="456" applyFont="1" applyFill="1" applyBorder="1" applyAlignment="1" applyProtection="1">
      <alignment horizontal="center" vertical="center"/>
      <protection hidden="1"/>
    </xf>
    <xf numFmtId="0" fontId="72" fillId="16" borderId="28" xfId="456" applyFont="1" applyFill="1" applyBorder="1" applyAlignment="1" applyProtection="1">
      <alignment horizontal="center" vertical="center" wrapText="1"/>
      <protection hidden="1"/>
    </xf>
    <xf numFmtId="0" fontId="72" fillId="16" borderId="32" xfId="456" applyFont="1" applyFill="1" applyBorder="1" applyAlignment="1" applyProtection="1">
      <alignment horizontal="center" vertical="center" wrapText="1"/>
      <protection hidden="1"/>
    </xf>
    <xf numFmtId="0" fontId="103" fillId="16" borderId="0" xfId="0" applyFont="1" applyFill="1" applyBorder="1" applyAlignment="1" applyProtection="1">
      <alignment horizontal="center" vertical="center"/>
      <protection hidden="1"/>
    </xf>
    <xf numFmtId="3" fontId="104" fillId="16" borderId="0" xfId="0" applyNumberFormat="1" applyFont="1" applyFill="1" applyBorder="1" applyAlignment="1" applyProtection="1">
      <alignment horizontal="center" vertical="center"/>
      <protection hidden="1"/>
    </xf>
    <xf numFmtId="176" fontId="72" fillId="16" borderId="56" xfId="422" applyFont="1" applyFill="1" applyBorder="1" applyAlignment="1" applyProtection="1">
      <alignment horizontal="center" vertical="center" wrapText="1"/>
      <protection hidden="1"/>
    </xf>
    <xf numFmtId="176" fontId="72" fillId="16" borderId="19" xfId="422" applyFont="1" applyFill="1" applyBorder="1" applyAlignment="1" applyProtection="1">
      <alignment horizontal="center" vertical="center" wrapText="1"/>
      <protection hidden="1"/>
    </xf>
    <xf numFmtId="176" fontId="72" fillId="16" borderId="57" xfId="422" applyFont="1" applyFill="1" applyBorder="1" applyAlignment="1" applyProtection="1">
      <alignment horizontal="center" vertical="center" wrapText="1"/>
      <protection hidden="1"/>
    </xf>
    <xf numFmtId="3" fontId="103" fillId="16" borderId="0" xfId="0" applyNumberFormat="1" applyFont="1" applyFill="1" applyBorder="1" applyAlignment="1" applyProtection="1">
      <alignment horizontal="center" vertical="center"/>
      <protection hidden="1"/>
    </xf>
    <xf numFmtId="0" fontId="72" fillId="0" borderId="58" xfId="0" applyFont="1" applyBorder="1" applyAlignment="1" applyProtection="1">
      <alignment horizontal="center" vertical="center" wrapText="1"/>
      <protection hidden="1"/>
    </xf>
    <xf numFmtId="0" fontId="72" fillId="0" borderId="6" xfId="0" applyFont="1" applyBorder="1" applyAlignment="1" applyProtection="1">
      <alignment horizontal="center" vertical="center"/>
      <protection hidden="1"/>
    </xf>
    <xf numFmtId="0" fontId="72" fillId="0" borderId="35" xfId="0" applyFont="1" applyBorder="1" applyAlignment="1" applyProtection="1">
      <alignment horizontal="center" vertical="center"/>
      <protection hidden="1"/>
    </xf>
    <xf numFmtId="0" fontId="72" fillId="0" borderId="50" xfId="0" applyFont="1" applyBorder="1" applyAlignment="1" applyProtection="1">
      <alignment horizontal="center" vertical="center"/>
      <protection hidden="1"/>
    </xf>
    <xf numFmtId="0" fontId="72" fillId="0" borderId="28" xfId="0" applyFont="1" applyBorder="1" applyAlignment="1" applyProtection="1">
      <alignment horizontal="center" vertical="center"/>
      <protection hidden="1"/>
    </xf>
    <xf numFmtId="0" fontId="72" fillId="0" borderId="60" xfId="0" applyFont="1" applyBorder="1" applyAlignment="1" applyProtection="1">
      <alignment horizontal="center" vertical="center"/>
      <protection hidden="1"/>
    </xf>
    <xf numFmtId="0" fontId="72" fillId="0" borderId="30" xfId="0" applyFont="1" applyBorder="1" applyAlignment="1" applyProtection="1">
      <alignment horizontal="center" vertical="center" wrapText="1"/>
      <protection hidden="1"/>
    </xf>
    <xf numFmtId="0" fontId="72" fillId="0" borderId="30" xfId="0" applyFont="1" applyBorder="1" applyAlignment="1" applyProtection="1">
      <alignment horizontal="center" vertical="center"/>
      <protection hidden="1"/>
    </xf>
    <xf numFmtId="0" fontId="72" fillId="0" borderId="22" xfId="0" applyFont="1" applyBorder="1" applyAlignment="1" applyProtection="1">
      <alignment horizontal="center" vertical="center"/>
      <protection hidden="1"/>
    </xf>
    <xf numFmtId="0" fontId="72" fillId="0" borderId="52" xfId="0" applyFont="1" applyBorder="1" applyAlignment="1" applyProtection="1">
      <alignment horizontal="center" vertical="center" wrapText="1"/>
      <protection hidden="1"/>
    </xf>
    <xf numFmtId="0" fontId="72" fillId="0" borderId="53" xfId="0" applyFont="1" applyBorder="1" applyAlignment="1" applyProtection="1">
      <alignment horizontal="center" vertical="center" wrapText="1"/>
      <protection hidden="1"/>
    </xf>
    <xf numFmtId="0" fontId="72" fillId="0" borderId="54" xfId="0" applyFont="1" applyBorder="1" applyAlignment="1" applyProtection="1">
      <alignment horizontal="center" vertical="center" wrapText="1"/>
      <protection hidden="1"/>
    </xf>
    <xf numFmtId="3" fontId="72" fillId="16" borderId="55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1" xfId="0" applyNumberFormat="1" applyFont="1" applyFill="1" applyBorder="1" applyAlignment="1" applyProtection="1">
      <alignment horizontal="center" vertical="center" wrapText="1"/>
      <protection hidden="1"/>
    </xf>
    <xf numFmtId="0" fontId="72" fillId="0" borderId="43" xfId="0" applyFont="1" applyBorder="1" applyAlignment="1" applyProtection="1">
      <alignment horizontal="center" vertical="center" wrapText="1"/>
      <protection hidden="1"/>
    </xf>
    <xf numFmtId="0" fontId="72" fillId="0" borderId="44" xfId="0" applyFont="1" applyBorder="1" applyAlignment="1" applyProtection="1">
      <alignment horizontal="center" vertical="center" wrapText="1"/>
      <protection hidden="1"/>
    </xf>
    <xf numFmtId="0" fontId="72" fillId="0" borderId="23" xfId="0" applyFont="1" applyBorder="1" applyAlignment="1" applyProtection="1">
      <alignment horizontal="center" vertical="center" wrapText="1"/>
      <protection hidden="1"/>
    </xf>
    <xf numFmtId="3" fontId="72" fillId="16" borderId="0" xfId="0" applyNumberFormat="1" applyFont="1" applyFill="1" applyBorder="1" applyAlignment="1" applyProtection="1">
      <alignment horizontal="right" vertical="top"/>
      <protection hidden="1"/>
    </xf>
    <xf numFmtId="0" fontId="72" fillId="16" borderId="44" xfId="0" applyFont="1" applyFill="1" applyBorder="1" applyAlignment="1" applyProtection="1">
      <alignment horizontal="center" vertical="center" wrapText="1"/>
      <protection hidden="1"/>
    </xf>
    <xf numFmtId="0" fontId="72" fillId="16" borderId="23" xfId="0" applyFont="1" applyFill="1" applyBorder="1" applyAlignment="1" applyProtection="1">
      <alignment horizontal="center" vertical="center" wrapText="1"/>
      <protection hidden="1"/>
    </xf>
    <xf numFmtId="0" fontId="72" fillId="0" borderId="22" xfId="0" applyFont="1" applyBorder="1" applyAlignment="1" applyProtection="1">
      <alignment horizontal="center" vertical="center" wrapText="1"/>
      <protection hidden="1"/>
    </xf>
    <xf numFmtId="0" fontId="72" fillId="0" borderId="44" xfId="0" applyFont="1" applyBorder="1" applyAlignment="1" applyProtection="1">
      <alignment horizontal="center" vertical="center"/>
      <protection hidden="1"/>
    </xf>
    <xf numFmtId="0" fontId="72" fillId="0" borderId="23" xfId="0" applyFont="1" applyBorder="1" applyAlignment="1" applyProtection="1">
      <alignment horizontal="center" vertical="center"/>
      <protection hidden="1"/>
    </xf>
    <xf numFmtId="0" fontId="72" fillId="0" borderId="26" xfId="0" applyFont="1" applyBorder="1" applyAlignment="1" applyProtection="1">
      <alignment horizontal="center" vertical="center" wrapText="1"/>
      <protection hidden="1"/>
    </xf>
    <xf numFmtId="0" fontId="72" fillId="0" borderId="24" xfId="0" applyFont="1" applyBorder="1" applyAlignment="1" applyProtection="1">
      <alignment horizontal="center" vertical="center" wrapText="1"/>
      <protection hidden="1"/>
    </xf>
    <xf numFmtId="0" fontId="72" fillId="16" borderId="60" xfId="453" applyFont="1" applyFill="1" applyBorder="1" applyAlignment="1" applyProtection="1">
      <alignment horizontal="center" vertical="center" wrapText="1"/>
      <protection hidden="1"/>
    </xf>
    <xf numFmtId="0" fontId="72" fillId="16" borderId="16" xfId="453" applyFont="1" applyFill="1" applyBorder="1" applyAlignment="1" applyProtection="1">
      <alignment horizontal="center" vertical="center" wrapText="1"/>
      <protection hidden="1"/>
    </xf>
    <xf numFmtId="0" fontId="72" fillId="16" borderId="64" xfId="453" applyFont="1" applyFill="1" applyBorder="1" applyAlignment="1" applyProtection="1">
      <alignment horizontal="center" vertical="center" wrapText="1"/>
      <protection hidden="1"/>
    </xf>
    <xf numFmtId="0" fontId="72" fillId="16" borderId="66" xfId="453" applyFont="1" applyFill="1" applyBorder="1" applyAlignment="1" applyProtection="1">
      <alignment horizontal="center" vertical="center" wrapText="1"/>
      <protection hidden="1"/>
    </xf>
    <xf numFmtId="0" fontId="72" fillId="16" borderId="48" xfId="453" applyFont="1" applyFill="1" applyBorder="1" applyAlignment="1" applyProtection="1">
      <alignment horizontal="center" vertical="center" wrapText="1"/>
      <protection hidden="1"/>
    </xf>
    <xf numFmtId="0" fontId="72" fillId="16" borderId="25" xfId="453" applyFont="1" applyFill="1" applyBorder="1" applyAlignment="1" applyProtection="1">
      <alignment horizontal="center" vertical="center" wrapText="1"/>
      <protection hidden="1"/>
    </xf>
    <xf numFmtId="0" fontId="72" fillId="16" borderId="43" xfId="453" applyFont="1" applyFill="1" applyBorder="1" applyAlignment="1" applyProtection="1">
      <alignment horizontal="center" vertical="center" wrapText="1"/>
      <protection hidden="1"/>
    </xf>
    <xf numFmtId="0" fontId="72" fillId="16" borderId="44" xfId="453" applyFont="1" applyFill="1" applyBorder="1" applyAlignment="1" applyProtection="1">
      <alignment horizontal="center" vertical="center" wrapText="1"/>
      <protection hidden="1"/>
    </xf>
    <xf numFmtId="0" fontId="72" fillId="16" borderId="23" xfId="453" applyFont="1" applyFill="1" applyBorder="1" applyAlignment="1" applyProtection="1">
      <alignment horizontal="center" vertical="center" wrapText="1"/>
      <protection hidden="1"/>
    </xf>
    <xf numFmtId="0" fontId="72" fillId="16" borderId="56" xfId="453" applyFont="1" applyFill="1" applyBorder="1" applyAlignment="1" applyProtection="1">
      <alignment horizontal="center" vertical="center" wrapText="1"/>
      <protection hidden="1"/>
    </xf>
    <xf numFmtId="0" fontId="72" fillId="16" borderId="28" xfId="453" applyFont="1" applyFill="1" applyBorder="1" applyAlignment="1" applyProtection="1">
      <alignment horizontal="center" vertical="center" wrapText="1"/>
      <protection hidden="1"/>
    </xf>
    <xf numFmtId="0" fontId="72" fillId="16" borderId="63" xfId="453" applyFont="1" applyFill="1" applyBorder="1" applyAlignment="1" applyProtection="1">
      <alignment horizontal="center" vertical="center" wrapText="1"/>
      <protection hidden="1"/>
    </xf>
    <xf numFmtId="0" fontId="72" fillId="16" borderId="32" xfId="453" applyFont="1" applyFill="1" applyBorder="1" applyAlignment="1" applyProtection="1">
      <alignment horizontal="center" vertical="center" wrapText="1"/>
      <protection hidden="1"/>
    </xf>
    <xf numFmtId="0" fontId="72" fillId="16" borderId="65" xfId="453" applyFont="1" applyFill="1" applyBorder="1" applyAlignment="1" applyProtection="1">
      <alignment horizontal="center" vertical="center" wrapText="1"/>
      <protection hidden="1"/>
    </xf>
    <xf numFmtId="0" fontId="72" fillId="16" borderId="55" xfId="453" applyFont="1" applyFill="1" applyBorder="1" applyAlignment="1" applyProtection="1">
      <alignment horizontal="center" vertical="center" wrapText="1"/>
      <protection hidden="1"/>
    </xf>
    <xf numFmtId="0" fontId="72" fillId="16" borderId="21" xfId="453" applyFont="1" applyFill="1" applyBorder="1" applyAlignment="1" applyProtection="1">
      <alignment horizontal="center" vertical="center" wrapText="1"/>
      <protection hidden="1"/>
    </xf>
    <xf numFmtId="0" fontId="72" fillId="16" borderId="61" xfId="453" applyFont="1" applyFill="1" applyBorder="1" applyAlignment="1" applyProtection="1">
      <alignment horizontal="center" vertical="center" wrapText="1"/>
      <protection hidden="1"/>
    </xf>
    <xf numFmtId="0" fontId="72" fillId="16" borderId="45" xfId="453" applyFont="1" applyFill="1" applyBorder="1" applyAlignment="1" applyProtection="1">
      <alignment horizontal="center" vertical="center" wrapText="1"/>
      <protection hidden="1"/>
    </xf>
    <xf numFmtId="0" fontId="72" fillId="16" borderId="46" xfId="453" applyFont="1" applyFill="1" applyBorder="1" applyAlignment="1" applyProtection="1">
      <alignment horizontal="center" vertical="center" wrapText="1"/>
      <protection hidden="1"/>
    </xf>
    <xf numFmtId="0" fontId="103" fillId="16" borderId="0" xfId="453" applyFont="1" applyFill="1" applyBorder="1" applyAlignment="1" applyProtection="1">
      <alignment horizontal="center" vertical="center"/>
      <protection hidden="1"/>
    </xf>
    <xf numFmtId="0" fontId="103" fillId="16" borderId="0" xfId="453" applyNumberFormat="1" applyFont="1" applyFill="1" applyBorder="1" applyAlignment="1" applyProtection="1">
      <alignment horizontal="center" vertical="center"/>
      <protection hidden="1"/>
    </xf>
    <xf numFmtId="0" fontId="72" fillId="16" borderId="56" xfId="455" applyFont="1" applyFill="1" applyBorder="1" applyAlignment="1" applyProtection="1">
      <alignment horizontal="center" vertical="center" wrapText="1"/>
      <protection hidden="1"/>
    </xf>
    <xf numFmtId="0" fontId="72" fillId="16" borderId="19" xfId="455" applyFont="1" applyFill="1" applyBorder="1" applyAlignment="1" applyProtection="1">
      <alignment horizontal="center" vertical="center" wrapText="1"/>
      <protection hidden="1"/>
    </xf>
    <xf numFmtId="0" fontId="72" fillId="16" borderId="57" xfId="455" applyFont="1" applyFill="1" applyBorder="1" applyAlignment="1" applyProtection="1">
      <alignment horizontal="center" vertical="center" wrapText="1"/>
      <protection hidden="1"/>
    </xf>
    <xf numFmtId="0" fontId="72" fillId="16" borderId="60" xfId="455" applyFont="1" applyFill="1" applyBorder="1" applyAlignment="1" applyProtection="1">
      <alignment horizontal="center" vertical="center" wrapText="1"/>
      <protection hidden="1"/>
    </xf>
    <xf numFmtId="0" fontId="72" fillId="16" borderId="16" xfId="455" applyFont="1" applyFill="1" applyBorder="1" applyAlignment="1" applyProtection="1">
      <alignment horizontal="center" vertical="center" wrapText="1"/>
      <protection hidden="1"/>
    </xf>
    <xf numFmtId="0" fontId="72" fillId="16" borderId="64" xfId="455" applyFont="1" applyFill="1" applyBorder="1" applyAlignment="1" applyProtection="1">
      <alignment horizontal="center" vertical="center" wrapText="1"/>
      <protection hidden="1"/>
    </xf>
    <xf numFmtId="0" fontId="72" fillId="16" borderId="44" xfId="0" applyFont="1" applyFill="1" applyBorder="1" applyProtection="1">
      <protection hidden="1"/>
    </xf>
    <xf numFmtId="0" fontId="72" fillId="16" borderId="23" xfId="0" applyFont="1" applyFill="1" applyBorder="1" applyProtection="1">
      <protection hidden="1"/>
    </xf>
    <xf numFmtId="0" fontId="72" fillId="16" borderId="31" xfId="453" applyFont="1" applyFill="1" applyBorder="1" applyAlignment="1" applyProtection="1">
      <alignment horizontal="center" vertical="center" wrapText="1"/>
      <protection hidden="1"/>
    </xf>
    <xf numFmtId="0" fontId="72" fillId="16" borderId="33" xfId="453" applyFont="1" applyFill="1" applyBorder="1" applyAlignment="1" applyProtection="1">
      <alignment horizontal="center" vertical="center" wrapText="1"/>
      <protection hidden="1"/>
    </xf>
    <xf numFmtId="176" fontId="107" fillId="16" borderId="28" xfId="418" applyFont="1" applyFill="1" applyBorder="1" applyAlignment="1" applyProtection="1">
      <alignment horizontal="right" vertical="center"/>
      <protection hidden="1"/>
    </xf>
    <xf numFmtId="0" fontId="72" fillId="16" borderId="62" xfId="453" applyFont="1" applyFill="1" applyBorder="1" applyAlignment="1" applyProtection="1">
      <alignment horizontal="center" vertical="center" wrapText="1"/>
      <protection hidden="1"/>
    </xf>
    <xf numFmtId="41" fontId="72" fillId="16" borderId="0" xfId="420" quotePrefix="1" applyNumberFormat="1" applyFont="1" applyFill="1" applyBorder="1" applyAlignment="1" applyProtection="1">
      <alignment horizontal="center" vertical="center"/>
      <protection hidden="1"/>
    </xf>
    <xf numFmtId="41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0" fontId="107" fillId="16" borderId="28" xfId="457" applyNumberFormat="1" applyFont="1" applyFill="1" applyBorder="1" applyAlignment="1" applyProtection="1">
      <alignment horizontal="left" vertical="center"/>
      <protection hidden="1"/>
    </xf>
    <xf numFmtId="0" fontId="72" fillId="16" borderId="61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4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46" xfId="351" applyNumberFormat="1" applyFont="1" applyFill="1" applyBorder="1" applyAlignment="1" applyProtection="1">
      <alignment horizontal="center" vertical="center" wrapText="1"/>
      <protection hidden="1"/>
    </xf>
    <xf numFmtId="198" fontId="106" fillId="16" borderId="0" xfId="420" quotePrefix="1" applyNumberFormat="1" applyFont="1" applyFill="1" applyBorder="1" applyAlignment="1" applyProtection="1">
      <alignment horizontal="center" vertical="center"/>
      <protection hidden="1"/>
    </xf>
    <xf numFmtId="198" fontId="106" fillId="16" borderId="16" xfId="420" quotePrefix="1" applyNumberFormat="1" applyFont="1" applyFill="1" applyBorder="1" applyAlignment="1" applyProtection="1">
      <alignment horizontal="center" vertical="center"/>
      <protection hidden="1"/>
    </xf>
    <xf numFmtId="0" fontId="72" fillId="16" borderId="43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44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23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6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5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21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30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30" xfId="423" applyNumberFormat="1" applyFont="1" applyFill="1" applyBorder="1" applyAlignment="1" applyProtection="1">
      <alignment horizontal="center" vertical="center"/>
      <protection hidden="1"/>
    </xf>
    <xf numFmtId="176" fontId="72" fillId="16" borderId="22" xfId="423" applyNumberFormat="1" applyFont="1" applyFill="1" applyBorder="1" applyAlignment="1" applyProtection="1">
      <alignment horizontal="center" vertical="center"/>
      <protection hidden="1"/>
    </xf>
    <xf numFmtId="176" fontId="72" fillId="16" borderId="67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69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1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36" xfId="457" applyFont="1" applyFill="1" applyBorder="1" applyAlignment="1" applyProtection="1">
      <alignment horizontal="center" vertical="center" wrapText="1"/>
      <protection hidden="1"/>
    </xf>
    <xf numFmtId="0" fontId="72" fillId="16" borderId="37" xfId="457" applyFont="1" applyFill="1" applyBorder="1" applyAlignment="1" applyProtection="1">
      <alignment horizontal="center" vertical="center" wrapText="1"/>
      <protection hidden="1"/>
    </xf>
    <xf numFmtId="0" fontId="72" fillId="16" borderId="38" xfId="457" applyFont="1" applyFill="1" applyBorder="1" applyAlignment="1" applyProtection="1">
      <alignment horizontal="center" vertical="center" wrapText="1"/>
      <protection hidden="1"/>
    </xf>
    <xf numFmtId="3" fontId="72" fillId="16" borderId="69" xfId="457" applyNumberFormat="1" applyFont="1" applyFill="1" applyBorder="1" applyAlignment="1" applyProtection="1">
      <alignment horizontal="center" vertical="center"/>
      <protection hidden="1"/>
    </xf>
    <xf numFmtId="3" fontId="72" fillId="16" borderId="70" xfId="457" applyNumberFormat="1" applyFont="1" applyFill="1" applyBorder="1" applyAlignment="1" applyProtection="1">
      <alignment horizontal="center" vertical="center"/>
      <protection hidden="1"/>
    </xf>
    <xf numFmtId="3" fontId="72" fillId="16" borderId="37" xfId="457" applyNumberFormat="1" applyFont="1" applyFill="1" applyBorder="1" applyAlignment="1" applyProtection="1">
      <alignment horizontal="center" vertical="center"/>
      <protection hidden="1"/>
    </xf>
    <xf numFmtId="176" fontId="72" fillId="16" borderId="40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7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40" xfId="423" applyNumberFormat="1" applyFont="1" applyFill="1" applyBorder="1" applyAlignment="1" applyProtection="1">
      <alignment horizontal="center" vertical="center"/>
      <protection hidden="1"/>
    </xf>
    <xf numFmtId="176" fontId="72" fillId="16" borderId="27" xfId="423" applyNumberFormat="1" applyFont="1" applyFill="1" applyBorder="1" applyAlignment="1" applyProtection="1">
      <alignment horizontal="center" vertical="center"/>
      <protection hidden="1"/>
    </xf>
    <xf numFmtId="187" fontId="117" fillId="16" borderId="40" xfId="351" applyNumberFormat="1" applyFont="1" applyFill="1" applyBorder="1" applyAlignment="1" applyProtection="1">
      <alignment horizontal="center" vertical="center" wrapText="1"/>
      <protection hidden="1"/>
    </xf>
    <xf numFmtId="187" fontId="117" fillId="16" borderId="40" xfId="351" applyNumberFormat="1" applyFont="1" applyFill="1" applyBorder="1" applyAlignment="1" applyProtection="1">
      <alignment horizontal="center" vertical="center"/>
      <protection hidden="1"/>
    </xf>
    <xf numFmtId="187" fontId="117" fillId="16" borderId="27" xfId="351" applyNumberFormat="1" applyFont="1" applyFill="1" applyBorder="1" applyAlignment="1" applyProtection="1">
      <alignment horizontal="center" vertical="center"/>
      <protection hidden="1"/>
    </xf>
    <xf numFmtId="176" fontId="117" fillId="16" borderId="30" xfId="351" applyNumberFormat="1" applyFont="1" applyFill="1" applyBorder="1" applyAlignment="1" applyProtection="1">
      <alignment horizontal="center" vertical="center" wrapText="1"/>
      <protection hidden="1"/>
    </xf>
    <xf numFmtId="176" fontId="117" fillId="16" borderId="30" xfId="351" applyNumberFormat="1" applyFont="1" applyFill="1" applyBorder="1" applyAlignment="1" applyProtection="1">
      <alignment horizontal="center" vertical="center"/>
      <protection hidden="1"/>
    </xf>
    <xf numFmtId="176" fontId="117" fillId="16" borderId="22" xfId="351" applyNumberFormat="1" applyFont="1" applyFill="1" applyBorder="1" applyAlignment="1" applyProtection="1">
      <alignment horizontal="center" vertical="center"/>
      <protection hidden="1"/>
    </xf>
    <xf numFmtId="187" fontId="72" fillId="16" borderId="30" xfId="351" applyNumberFormat="1" applyFont="1" applyFill="1" applyBorder="1" applyAlignment="1" applyProtection="1">
      <alignment horizontal="center" vertical="center" wrapText="1"/>
      <protection hidden="1"/>
    </xf>
    <xf numFmtId="187" fontId="72" fillId="16" borderId="30" xfId="351" applyNumberFormat="1" applyFont="1" applyFill="1" applyBorder="1" applyAlignment="1" applyProtection="1">
      <alignment horizontal="center" vertical="center"/>
      <protection hidden="1"/>
    </xf>
    <xf numFmtId="187" fontId="72" fillId="16" borderId="22" xfId="351" applyNumberFormat="1" applyFont="1" applyFill="1" applyBorder="1" applyAlignment="1" applyProtection="1">
      <alignment horizontal="center" vertical="center"/>
      <protection hidden="1"/>
    </xf>
    <xf numFmtId="176" fontId="72" fillId="16" borderId="30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30" xfId="351" applyNumberFormat="1" applyFont="1" applyFill="1" applyBorder="1" applyAlignment="1" applyProtection="1">
      <alignment horizontal="center" vertical="center"/>
      <protection hidden="1"/>
    </xf>
    <xf numFmtId="176" fontId="72" fillId="16" borderId="22" xfId="351" applyNumberFormat="1" applyFont="1" applyFill="1" applyBorder="1" applyAlignment="1" applyProtection="1">
      <alignment horizontal="center" vertical="center"/>
      <protection hidden="1"/>
    </xf>
    <xf numFmtId="0" fontId="72" fillId="16" borderId="51" xfId="351" applyNumberFormat="1" applyFont="1" applyFill="1" applyBorder="1" applyAlignment="1" applyProtection="1">
      <alignment horizontal="center" vertical="center"/>
      <protection hidden="1"/>
    </xf>
    <xf numFmtId="0" fontId="72" fillId="16" borderId="7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32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33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26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4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61" xfId="351" applyNumberFormat="1" applyFont="1" applyFill="1" applyBorder="1" applyAlignment="1" applyProtection="1">
      <alignment horizontal="center" vertical="center"/>
      <protection hidden="1"/>
    </xf>
    <xf numFmtId="0" fontId="72" fillId="16" borderId="75" xfId="351" applyNumberFormat="1" applyFont="1" applyFill="1" applyBorder="1" applyAlignment="1" applyProtection="1">
      <alignment horizontal="center" vertical="center"/>
      <protection hidden="1"/>
    </xf>
    <xf numFmtId="0" fontId="72" fillId="16" borderId="32" xfId="351" applyNumberFormat="1" applyFont="1" applyFill="1" applyBorder="1" applyAlignment="1" applyProtection="1">
      <alignment horizontal="center" vertical="center"/>
      <protection hidden="1"/>
    </xf>
    <xf numFmtId="176" fontId="72" fillId="16" borderId="26" xfId="423" applyNumberFormat="1" applyFont="1" applyFill="1" applyBorder="1" applyAlignment="1" applyProtection="1">
      <alignment horizontal="right" vertical="center"/>
      <protection hidden="1"/>
    </xf>
    <xf numFmtId="176" fontId="72" fillId="16" borderId="70" xfId="423" applyNumberFormat="1" applyFont="1" applyFill="1" applyBorder="1" applyAlignment="1" applyProtection="1">
      <alignment horizontal="right" vertical="center"/>
      <protection hidden="1"/>
    </xf>
    <xf numFmtId="176" fontId="72" fillId="16" borderId="70" xfId="423" applyNumberFormat="1" applyFont="1" applyFill="1" applyBorder="1" applyAlignment="1" applyProtection="1">
      <alignment horizontal="left" vertical="center"/>
      <protection hidden="1"/>
    </xf>
    <xf numFmtId="176" fontId="72" fillId="16" borderId="40" xfId="423" applyNumberFormat="1" applyFont="1" applyFill="1" applyBorder="1" applyAlignment="1" applyProtection="1">
      <alignment horizontal="left" vertical="center"/>
      <protection hidden="1"/>
    </xf>
    <xf numFmtId="176" fontId="72" fillId="16" borderId="26" xfId="423" applyNumberFormat="1" applyFont="1" applyFill="1" applyBorder="1" applyAlignment="1" applyProtection="1">
      <alignment horizontal="center" vertical="center"/>
      <protection hidden="1"/>
    </xf>
    <xf numFmtId="176" fontId="72" fillId="16" borderId="70" xfId="423" applyNumberFormat="1" applyFont="1" applyFill="1" applyBorder="1" applyAlignment="1" applyProtection="1">
      <alignment horizontal="center" vertical="center"/>
      <protection hidden="1"/>
    </xf>
    <xf numFmtId="176" fontId="72" fillId="16" borderId="69" xfId="423" applyNumberFormat="1" applyFont="1" applyFill="1" applyBorder="1" applyAlignment="1" applyProtection="1">
      <alignment horizontal="center" vertical="center"/>
      <protection hidden="1"/>
    </xf>
    <xf numFmtId="0" fontId="72" fillId="0" borderId="70" xfId="0" applyFont="1" applyBorder="1" applyAlignment="1" applyProtection="1">
      <alignment horizontal="center" vertical="center"/>
      <protection hidden="1"/>
    </xf>
    <xf numFmtId="0" fontId="72" fillId="16" borderId="28" xfId="457" applyFont="1" applyFill="1" applyBorder="1" applyAlignment="1" applyProtection="1">
      <alignment horizontal="center" vertical="center" wrapText="1"/>
      <protection hidden="1"/>
    </xf>
    <xf numFmtId="0" fontId="72" fillId="16" borderId="60" xfId="457" applyFont="1" applyFill="1" applyBorder="1" applyAlignment="1" applyProtection="1">
      <alignment horizontal="center" vertical="center" wrapText="1"/>
      <protection hidden="1"/>
    </xf>
    <xf numFmtId="0" fontId="72" fillId="16" borderId="0" xfId="457" applyFont="1" applyFill="1" applyBorder="1" applyAlignment="1" applyProtection="1">
      <alignment horizontal="center" vertical="center" wrapText="1"/>
      <protection hidden="1"/>
    </xf>
    <xf numFmtId="0" fontId="72" fillId="16" borderId="16" xfId="457" applyFont="1" applyFill="1" applyBorder="1" applyAlignment="1" applyProtection="1">
      <alignment horizontal="center" vertical="center" wrapText="1"/>
      <protection hidden="1"/>
    </xf>
    <xf numFmtId="0" fontId="72" fillId="16" borderId="59" xfId="457" applyFont="1" applyFill="1" applyBorder="1" applyAlignment="1" applyProtection="1">
      <alignment horizontal="center" vertical="center" wrapText="1"/>
      <protection hidden="1"/>
    </xf>
    <xf numFmtId="0" fontId="72" fillId="16" borderId="64" xfId="457" applyFont="1" applyFill="1" applyBorder="1" applyAlignment="1" applyProtection="1">
      <alignment horizontal="center" vertical="center" wrapText="1"/>
      <protection hidden="1"/>
    </xf>
    <xf numFmtId="176" fontId="72" fillId="16" borderId="68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41" xfId="351" applyNumberFormat="1" applyFont="1" applyFill="1" applyBorder="1" applyAlignment="1" applyProtection="1">
      <alignment horizontal="center" vertical="center"/>
      <protection hidden="1"/>
    </xf>
    <xf numFmtId="176" fontId="72" fillId="16" borderId="39" xfId="351" applyNumberFormat="1" applyFont="1" applyFill="1" applyBorder="1" applyAlignment="1" applyProtection="1">
      <alignment horizontal="center" vertical="center" wrapText="1"/>
      <protection hidden="1"/>
    </xf>
    <xf numFmtId="3" fontId="72" fillId="16" borderId="67" xfId="457" applyNumberFormat="1" applyFont="1" applyFill="1" applyBorder="1" applyAlignment="1" applyProtection="1">
      <alignment horizontal="center" vertical="center"/>
      <protection hidden="1"/>
    </xf>
    <xf numFmtId="3" fontId="72" fillId="16" borderId="68" xfId="457" applyNumberFormat="1" applyFont="1" applyFill="1" applyBorder="1" applyAlignment="1" applyProtection="1">
      <alignment horizontal="center" vertical="center"/>
      <protection hidden="1"/>
    </xf>
    <xf numFmtId="3" fontId="72" fillId="16" borderId="36" xfId="457" applyNumberFormat="1" applyFont="1" applyFill="1" applyBorder="1" applyAlignment="1" applyProtection="1">
      <alignment horizontal="center" vertical="center"/>
      <protection hidden="1"/>
    </xf>
    <xf numFmtId="176" fontId="72" fillId="16" borderId="24" xfId="423" applyNumberFormat="1" applyFont="1" applyFill="1" applyBorder="1" applyAlignment="1" applyProtection="1">
      <alignment horizontal="center" vertical="center"/>
      <protection hidden="1"/>
    </xf>
    <xf numFmtId="176" fontId="72" fillId="16" borderId="7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3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4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132" xfId="457" applyNumberFormat="1" applyFont="1" applyFill="1" applyBorder="1" applyAlignment="1" applyProtection="1">
      <alignment horizontal="center" vertical="center" wrapText="1"/>
      <protection hidden="1"/>
    </xf>
    <xf numFmtId="3" fontId="72" fillId="16" borderId="30" xfId="457" applyNumberFormat="1" applyFont="1" applyFill="1" applyBorder="1" applyAlignment="1" applyProtection="1">
      <alignment horizontal="center" vertical="center"/>
      <protection hidden="1"/>
    </xf>
    <xf numFmtId="3" fontId="72" fillId="16" borderId="22" xfId="457" applyNumberFormat="1" applyFont="1" applyFill="1" applyBorder="1" applyAlignment="1" applyProtection="1">
      <alignment horizontal="center" vertical="center"/>
      <protection hidden="1"/>
    </xf>
    <xf numFmtId="3" fontId="72" fillId="16" borderId="30" xfId="457" applyNumberFormat="1" applyFont="1" applyFill="1" applyBorder="1" applyAlignment="1" applyProtection="1">
      <alignment horizontal="center" vertical="center" wrapText="1"/>
      <protection hidden="1"/>
    </xf>
    <xf numFmtId="3" fontId="72" fillId="16" borderId="30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2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5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53" xfId="423" applyNumberFormat="1" applyFont="1" applyFill="1" applyBorder="1" applyAlignment="1" applyProtection="1">
      <alignment horizontal="center" vertical="center" wrapText="1"/>
      <protection hidden="1"/>
    </xf>
    <xf numFmtId="0" fontId="72" fillId="0" borderId="53" xfId="0" applyFont="1" applyBorder="1" applyAlignment="1" applyProtection="1">
      <alignment horizontal="center" vertical="center"/>
      <protection hidden="1"/>
    </xf>
    <xf numFmtId="0" fontId="72" fillId="0" borderId="54" xfId="0" applyFont="1" applyBorder="1" applyAlignment="1" applyProtection="1">
      <alignment horizontal="center" vertical="center"/>
      <protection hidden="1"/>
    </xf>
    <xf numFmtId="176" fontId="72" fillId="16" borderId="68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0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6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68" xfId="457" applyFont="1" applyFill="1" applyBorder="1" applyAlignment="1" applyProtection="1">
      <alignment horizontal="center" vertical="center" wrapText="1"/>
      <protection hidden="1"/>
    </xf>
    <xf numFmtId="0" fontId="72" fillId="16" borderId="70" xfId="457" applyFont="1" applyFill="1" applyBorder="1" applyAlignment="1" applyProtection="1">
      <alignment horizontal="center" vertical="center" wrapText="1"/>
      <protection hidden="1"/>
    </xf>
    <xf numFmtId="0" fontId="72" fillId="16" borderId="76" xfId="457" applyFont="1" applyFill="1" applyBorder="1" applyAlignment="1" applyProtection="1">
      <alignment horizontal="center" vertical="center" wrapText="1"/>
      <protection hidden="1"/>
    </xf>
    <xf numFmtId="176" fontId="72" fillId="16" borderId="68" xfId="423" applyNumberFormat="1" applyFont="1" applyFill="1" applyBorder="1" applyAlignment="1" applyProtection="1">
      <alignment horizontal="center" vertical="center"/>
      <protection hidden="1"/>
    </xf>
    <xf numFmtId="176" fontId="72" fillId="16" borderId="41" xfId="423" applyNumberFormat="1" applyFont="1" applyFill="1" applyBorder="1" applyAlignment="1" applyProtection="1">
      <alignment horizontal="center" vertical="center"/>
      <protection hidden="1"/>
    </xf>
    <xf numFmtId="176" fontId="72" fillId="16" borderId="68" xfId="351" applyNumberFormat="1" applyFont="1" applyFill="1" applyBorder="1" applyAlignment="1" applyProtection="1">
      <alignment horizontal="center" vertical="center"/>
      <protection hidden="1"/>
    </xf>
    <xf numFmtId="0" fontId="72" fillId="16" borderId="65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55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21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65" xfId="351" applyNumberFormat="1" applyFont="1" applyFill="1" applyBorder="1" applyAlignment="1" applyProtection="1">
      <alignment horizontal="center" vertical="center"/>
      <protection hidden="1"/>
    </xf>
    <xf numFmtId="0" fontId="72" fillId="16" borderId="33" xfId="351" applyNumberFormat="1" applyFont="1" applyFill="1" applyBorder="1" applyAlignment="1" applyProtection="1">
      <alignment horizontal="center" vertical="center"/>
      <protection hidden="1"/>
    </xf>
    <xf numFmtId="181" fontId="103" fillId="16" borderId="0" xfId="457" applyNumberFormat="1" applyFont="1" applyFill="1" applyBorder="1" applyAlignment="1" applyProtection="1">
      <alignment horizontal="center" vertical="center"/>
      <protection hidden="1"/>
    </xf>
    <xf numFmtId="181" fontId="104" fillId="16" borderId="0" xfId="457" applyNumberFormat="1" applyFont="1" applyFill="1" applyBorder="1" applyAlignment="1" applyProtection="1">
      <alignment horizontal="center" vertical="center"/>
      <protection hidden="1"/>
    </xf>
    <xf numFmtId="180" fontId="117" fillId="16" borderId="41" xfId="457" applyNumberFormat="1" applyFont="1" applyFill="1" applyBorder="1" applyAlignment="1" applyProtection="1">
      <alignment horizontal="center" vertical="center" wrapText="1"/>
      <protection hidden="1"/>
    </xf>
    <xf numFmtId="180" fontId="117" fillId="16" borderId="42" xfId="457" applyNumberFormat="1" applyFont="1" applyFill="1" applyBorder="1" applyAlignment="1" applyProtection="1">
      <alignment horizontal="center" vertical="center"/>
      <protection hidden="1"/>
    </xf>
    <xf numFmtId="180" fontId="117" fillId="16" borderId="40" xfId="457" applyNumberFormat="1" applyFont="1" applyFill="1" applyBorder="1" applyAlignment="1" applyProtection="1">
      <alignment horizontal="center" vertical="center"/>
      <protection hidden="1"/>
    </xf>
    <xf numFmtId="180" fontId="117" fillId="16" borderId="30" xfId="457" applyNumberFormat="1" applyFont="1" applyFill="1" applyBorder="1" applyAlignment="1" applyProtection="1">
      <alignment horizontal="center" vertical="center"/>
      <protection hidden="1"/>
    </xf>
    <xf numFmtId="179" fontId="72" fillId="16" borderId="42" xfId="457" applyNumberFormat="1" applyFont="1" applyFill="1" applyBorder="1" applyAlignment="1" applyProtection="1">
      <alignment horizontal="center" vertical="center" wrapText="1"/>
      <protection hidden="1"/>
    </xf>
    <xf numFmtId="179" fontId="72" fillId="16" borderId="42" xfId="457" applyNumberFormat="1" applyFont="1" applyFill="1" applyBorder="1" applyAlignment="1" applyProtection="1">
      <alignment horizontal="center" vertical="center"/>
      <protection hidden="1"/>
    </xf>
    <xf numFmtId="179" fontId="72" fillId="16" borderId="30" xfId="457" applyNumberFormat="1" applyFont="1" applyFill="1" applyBorder="1" applyAlignment="1" applyProtection="1">
      <alignment horizontal="center" vertical="center"/>
      <protection hidden="1"/>
    </xf>
    <xf numFmtId="179" fontId="117" fillId="16" borderId="42" xfId="457" applyNumberFormat="1" applyFont="1" applyFill="1" applyBorder="1" applyAlignment="1" applyProtection="1">
      <alignment horizontal="center" vertical="center" wrapText="1"/>
      <protection hidden="1"/>
    </xf>
    <xf numFmtId="179" fontId="117" fillId="16" borderId="30" xfId="457" applyNumberFormat="1" applyFont="1" applyFill="1" applyBorder="1" applyAlignment="1" applyProtection="1">
      <alignment horizontal="center" vertical="center"/>
      <protection hidden="1"/>
    </xf>
    <xf numFmtId="179" fontId="117" fillId="16" borderId="22" xfId="457" applyNumberFormat="1" applyFont="1" applyFill="1" applyBorder="1" applyAlignment="1" applyProtection="1">
      <alignment horizontal="center" vertical="center"/>
      <protection hidden="1"/>
    </xf>
    <xf numFmtId="178" fontId="117" fillId="16" borderId="42" xfId="457" applyNumberFormat="1" applyFont="1" applyFill="1" applyBorder="1" applyAlignment="1" applyProtection="1">
      <alignment horizontal="center" vertical="center" wrapText="1"/>
      <protection hidden="1"/>
    </xf>
    <xf numFmtId="178" fontId="117" fillId="16" borderId="30" xfId="457" applyNumberFormat="1" applyFont="1" applyFill="1" applyBorder="1" applyAlignment="1" applyProtection="1">
      <alignment horizontal="center" vertical="center"/>
      <protection hidden="1"/>
    </xf>
    <xf numFmtId="178" fontId="117" fillId="16" borderId="22" xfId="457" applyNumberFormat="1" applyFont="1" applyFill="1" applyBorder="1" applyAlignment="1" applyProtection="1">
      <alignment horizontal="center" vertical="center"/>
      <protection hidden="1"/>
    </xf>
    <xf numFmtId="3" fontId="117" fillId="16" borderId="39" xfId="457" applyNumberFormat="1" applyFont="1" applyFill="1" applyBorder="1" applyAlignment="1" applyProtection="1">
      <alignment horizontal="center" vertical="center" wrapText="1"/>
      <protection hidden="1"/>
    </xf>
    <xf numFmtId="3" fontId="117" fillId="16" borderId="26" xfId="457" applyNumberFormat="1" applyFont="1" applyFill="1" applyBorder="1" applyAlignment="1" applyProtection="1">
      <alignment horizontal="center" vertical="center"/>
      <protection hidden="1"/>
    </xf>
    <xf numFmtId="3" fontId="117" fillId="16" borderId="24" xfId="457" applyNumberFormat="1" applyFont="1" applyFill="1" applyBorder="1" applyAlignment="1" applyProtection="1">
      <alignment horizontal="center" vertical="center"/>
      <protection hidden="1"/>
    </xf>
    <xf numFmtId="181" fontId="117" fillId="16" borderId="41" xfId="457" applyNumberFormat="1" applyFont="1" applyFill="1" applyBorder="1" applyAlignment="1" applyProtection="1">
      <alignment horizontal="center" vertical="center" wrapText="1"/>
      <protection hidden="1"/>
    </xf>
    <xf numFmtId="181" fontId="117" fillId="16" borderId="40" xfId="457" applyNumberFormat="1" applyFont="1" applyFill="1" applyBorder="1" applyAlignment="1" applyProtection="1">
      <alignment horizontal="center" vertical="center"/>
      <protection hidden="1"/>
    </xf>
    <xf numFmtId="181" fontId="117" fillId="16" borderId="27" xfId="457" applyNumberFormat="1" applyFont="1" applyFill="1" applyBorder="1" applyAlignment="1" applyProtection="1">
      <alignment horizontal="center" vertical="center"/>
      <protection hidden="1"/>
    </xf>
    <xf numFmtId="3" fontId="72" fillId="16" borderId="50" xfId="457" applyNumberFormat="1" applyFont="1" applyFill="1" applyBorder="1" applyAlignment="1" applyProtection="1">
      <alignment horizontal="center" vertical="center"/>
      <protection hidden="1"/>
    </xf>
    <xf numFmtId="3" fontId="72" fillId="16" borderId="28" xfId="457" applyNumberFormat="1" applyFont="1" applyFill="1" applyBorder="1" applyAlignment="1" applyProtection="1">
      <alignment horizontal="center" vertical="center"/>
      <protection hidden="1"/>
    </xf>
    <xf numFmtId="3" fontId="72" fillId="16" borderId="60" xfId="457" applyNumberFormat="1" applyFont="1" applyFill="1" applyBorder="1" applyAlignment="1" applyProtection="1">
      <alignment horizontal="center" vertical="center"/>
      <protection hidden="1"/>
    </xf>
    <xf numFmtId="181" fontId="103" fillId="16" borderId="0" xfId="457" applyNumberFormat="1" applyFont="1" applyFill="1" applyAlignment="1" applyProtection="1">
      <alignment horizontal="center" vertical="center"/>
      <protection hidden="1"/>
    </xf>
    <xf numFmtId="3" fontId="103" fillId="16" borderId="0" xfId="457" applyNumberFormat="1" applyFont="1" applyFill="1" applyAlignment="1" applyProtection="1">
      <alignment horizontal="center" vertical="center"/>
      <protection hidden="1"/>
    </xf>
    <xf numFmtId="176" fontId="103" fillId="16" borderId="0" xfId="423" applyNumberFormat="1" applyFont="1" applyFill="1" applyAlignment="1" applyProtection="1">
      <alignment horizontal="center" vertical="center"/>
      <protection hidden="1"/>
    </xf>
    <xf numFmtId="1" fontId="106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106" fillId="16" borderId="16" xfId="0" quotePrefix="1" applyNumberFormat="1" applyFont="1" applyFill="1" applyBorder="1" applyAlignment="1" applyProtection="1">
      <alignment horizontal="center" vertical="center"/>
      <protection hidden="1"/>
    </xf>
    <xf numFmtId="176" fontId="72" fillId="16" borderId="41" xfId="422" applyFont="1" applyFill="1" applyBorder="1" applyAlignment="1" applyProtection="1">
      <alignment horizontal="center" vertical="center" wrapText="1"/>
      <protection hidden="1"/>
    </xf>
    <xf numFmtId="176" fontId="72" fillId="16" borderId="77" xfId="422" applyFont="1" applyFill="1" applyBorder="1" applyAlignment="1" applyProtection="1">
      <alignment horizontal="center" vertical="center" wrapText="1"/>
      <protection hidden="1"/>
    </xf>
    <xf numFmtId="176" fontId="72" fillId="16" borderId="40" xfId="422" applyFont="1" applyFill="1" applyBorder="1" applyAlignment="1" applyProtection="1">
      <alignment horizontal="center" vertical="center" wrapText="1"/>
      <protection hidden="1"/>
    </xf>
    <xf numFmtId="176" fontId="72" fillId="16" borderId="78" xfId="422" applyFont="1" applyFill="1" applyBorder="1" applyAlignment="1" applyProtection="1">
      <alignment horizontal="center" vertical="center" wrapText="1"/>
      <protection hidden="1"/>
    </xf>
    <xf numFmtId="176" fontId="72" fillId="16" borderId="27" xfId="422" applyFont="1" applyFill="1" applyBorder="1" applyAlignment="1" applyProtection="1">
      <alignment horizontal="center" vertical="center" wrapText="1"/>
      <protection hidden="1"/>
    </xf>
    <xf numFmtId="176" fontId="72" fillId="16" borderId="79" xfId="422" applyFont="1" applyFill="1" applyBorder="1" applyAlignment="1" applyProtection="1">
      <alignment horizontal="center" vertical="center" wrapText="1"/>
      <protection hidden="1"/>
    </xf>
    <xf numFmtId="178" fontId="72" fillId="16" borderId="41" xfId="0" applyNumberFormat="1" applyFont="1" applyFill="1" applyBorder="1" applyAlignment="1" applyProtection="1">
      <alignment horizontal="center" vertical="center" wrapText="1"/>
      <protection hidden="1"/>
    </xf>
    <xf numFmtId="178" fontId="72" fillId="16" borderId="40" xfId="0" applyNumberFormat="1" applyFont="1" applyFill="1" applyBorder="1" applyAlignment="1" applyProtection="1">
      <alignment horizontal="center" vertical="center"/>
      <protection hidden="1"/>
    </xf>
    <xf numFmtId="178" fontId="72" fillId="16" borderId="27" xfId="0" applyNumberFormat="1" applyFont="1" applyFill="1" applyBorder="1" applyAlignment="1" applyProtection="1">
      <alignment horizontal="center" vertical="center"/>
      <protection hidden="1"/>
    </xf>
    <xf numFmtId="178" fontId="72" fillId="16" borderId="42" xfId="0" applyNumberFormat="1" applyFont="1" applyFill="1" applyBorder="1" applyAlignment="1" applyProtection="1">
      <alignment horizontal="center" vertical="center" wrapText="1"/>
      <protection hidden="1"/>
    </xf>
    <xf numFmtId="178" fontId="72" fillId="16" borderId="30" xfId="0" applyNumberFormat="1" applyFont="1" applyFill="1" applyBorder="1" applyAlignment="1" applyProtection="1">
      <alignment horizontal="center" vertical="center"/>
      <protection hidden="1"/>
    </xf>
    <xf numFmtId="178" fontId="72" fillId="16" borderId="22" xfId="0" applyNumberFormat="1" applyFont="1" applyFill="1" applyBorder="1" applyAlignment="1" applyProtection="1">
      <alignment horizontal="center" vertical="center"/>
      <protection hidden="1"/>
    </xf>
    <xf numFmtId="0" fontId="72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24" xfId="0" applyNumberFormat="1" applyFont="1" applyFill="1" applyBorder="1" applyAlignment="1" applyProtection="1">
      <alignment horizontal="center" vertical="center" wrapText="1"/>
      <protection hidden="1"/>
    </xf>
    <xf numFmtId="1" fontId="72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72" fillId="16" borderId="16" xfId="0" quotePrefix="1" applyNumberFormat="1" applyFont="1" applyFill="1" applyBorder="1" applyAlignment="1" applyProtection="1">
      <alignment horizontal="center" vertical="center"/>
      <protection hidden="1"/>
    </xf>
    <xf numFmtId="0" fontId="72" fillId="0" borderId="56" xfId="0" applyFont="1" applyBorder="1" applyAlignment="1" applyProtection="1">
      <alignment horizontal="center" vertical="center" wrapText="1"/>
      <protection hidden="1"/>
    </xf>
    <xf numFmtId="0" fontId="72" fillId="0" borderId="19" xfId="0" applyFont="1" applyBorder="1" applyAlignment="1" applyProtection="1">
      <alignment horizontal="center" vertical="center"/>
      <protection hidden="1"/>
    </xf>
    <xf numFmtId="0" fontId="72" fillId="0" borderId="57" xfId="0" applyFont="1" applyBorder="1" applyAlignment="1" applyProtection="1">
      <alignment horizontal="center" vertical="center"/>
      <protection hidden="1"/>
    </xf>
    <xf numFmtId="0" fontId="72" fillId="0" borderId="42" xfId="0" applyFont="1" applyBorder="1" applyAlignment="1" applyProtection="1">
      <alignment horizontal="center" vertical="center" wrapText="1"/>
      <protection hidden="1"/>
    </xf>
    <xf numFmtId="0" fontId="72" fillId="0" borderId="42" xfId="0" applyFont="1" applyBorder="1" applyAlignment="1" applyProtection="1">
      <alignment horizontal="center" vertical="center"/>
      <protection hidden="1"/>
    </xf>
    <xf numFmtId="0" fontId="72" fillId="0" borderId="77" xfId="0" applyFont="1" applyBorder="1" applyAlignment="1" applyProtection="1">
      <alignment horizontal="center" vertical="center"/>
      <protection hidden="1"/>
    </xf>
    <xf numFmtId="0" fontId="72" fillId="0" borderId="78" xfId="0" applyFont="1" applyBorder="1" applyAlignment="1" applyProtection="1">
      <alignment horizontal="center" vertical="center"/>
      <protection hidden="1"/>
    </xf>
    <xf numFmtId="0" fontId="117" fillId="0" borderId="30" xfId="0" applyFont="1" applyBorder="1" applyAlignment="1" applyProtection="1">
      <alignment horizontal="center" vertical="center" wrapText="1"/>
      <protection hidden="1"/>
    </xf>
    <xf numFmtId="0" fontId="117" fillId="0" borderId="30" xfId="0" applyFont="1" applyBorder="1" applyAlignment="1" applyProtection="1">
      <alignment horizontal="center" vertical="center"/>
      <protection hidden="1"/>
    </xf>
    <xf numFmtId="0" fontId="117" fillId="0" borderId="22" xfId="0" applyFont="1" applyBorder="1" applyAlignment="1" applyProtection="1">
      <alignment horizontal="center" vertical="center"/>
      <protection hidden="1"/>
    </xf>
    <xf numFmtId="0" fontId="117" fillId="0" borderId="26" xfId="0" applyFont="1" applyBorder="1" applyAlignment="1" applyProtection="1">
      <alignment horizontal="center" vertical="center" wrapText="1"/>
      <protection hidden="1"/>
    </xf>
    <xf numFmtId="0" fontId="117" fillId="0" borderId="26" xfId="0" applyFont="1" applyBorder="1" applyAlignment="1" applyProtection="1">
      <alignment horizontal="center" vertical="center"/>
      <protection hidden="1"/>
    </xf>
    <xf numFmtId="0" fontId="117" fillId="0" borderId="24" xfId="0" applyFont="1" applyBorder="1" applyAlignment="1" applyProtection="1">
      <alignment horizontal="center" vertical="center"/>
      <protection hidden="1"/>
    </xf>
    <xf numFmtId="0" fontId="117" fillId="0" borderId="40" xfId="0" applyFont="1" applyBorder="1" applyAlignment="1" applyProtection="1">
      <alignment horizontal="center" vertical="center" wrapText="1"/>
      <protection hidden="1"/>
    </xf>
    <xf numFmtId="0" fontId="117" fillId="0" borderId="40" xfId="0" applyFont="1" applyBorder="1" applyAlignment="1" applyProtection="1">
      <alignment horizontal="center" vertical="center"/>
      <protection hidden="1"/>
    </xf>
    <xf numFmtId="0" fontId="117" fillId="0" borderId="27" xfId="0" applyFont="1" applyBorder="1" applyAlignment="1" applyProtection="1">
      <alignment horizontal="center" vertical="center"/>
      <protection hidden="1"/>
    </xf>
    <xf numFmtId="0" fontId="72" fillId="0" borderId="80" xfId="0" applyFont="1" applyBorder="1" applyAlignment="1" applyProtection="1">
      <alignment horizontal="center" vertical="center" wrapText="1"/>
      <protection hidden="1"/>
    </xf>
    <xf numFmtId="0" fontId="72" fillId="0" borderId="81" xfId="0" applyFont="1" applyBorder="1" applyAlignment="1" applyProtection="1">
      <alignment horizontal="center" vertical="center"/>
      <protection hidden="1"/>
    </xf>
    <xf numFmtId="0" fontId="117" fillId="0" borderId="58" xfId="0" applyFont="1" applyBorder="1" applyAlignment="1" applyProtection="1">
      <alignment horizontal="center" vertical="center" wrapText="1"/>
      <protection hidden="1"/>
    </xf>
    <xf numFmtId="0" fontId="117" fillId="0" borderId="6" xfId="0" applyFont="1" applyBorder="1" applyAlignment="1" applyProtection="1">
      <alignment horizontal="center" vertical="center"/>
      <protection hidden="1"/>
    </xf>
    <xf numFmtId="0" fontId="117" fillId="0" borderId="35" xfId="0" applyFont="1" applyBorder="1" applyAlignment="1" applyProtection="1">
      <alignment horizontal="center" vertical="center"/>
      <protection hidden="1"/>
    </xf>
    <xf numFmtId="0" fontId="117" fillId="0" borderId="42" xfId="0" applyFont="1" applyBorder="1" applyAlignment="1" applyProtection="1">
      <alignment horizontal="center" vertical="center" wrapText="1"/>
      <protection hidden="1"/>
    </xf>
    <xf numFmtId="0" fontId="117" fillId="0" borderId="42" xfId="0" applyFont="1" applyBorder="1" applyAlignment="1" applyProtection="1">
      <alignment horizontal="center" vertical="center"/>
      <protection hidden="1"/>
    </xf>
    <xf numFmtId="0" fontId="72" fillId="0" borderId="78" xfId="0" applyFont="1" applyBorder="1" applyAlignment="1" applyProtection="1">
      <alignment horizontal="center" vertical="center" wrapText="1"/>
      <protection hidden="1"/>
    </xf>
    <xf numFmtId="0" fontId="72" fillId="0" borderId="79" xfId="0" applyFont="1" applyBorder="1" applyAlignment="1" applyProtection="1">
      <alignment horizontal="center" vertical="center"/>
      <protection hidden="1"/>
    </xf>
    <xf numFmtId="0" fontId="117" fillId="0" borderId="41" xfId="0" applyFont="1" applyBorder="1" applyAlignment="1" applyProtection="1">
      <alignment horizontal="center" vertical="center" wrapText="1"/>
      <protection hidden="1"/>
    </xf>
    <xf numFmtId="0" fontId="117" fillId="0" borderId="39" xfId="0" applyFont="1" applyBorder="1" applyAlignment="1" applyProtection="1">
      <alignment horizontal="center" vertical="center" wrapText="1"/>
      <protection hidden="1"/>
    </xf>
    <xf numFmtId="0" fontId="39" fillId="16" borderId="28" xfId="0" applyFont="1" applyFill="1" applyBorder="1" applyAlignment="1" applyProtection="1">
      <alignment horizontal="left" vertical="center"/>
      <protection hidden="1"/>
    </xf>
    <xf numFmtId="0" fontId="118" fillId="16" borderId="0" xfId="0" applyFont="1" applyFill="1" applyBorder="1" applyAlignment="1" applyProtection="1">
      <alignment horizontal="center" vertical="center"/>
      <protection hidden="1"/>
    </xf>
    <xf numFmtId="0" fontId="117" fillId="0" borderId="60" xfId="459" applyFont="1" applyBorder="1" applyAlignment="1" applyProtection="1">
      <alignment horizontal="center" vertical="center" wrapText="1"/>
      <protection hidden="1"/>
    </xf>
    <xf numFmtId="0" fontId="117" fillId="0" borderId="16" xfId="459" applyFont="1" applyBorder="1" applyAlignment="1" applyProtection="1">
      <alignment horizontal="center" vertical="center"/>
      <protection hidden="1"/>
    </xf>
    <xf numFmtId="0" fontId="117" fillId="0" borderId="64" xfId="459" applyFont="1" applyBorder="1" applyAlignment="1" applyProtection="1">
      <alignment horizontal="center" vertical="center"/>
      <protection hidden="1"/>
    </xf>
    <xf numFmtId="0" fontId="117" fillId="0" borderId="67" xfId="459" applyFont="1" applyBorder="1" applyAlignment="1" applyProtection="1">
      <alignment horizontal="center" vertical="center"/>
      <protection hidden="1"/>
    </xf>
    <xf numFmtId="0" fontId="117" fillId="0" borderId="68" xfId="459" applyFont="1" applyBorder="1" applyAlignment="1" applyProtection="1">
      <alignment horizontal="center" vertical="center"/>
      <protection hidden="1"/>
    </xf>
    <xf numFmtId="0" fontId="117" fillId="0" borderId="41" xfId="459" applyFont="1" applyBorder="1" applyAlignment="1" applyProtection="1">
      <alignment horizontal="center" vertical="center"/>
      <protection hidden="1"/>
    </xf>
    <xf numFmtId="0" fontId="117" fillId="0" borderId="50" xfId="459" applyFont="1" applyBorder="1" applyAlignment="1" applyProtection="1">
      <alignment horizontal="center" vertical="center" wrapText="1"/>
      <protection hidden="1"/>
    </xf>
    <xf numFmtId="0" fontId="117" fillId="0" borderId="28" xfId="459" applyFont="1" applyBorder="1" applyAlignment="1" applyProtection="1">
      <alignment horizontal="center" vertical="center" wrapText="1"/>
      <protection hidden="1"/>
    </xf>
    <xf numFmtId="0" fontId="117" fillId="0" borderId="51" xfId="459" applyFont="1" applyBorder="1" applyAlignment="1" applyProtection="1">
      <alignment horizontal="center" vertical="center" wrapText="1"/>
      <protection hidden="1"/>
    </xf>
    <xf numFmtId="0" fontId="117" fillId="0" borderId="32" xfId="459" applyFont="1" applyBorder="1" applyAlignment="1" applyProtection="1">
      <alignment horizontal="center" vertical="center" wrapText="1"/>
      <protection hidden="1"/>
    </xf>
    <xf numFmtId="0" fontId="117" fillId="0" borderId="56" xfId="459" applyFont="1" applyBorder="1" applyAlignment="1" applyProtection="1">
      <alignment horizontal="center" vertical="center" wrapText="1"/>
      <protection hidden="1"/>
    </xf>
    <xf numFmtId="0" fontId="117" fillId="0" borderId="19" xfId="459" applyFont="1" applyBorder="1" applyAlignment="1" applyProtection="1">
      <alignment horizontal="center" vertical="center" wrapText="1"/>
      <protection hidden="1"/>
    </xf>
    <xf numFmtId="0" fontId="117" fillId="0" borderId="57" xfId="459" applyFont="1" applyBorder="1" applyAlignment="1" applyProtection="1">
      <alignment horizontal="center" vertical="center" wrapText="1"/>
      <protection hidden="1"/>
    </xf>
    <xf numFmtId="0" fontId="117" fillId="0" borderId="6" xfId="459" applyFont="1" applyBorder="1" applyAlignment="1" applyProtection="1">
      <alignment horizontal="center" vertical="center"/>
      <protection hidden="1"/>
    </xf>
    <xf numFmtId="0" fontId="117" fillId="0" borderId="30" xfId="459" applyFont="1" applyBorder="1" applyAlignment="1" applyProtection="1">
      <alignment horizontal="center" vertical="center"/>
      <protection hidden="1"/>
    </xf>
    <xf numFmtId="0" fontId="117" fillId="0" borderId="26" xfId="459" applyFont="1" applyBorder="1" applyAlignment="1" applyProtection="1">
      <alignment horizontal="center" vertical="center"/>
      <protection hidden="1"/>
    </xf>
    <xf numFmtId="0" fontId="117" fillId="0" borderId="70" xfId="459" applyFont="1" applyBorder="1" applyAlignment="1" applyProtection="1">
      <alignment horizontal="center" vertical="center"/>
      <protection hidden="1"/>
    </xf>
    <xf numFmtId="0" fontId="117" fillId="0" borderId="40" xfId="459" applyFont="1" applyBorder="1" applyAlignment="1" applyProtection="1">
      <alignment horizontal="center" vertical="center"/>
      <protection hidden="1"/>
    </xf>
    <xf numFmtId="0" fontId="117" fillId="0" borderId="66" xfId="459" applyFont="1" applyBorder="1" applyAlignment="1" applyProtection="1">
      <alignment horizontal="center" vertical="center"/>
      <protection hidden="1"/>
    </xf>
    <xf numFmtId="0" fontId="117" fillId="0" borderId="61" xfId="459" applyFont="1" applyBorder="1" applyAlignment="1" applyProtection="1">
      <alignment horizontal="center" vertical="center" wrapText="1"/>
      <protection hidden="1"/>
    </xf>
    <xf numFmtId="0" fontId="117" fillId="0" borderId="70" xfId="459" applyFont="1" applyBorder="1" applyAlignment="1" applyProtection="1">
      <alignment horizontal="center" vertical="center" wrapText="1"/>
      <protection hidden="1"/>
    </xf>
    <xf numFmtId="0" fontId="117" fillId="0" borderId="65" xfId="459" applyFont="1" applyBorder="1" applyAlignment="1" applyProtection="1">
      <alignment horizontal="center" vertical="center" wrapText="1"/>
      <protection hidden="1"/>
    </xf>
    <xf numFmtId="0" fontId="117" fillId="0" borderId="30" xfId="459" applyFont="1" applyBorder="1" applyAlignment="1" applyProtection="1">
      <alignment horizontal="center" vertical="center" wrapText="1"/>
      <protection hidden="1"/>
    </xf>
    <xf numFmtId="0" fontId="117" fillId="0" borderId="40" xfId="459" applyFont="1" applyBorder="1" applyAlignment="1" applyProtection="1">
      <alignment horizontal="center" vertical="center" wrapText="1"/>
      <protection hidden="1"/>
    </xf>
    <xf numFmtId="0" fontId="117" fillId="0" borderId="27" xfId="459" applyFont="1" applyBorder="1" applyAlignment="1" applyProtection="1">
      <alignment horizontal="center" vertical="center" wrapText="1"/>
      <protection hidden="1"/>
    </xf>
    <xf numFmtId="0" fontId="117" fillId="0" borderId="26" xfId="459" applyFont="1" applyBorder="1" applyAlignment="1" applyProtection="1">
      <alignment horizontal="center" vertical="center" wrapText="1"/>
      <protection hidden="1"/>
    </xf>
    <xf numFmtId="0" fontId="117" fillId="0" borderId="24" xfId="459" applyFont="1" applyBorder="1" applyAlignment="1" applyProtection="1">
      <alignment horizontal="center" vertical="center"/>
      <protection hidden="1"/>
    </xf>
    <xf numFmtId="0" fontId="117" fillId="0" borderId="43" xfId="459" applyFont="1" applyBorder="1" applyAlignment="1" applyProtection="1">
      <alignment horizontal="center" vertical="center" wrapText="1"/>
      <protection hidden="1"/>
    </xf>
    <xf numFmtId="0" fontId="117" fillId="0" borderId="23" xfId="0" applyFont="1" applyBorder="1" applyAlignment="1" applyProtection="1">
      <alignment wrapText="1"/>
      <protection hidden="1"/>
    </xf>
    <xf numFmtId="0" fontId="117" fillId="0" borderId="19" xfId="459" applyFont="1" applyBorder="1" applyAlignment="1" applyProtection="1">
      <alignment horizontal="center" vertical="center"/>
      <protection hidden="1"/>
    </xf>
    <xf numFmtId="0" fontId="117" fillId="0" borderId="57" xfId="459" applyFont="1" applyBorder="1" applyAlignment="1" applyProtection="1">
      <alignment horizontal="center" vertical="center"/>
      <protection hidden="1"/>
    </xf>
    <xf numFmtId="0" fontId="117" fillId="16" borderId="0" xfId="0" applyFont="1" applyFill="1" applyBorder="1" applyAlignment="1" applyProtection="1">
      <alignment vertical="top"/>
      <protection hidden="1"/>
    </xf>
    <xf numFmtId="0" fontId="117" fillId="0" borderId="16" xfId="459" applyFont="1" applyBorder="1" applyAlignment="1" applyProtection="1">
      <alignment horizontal="center" vertical="center" wrapText="1"/>
      <protection hidden="1"/>
    </xf>
    <xf numFmtId="0" fontId="117" fillId="0" borderId="64" xfId="459" applyFont="1" applyBorder="1" applyAlignment="1" applyProtection="1">
      <alignment horizontal="center" vertical="center" wrapText="1"/>
      <protection hidden="1"/>
    </xf>
    <xf numFmtId="0" fontId="117" fillId="0" borderId="28" xfId="459" applyFont="1" applyBorder="1" applyAlignment="1" applyProtection="1">
      <alignment horizontal="center" vertical="center"/>
      <protection hidden="1"/>
    </xf>
    <xf numFmtId="0" fontId="117" fillId="0" borderId="32" xfId="459" applyFont="1" applyBorder="1" applyAlignment="1" applyProtection="1">
      <alignment horizontal="center" vertical="center"/>
      <protection hidden="1"/>
    </xf>
    <xf numFmtId="0" fontId="117" fillId="0" borderId="31" xfId="459" applyFont="1" applyBorder="1" applyAlignment="1" applyProtection="1">
      <alignment horizontal="center" vertical="center"/>
      <protection hidden="1"/>
    </xf>
    <xf numFmtId="0" fontId="117" fillId="0" borderId="33" xfId="459" applyFont="1" applyBorder="1" applyAlignment="1" applyProtection="1">
      <alignment horizontal="center" vertical="center"/>
      <protection hidden="1"/>
    </xf>
    <xf numFmtId="0" fontId="117" fillId="0" borderId="42" xfId="459" applyFont="1" applyBorder="1" applyAlignment="1" applyProtection="1">
      <alignment horizontal="center" vertical="center" wrapText="1"/>
      <protection hidden="1"/>
    </xf>
    <xf numFmtId="0" fontId="117" fillId="0" borderId="39" xfId="459" applyFont="1" applyBorder="1" applyAlignment="1" applyProtection="1">
      <alignment horizontal="center" vertical="center" wrapText="1"/>
      <protection hidden="1"/>
    </xf>
    <xf numFmtId="0" fontId="117" fillId="0" borderId="24" xfId="459" applyFont="1" applyBorder="1" applyAlignment="1" applyProtection="1">
      <alignment horizontal="center" vertical="center" wrapText="1"/>
      <protection hidden="1"/>
    </xf>
    <xf numFmtId="0" fontId="118" fillId="16" borderId="0" xfId="0" applyFont="1" applyFill="1" applyAlignment="1" applyProtection="1">
      <alignment horizontal="center" vertical="center"/>
      <protection hidden="1"/>
    </xf>
    <xf numFmtId="0" fontId="119" fillId="16" borderId="0" xfId="0" applyFont="1" applyFill="1" applyAlignment="1" applyProtection="1">
      <alignment horizontal="center" vertical="center"/>
      <protection hidden="1"/>
    </xf>
    <xf numFmtId="0" fontId="117" fillId="0" borderId="22" xfId="459" applyFont="1" applyBorder="1" applyAlignment="1" applyProtection="1">
      <alignment horizontal="center" vertical="center"/>
      <protection hidden="1"/>
    </xf>
    <xf numFmtId="0" fontId="103" fillId="25" borderId="0" xfId="452" applyFont="1" applyFill="1" applyBorder="1" applyAlignment="1" applyProtection="1">
      <alignment horizontal="center" vertical="center"/>
      <protection hidden="1"/>
    </xf>
    <xf numFmtId="0" fontId="103" fillId="25" borderId="0" xfId="452" applyFont="1" applyFill="1" applyAlignment="1" applyProtection="1">
      <alignment horizontal="center" vertical="center"/>
      <protection hidden="1"/>
    </xf>
    <xf numFmtId="0" fontId="104" fillId="25" borderId="0" xfId="0" applyFont="1" applyFill="1" applyAlignment="1" applyProtection="1">
      <alignment horizontal="center" vertical="center"/>
      <protection hidden="1"/>
    </xf>
    <xf numFmtId="176" fontId="72" fillId="25" borderId="36" xfId="422" applyFont="1" applyFill="1" applyBorder="1" applyAlignment="1" applyProtection="1">
      <alignment horizontal="center" vertical="center" wrapText="1"/>
      <protection hidden="1"/>
    </xf>
    <xf numFmtId="176" fontId="72" fillId="25" borderId="37" xfId="422" applyFont="1" applyFill="1" applyBorder="1" applyAlignment="1" applyProtection="1">
      <alignment horizontal="center" vertical="center" wrapText="1"/>
      <protection hidden="1"/>
    </xf>
    <xf numFmtId="176" fontId="72" fillId="25" borderId="38" xfId="422" applyFont="1" applyFill="1" applyBorder="1" applyAlignment="1" applyProtection="1">
      <alignment horizontal="center" vertical="center" wrapText="1"/>
      <protection hidden="1"/>
    </xf>
    <xf numFmtId="3" fontId="72" fillId="25" borderId="47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8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5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2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30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2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9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2" xfId="452" applyNumberFormat="1" applyFont="1" applyFill="1" applyBorder="1" applyAlignment="1" applyProtection="1">
      <alignment horizontal="center" vertical="center"/>
      <protection hidden="1"/>
    </xf>
    <xf numFmtId="3" fontId="72" fillId="25" borderId="39" xfId="452" applyNumberFormat="1" applyFont="1" applyFill="1" applyBorder="1" applyAlignment="1" applyProtection="1">
      <alignment horizontal="center" vertical="center"/>
      <protection hidden="1"/>
    </xf>
    <xf numFmtId="3" fontId="72" fillId="25" borderId="31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4" xfId="452" applyNumberFormat="1" applyFont="1" applyFill="1" applyBorder="1" applyAlignment="1" applyProtection="1">
      <alignment horizontal="center" vertical="center"/>
      <protection hidden="1"/>
    </xf>
    <xf numFmtId="3" fontId="72" fillId="25" borderId="23" xfId="452" applyNumberFormat="1" applyFont="1" applyFill="1" applyBorder="1" applyAlignment="1" applyProtection="1">
      <alignment horizontal="center" vertical="center"/>
      <protection hidden="1"/>
    </xf>
    <xf numFmtId="176" fontId="72" fillId="25" borderId="67" xfId="422" applyFont="1" applyFill="1" applyBorder="1" applyAlignment="1" applyProtection="1">
      <alignment horizontal="center" vertical="center" wrapText="1"/>
      <protection hidden="1"/>
    </xf>
    <xf numFmtId="176" fontId="72" fillId="25" borderId="69" xfId="422" applyFont="1" applyFill="1" applyBorder="1" applyAlignment="1" applyProtection="1">
      <alignment horizontal="center" vertical="center" wrapText="1"/>
      <protection hidden="1"/>
    </xf>
    <xf numFmtId="176" fontId="72" fillId="25" borderId="71" xfId="422" applyFont="1" applyFill="1" applyBorder="1" applyAlignment="1" applyProtection="1">
      <alignment horizontal="center" vertical="center" wrapText="1"/>
      <protection hidden="1"/>
    </xf>
    <xf numFmtId="0" fontId="72" fillId="25" borderId="36" xfId="422" applyNumberFormat="1" applyFont="1" applyFill="1" applyBorder="1" applyAlignment="1" applyProtection="1">
      <alignment horizontal="center" vertical="center" wrapText="1"/>
      <protection hidden="1"/>
    </xf>
    <xf numFmtId="0" fontId="72" fillId="25" borderId="37" xfId="422" applyNumberFormat="1" applyFont="1" applyFill="1" applyBorder="1" applyAlignment="1" applyProtection="1">
      <alignment horizontal="center" vertical="center" wrapText="1"/>
      <protection hidden="1"/>
    </xf>
    <xf numFmtId="0" fontId="72" fillId="25" borderId="38" xfId="422" applyNumberFormat="1" applyFont="1" applyFill="1" applyBorder="1" applyAlignment="1" applyProtection="1">
      <alignment horizontal="center" vertical="center" wrapText="1"/>
      <protection hidden="1"/>
    </xf>
    <xf numFmtId="3" fontId="72" fillId="25" borderId="48" xfId="452" applyNumberFormat="1" applyFont="1" applyFill="1" applyBorder="1" applyAlignment="1" applyProtection="1">
      <alignment horizontal="center" vertical="center"/>
      <protection hidden="1"/>
    </xf>
    <xf numFmtId="3" fontId="72" fillId="25" borderId="25" xfId="452" applyNumberFormat="1" applyFont="1" applyFill="1" applyBorder="1" applyAlignment="1" applyProtection="1">
      <alignment horizontal="center" vertical="center"/>
      <protection hidden="1"/>
    </xf>
    <xf numFmtId="3" fontId="72" fillId="25" borderId="44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3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55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55" xfId="452" applyNumberFormat="1" applyFont="1" applyFill="1" applyBorder="1" applyAlignment="1" applyProtection="1">
      <alignment horizontal="center" vertical="center"/>
      <protection hidden="1"/>
    </xf>
    <xf numFmtId="3" fontId="72" fillId="25" borderId="21" xfId="452" applyNumberFormat="1" applyFont="1" applyFill="1" applyBorder="1" applyAlignment="1" applyProtection="1">
      <alignment horizontal="center" vertical="center"/>
      <protection hidden="1"/>
    </xf>
    <xf numFmtId="3" fontId="72" fillId="25" borderId="30" xfId="452" applyNumberFormat="1" applyFont="1" applyFill="1" applyBorder="1" applyAlignment="1" applyProtection="1">
      <alignment horizontal="center" vertical="center"/>
      <protection hidden="1"/>
    </xf>
    <xf numFmtId="3" fontId="72" fillId="25" borderId="22" xfId="452" applyNumberFormat="1" applyFont="1" applyFill="1" applyBorder="1" applyAlignment="1" applyProtection="1">
      <alignment horizontal="center" vertical="center"/>
      <protection hidden="1"/>
    </xf>
    <xf numFmtId="3" fontId="72" fillId="25" borderId="26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6" xfId="452" applyNumberFormat="1" applyFont="1" applyFill="1" applyBorder="1" applyAlignment="1" applyProtection="1">
      <alignment horizontal="center" vertical="center"/>
      <protection hidden="1"/>
    </xf>
    <xf numFmtId="3" fontId="72" fillId="25" borderId="24" xfId="452" applyNumberFormat="1" applyFont="1" applyFill="1" applyBorder="1" applyAlignment="1" applyProtection="1">
      <alignment horizontal="center" vertical="center"/>
      <protection hidden="1"/>
    </xf>
    <xf numFmtId="3" fontId="72" fillId="25" borderId="39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68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36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3" xfId="452" applyNumberFormat="1" applyFont="1" applyFill="1" applyBorder="1" applyAlignment="1" applyProtection="1">
      <alignment horizontal="center" vertical="center" wrapText="1"/>
      <protection hidden="1"/>
    </xf>
    <xf numFmtId="0" fontId="107" fillId="25" borderId="0" xfId="452" applyFont="1" applyFill="1" applyBorder="1" applyAlignment="1" applyProtection="1">
      <alignment horizontal="left" vertical="center"/>
      <protection hidden="1"/>
    </xf>
    <xf numFmtId="0" fontId="107" fillId="25" borderId="0" xfId="452" applyFont="1" applyFill="1" applyAlignment="1" applyProtection="1">
      <alignment horizontal="left" vertical="center"/>
      <protection hidden="1"/>
    </xf>
    <xf numFmtId="3" fontId="72" fillId="25" borderId="45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6" xfId="452" applyNumberFormat="1" applyFont="1" applyFill="1" applyBorder="1" applyAlignment="1" applyProtection="1">
      <alignment horizontal="center" vertical="center" wrapText="1"/>
      <protection hidden="1"/>
    </xf>
    <xf numFmtId="0" fontId="107" fillId="25" borderId="28" xfId="455" applyFont="1" applyFill="1" applyBorder="1" applyAlignment="1" applyProtection="1">
      <alignment horizontal="left" vertical="center"/>
      <protection hidden="1"/>
    </xf>
    <xf numFmtId="178" fontId="107" fillId="25" borderId="28" xfId="0" applyNumberFormat="1" applyFont="1" applyFill="1" applyBorder="1" applyAlignment="1" applyProtection="1">
      <alignment horizontal="right" vertical="center"/>
      <protection hidden="1"/>
    </xf>
    <xf numFmtId="0" fontId="107" fillId="25" borderId="28" xfId="0" applyFont="1" applyFill="1" applyBorder="1" applyAlignment="1" applyProtection="1">
      <alignment horizontal="right" vertical="center"/>
      <protection hidden="1"/>
    </xf>
    <xf numFmtId="3" fontId="72" fillId="25" borderId="40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0" xfId="452" applyNumberFormat="1" applyFont="1" applyFill="1" applyBorder="1" applyAlignment="1" applyProtection="1">
      <alignment horizontal="center" vertical="center"/>
      <protection hidden="1"/>
    </xf>
    <xf numFmtId="3" fontId="72" fillId="25" borderId="27" xfId="452" applyNumberFormat="1" applyFont="1" applyFill="1" applyBorder="1" applyAlignment="1" applyProtection="1">
      <alignment horizontal="center" vertical="center"/>
      <protection hidden="1"/>
    </xf>
    <xf numFmtId="0" fontId="103" fillId="16" borderId="0" xfId="452" applyFont="1" applyFill="1" applyBorder="1" applyAlignment="1" applyProtection="1">
      <alignment horizontal="center" vertical="center"/>
      <protection hidden="1"/>
    </xf>
    <xf numFmtId="0" fontId="103" fillId="16" borderId="0" xfId="452" applyFont="1" applyFill="1" applyAlignment="1" applyProtection="1">
      <alignment horizontal="center" vertical="center"/>
      <protection hidden="1"/>
    </xf>
    <xf numFmtId="0" fontId="104" fillId="16" borderId="0" xfId="0" applyFont="1" applyFill="1" applyAlignment="1" applyProtection="1">
      <alignment horizontal="center" vertical="center"/>
      <protection hidden="1"/>
    </xf>
    <xf numFmtId="176" fontId="107" fillId="16" borderId="28" xfId="422" applyFont="1" applyFill="1" applyBorder="1" applyAlignment="1" applyProtection="1">
      <alignment horizontal="center" vertical="center" wrapText="1"/>
      <protection hidden="1"/>
    </xf>
    <xf numFmtId="176" fontId="107" fillId="16" borderId="60" xfId="422" applyFont="1" applyFill="1" applyBorder="1" applyAlignment="1" applyProtection="1">
      <alignment horizontal="center" vertical="center" wrapText="1"/>
      <protection hidden="1"/>
    </xf>
    <xf numFmtId="176" fontId="107" fillId="16" borderId="0" xfId="422" applyFont="1" applyFill="1" applyBorder="1" applyAlignment="1" applyProtection="1">
      <alignment horizontal="center" vertical="center" wrapText="1"/>
      <protection hidden="1"/>
    </xf>
    <xf numFmtId="176" fontId="107" fillId="16" borderId="16" xfId="422" applyFont="1" applyFill="1" applyBorder="1" applyAlignment="1" applyProtection="1">
      <alignment horizontal="center" vertical="center" wrapText="1"/>
      <protection hidden="1"/>
    </xf>
    <xf numFmtId="176" fontId="107" fillId="16" borderId="59" xfId="422" applyFont="1" applyFill="1" applyBorder="1" applyAlignment="1" applyProtection="1">
      <alignment horizontal="center" vertical="center" wrapText="1"/>
      <protection hidden="1"/>
    </xf>
    <xf numFmtId="176" fontId="107" fillId="16" borderId="64" xfId="422" applyFont="1" applyFill="1" applyBorder="1" applyAlignment="1" applyProtection="1">
      <alignment horizontal="center" vertical="center" wrapText="1"/>
      <protection hidden="1"/>
    </xf>
    <xf numFmtId="3" fontId="107" fillId="25" borderId="47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48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25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42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30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22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49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42" xfId="452" applyNumberFormat="1" applyFont="1" applyFill="1" applyBorder="1" applyAlignment="1" applyProtection="1">
      <alignment horizontal="center" vertical="center"/>
      <protection hidden="1"/>
    </xf>
    <xf numFmtId="3" fontId="107" fillId="25" borderId="39" xfId="452" applyNumberFormat="1" applyFont="1" applyFill="1" applyBorder="1" applyAlignment="1" applyProtection="1">
      <alignment horizontal="center" vertical="center"/>
      <protection hidden="1"/>
    </xf>
    <xf numFmtId="176" fontId="126" fillId="16" borderId="36" xfId="422" applyFont="1" applyFill="1" applyBorder="1" applyAlignment="1" applyProtection="1">
      <alignment horizontal="center" vertical="center" wrapText="1"/>
      <protection hidden="1"/>
    </xf>
    <xf numFmtId="176" fontId="126" fillId="16" borderId="37" xfId="422" applyFont="1" applyFill="1" applyBorder="1" applyAlignment="1" applyProtection="1">
      <alignment horizontal="center" vertical="center" wrapText="1"/>
      <protection hidden="1"/>
    </xf>
    <xf numFmtId="176" fontId="126" fillId="16" borderId="38" xfId="422" applyFont="1" applyFill="1" applyBorder="1" applyAlignment="1" applyProtection="1">
      <alignment horizontal="center" vertical="center" wrapText="1"/>
      <protection hidden="1"/>
    </xf>
    <xf numFmtId="3" fontId="126" fillId="25" borderId="31" xfId="452" applyNumberFormat="1" applyFont="1" applyFill="1" applyBorder="1" applyAlignment="1" applyProtection="1">
      <alignment horizontal="center" vertical="center" wrapText="1"/>
      <protection hidden="1"/>
    </xf>
    <xf numFmtId="3" fontId="126" fillId="25" borderId="42" xfId="452" applyNumberFormat="1" applyFont="1" applyFill="1" applyBorder="1" applyAlignment="1" applyProtection="1">
      <alignment horizontal="center" vertical="center"/>
      <protection hidden="1"/>
    </xf>
    <xf numFmtId="3" fontId="126" fillId="25" borderId="39" xfId="452" applyNumberFormat="1" applyFont="1" applyFill="1" applyBorder="1" applyAlignment="1" applyProtection="1">
      <alignment horizontal="center" vertical="center"/>
      <protection hidden="1"/>
    </xf>
    <xf numFmtId="3" fontId="126" fillId="25" borderId="39" xfId="452" applyNumberFormat="1" applyFont="1" applyFill="1" applyBorder="1" applyAlignment="1" applyProtection="1">
      <alignment horizontal="center" vertical="center" wrapText="1"/>
      <protection hidden="1"/>
    </xf>
    <xf numFmtId="3" fontId="126" fillId="25" borderId="68" xfId="452" applyNumberFormat="1" applyFont="1" applyFill="1" applyBorder="1" applyAlignment="1" applyProtection="1">
      <alignment horizontal="center" vertical="center" wrapText="1"/>
      <protection hidden="1"/>
    </xf>
    <xf numFmtId="176" fontId="126" fillId="16" borderId="67" xfId="422" applyFont="1" applyFill="1" applyBorder="1" applyAlignment="1" applyProtection="1">
      <alignment horizontal="center" vertical="center" wrapText="1"/>
      <protection hidden="1"/>
    </xf>
    <xf numFmtId="176" fontId="126" fillId="16" borderId="69" xfId="422" applyFont="1" applyFill="1" applyBorder="1" applyAlignment="1" applyProtection="1">
      <alignment horizontal="center" vertical="center" wrapText="1"/>
      <protection hidden="1"/>
    </xf>
    <xf numFmtId="176" fontId="126" fillId="16" borderId="71" xfId="422" applyFont="1" applyFill="1" applyBorder="1" applyAlignment="1" applyProtection="1">
      <alignment horizontal="center" vertical="center" wrapText="1"/>
      <protection hidden="1"/>
    </xf>
    <xf numFmtId="3" fontId="107" fillId="25" borderId="44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44" xfId="452" applyNumberFormat="1" applyFont="1" applyFill="1" applyBorder="1" applyAlignment="1" applyProtection="1">
      <alignment horizontal="center" vertical="center"/>
      <protection hidden="1"/>
    </xf>
    <xf numFmtId="3" fontId="107" fillId="25" borderId="23" xfId="452" applyNumberFormat="1" applyFont="1" applyFill="1" applyBorder="1" applyAlignment="1" applyProtection="1">
      <alignment horizontal="center" vertical="center"/>
      <protection hidden="1"/>
    </xf>
    <xf numFmtId="3" fontId="107" fillId="25" borderId="30" xfId="452" applyNumberFormat="1" applyFont="1" applyFill="1" applyBorder="1" applyAlignment="1" applyProtection="1">
      <alignment horizontal="center" vertical="center"/>
      <protection hidden="1"/>
    </xf>
    <xf numFmtId="3" fontId="107" fillId="25" borderId="22" xfId="452" applyNumberFormat="1" applyFont="1" applyFill="1" applyBorder="1" applyAlignment="1" applyProtection="1">
      <alignment horizontal="center" vertical="center"/>
      <protection hidden="1"/>
    </xf>
    <xf numFmtId="3" fontId="107" fillId="25" borderId="40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40" xfId="452" applyNumberFormat="1" applyFont="1" applyFill="1" applyBorder="1" applyAlignment="1" applyProtection="1">
      <alignment horizontal="center" vertical="center"/>
      <protection hidden="1"/>
    </xf>
    <xf numFmtId="3" fontId="107" fillId="25" borderId="27" xfId="452" applyNumberFormat="1" applyFont="1" applyFill="1" applyBorder="1" applyAlignment="1" applyProtection="1">
      <alignment horizontal="center" vertical="center"/>
      <protection hidden="1"/>
    </xf>
    <xf numFmtId="3" fontId="107" fillId="25" borderId="26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26" xfId="452" applyNumberFormat="1" applyFont="1" applyFill="1" applyBorder="1" applyAlignment="1" applyProtection="1">
      <alignment horizontal="center" vertical="center"/>
      <protection hidden="1"/>
    </xf>
    <xf numFmtId="3" fontId="107" fillId="25" borderId="24" xfId="452" applyNumberFormat="1" applyFont="1" applyFill="1" applyBorder="1" applyAlignment="1" applyProtection="1">
      <alignment horizontal="center" vertical="center"/>
      <protection hidden="1"/>
    </xf>
    <xf numFmtId="0" fontId="107" fillId="16" borderId="0" xfId="452" applyFont="1" applyFill="1" applyBorder="1" applyAlignment="1" applyProtection="1">
      <alignment horizontal="left" vertical="center"/>
      <protection hidden="1"/>
    </xf>
    <xf numFmtId="3" fontId="126" fillId="25" borderId="55" xfId="452" applyNumberFormat="1" applyFont="1" applyFill="1" applyBorder="1" applyAlignment="1" applyProtection="1">
      <alignment horizontal="center" vertical="center" wrapText="1"/>
      <protection hidden="1"/>
    </xf>
    <xf numFmtId="3" fontId="126" fillId="25" borderId="55" xfId="452" applyNumberFormat="1" applyFont="1" applyFill="1" applyBorder="1" applyAlignment="1" applyProtection="1">
      <alignment horizontal="center" vertical="center"/>
      <protection hidden="1"/>
    </xf>
    <xf numFmtId="3" fontId="126" fillId="25" borderId="21" xfId="452" applyNumberFormat="1" applyFont="1" applyFill="1" applyBorder="1" applyAlignment="1" applyProtection="1">
      <alignment horizontal="center" vertical="center"/>
      <protection hidden="1"/>
    </xf>
    <xf numFmtId="3" fontId="126" fillId="25" borderId="30" xfId="452" applyNumberFormat="1" applyFont="1" applyFill="1" applyBorder="1" applyAlignment="1" applyProtection="1">
      <alignment horizontal="center" vertical="center" wrapText="1"/>
      <protection hidden="1"/>
    </xf>
    <xf numFmtId="3" fontId="126" fillId="25" borderId="30" xfId="452" applyNumberFormat="1" applyFont="1" applyFill="1" applyBorder="1" applyAlignment="1" applyProtection="1">
      <alignment horizontal="center" vertical="center"/>
      <protection hidden="1"/>
    </xf>
    <xf numFmtId="3" fontId="126" fillId="25" borderId="22" xfId="452" applyNumberFormat="1" applyFont="1" applyFill="1" applyBorder="1" applyAlignment="1" applyProtection="1">
      <alignment horizontal="center" vertical="center"/>
      <protection hidden="1"/>
    </xf>
    <xf numFmtId="3" fontId="126" fillId="25" borderId="49" xfId="452" applyNumberFormat="1" applyFont="1" applyFill="1" applyBorder="1" applyAlignment="1" applyProtection="1">
      <alignment horizontal="center" vertical="center" wrapText="1"/>
      <protection hidden="1"/>
    </xf>
    <xf numFmtId="3" fontId="126" fillId="25" borderId="44" xfId="452" applyNumberFormat="1" applyFont="1" applyFill="1" applyBorder="1" applyAlignment="1" applyProtection="1">
      <alignment horizontal="center" vertical="center"/>
      <protection hidden="1"/>
    </xf>
    <xf numFmtId="3" fontId="126" fillId="25" borderId="23" xfId="452" applyNumberFormat="1" applyFont="1" applyFill="1" applyBorder="1" applyAlignment="1" applyProtection="1">
      <alignment horizontal="center" vertical="center"/>
      <protection hidden="1"/>
    </xf>
    <xf numFmtId="176" fontId="126" fillId="16" borderId="68" xfId="422" applyFont="1" applyFill="1" applyBorder="1" applyAlignment="1" applyProtection="1">
      <alignment horizontal="center" vertical="center" wrapText="1"/>
      <protection hidden="1"/>
    </xf>
    <xf numFmtId="176" fontId="126" fillId="16" borderId="70" xfId="422" applyFont="1" applyFill="1" applyBorder="1" applyAlignment="1" applyProtection="1">
      <alignment horizontal="center" vertical="center" wrapText="1"/>
      <protection hidden="1"/>
    </xf>
    <xf numFmtId="176" fontId="126" fillId="16" borderId="76" xfId="422" applyFont="1" applyFill="1" applyBorder="1" applyAlignment="1" applyProtection="1">
      <alignment horizontal="center" vertical="center" wrapText="1"/>
      <protection hidden="1"/>
    </xf>
    <xf numFmtId="3" fontId="126" fillId="25" borderId="44" xfId="452" applyNumberFormat="1" applyFont="1" applyFill="1" applyBorder="1" applyAlignment="1" applyProtection="1">
      <alignment horizontal="center" vertical="center" wrapText="1"/>
      <protection hidden="1"/>
    </xf>
    <xf numFmtId="3" fontId="126" fillId="25" borderId="23" xfId="452" applyNumberFormat="1" applyFont="1" applyFill="1" applyBorder="1" applyAlignment="1" applyProtection="1">
      <alignment horizontal="center" vertical="center" wrapText="1"/>
      <protection hidden="1"/>
    </xf>
    <xf numFmtId="3" fontId="126" fillId="25" borderId="45" xfId="452" applyNumberFormat="1" applyFont="1" applyFill="1" applyBorder="1" applyAlignment="1" applyProtection="1">
      <alignment horizontal="center" vertical="center" wrapText="1"/>
      <protection hidden="1"/>
    </xf>
    <xf numFmtId="3" fontId="126" fillId="25" borderId="46" xfId="452" applyNumberFormat="1" applyFont="1" applyFill="1" applyBorder="1" applyAlignment="1" applyProtection="1">
      <alignment horizontal="center" vertical="center" wrapText="1"/>
      <protection hidden="1"/>
    </xf>
    <xf numFmtId="0" fontId="107" fillId="16" borderId="28" xfId="455" applyFont="1" applyFill="1" applyBorder="1" applyAlignment="1" applyProtection="1">
      <alignment horizontal="left" vertical="center"/>
      <protection hidden="1"/>
    </xf>
    <xf numFmtId="178" fontId="107" fillId="16" borderId="28" xfId="0" applyNumberFormat="1" applyFont="1" applyFill="1" applyBorder="1" applyAlignment="1" applyProtection="1">
      <alignment horizontal="right" vertical="center"/>
      <protection hidden="1"/>
    </xf>
    <xf numFmtId="178" fontId="107" fillId="16" borderId="0" xfId="0" applyNumberFormat="1" applyFont="1" applyFill="1" applyBorder="1" applyAlignment="1" applyProtection="1">
      <alignment horizontal="right" vertical="center"/>
      <protection hidden="1"/>
    </xf>
    <xf numFmtId="3" fontId="126" fillId="25" borderId="26" xfId="452" applyNumberFormat="1" applyFont="1" applyFill="1" applyBorder="1" applyAlignment="1" applyProtection="1">
      <alignment horizontal="center" vertical="center" wrapText="1"/>
      <protection hidden="1"/>
    </xf>
    <xf numFmtId="3" fontId="126" fillId="25" borderId="26" xfId="452" applyNumberFormat="1" applyFont="1" applyFill="1" applyBorder="1" applyAlignment="1" applyProtection="1">
      <alignment horizontal="center" vertical="center"/>
      <protection hidden="1"/>
    </xf>
    <xf numFmtId="3" fontId="126" fillId="25" borderId="24" xfId="452" applyNumberFormat="1" applyFont="1" applyFill="1" applyBorder="1" applyAlignment="1" applyProtection="1">
      <alignment horizontal="center" vertical="center"/>
      <protection hidden="1"/>
    </xf>
    <xf numFmtId="3" fontId="126" fillId="25" borderId="43" xfId="452" applyNumberFormat="1" applyFont="1" applyFill="1" applyBorder="1" applyAlignment="1" applyProtection="1">
      <alignment horizontal="center" vertical="center" wrapText="1"/>
      <protection hidden="1"/>
    </xf>
    <xf numFmtId="3" fontId="126" fillId="25" borderId="0" xfId="452" applyNumberFormat="1" applyFont="1" applyFill="1" applyBorder="1" applyAlignment="1" applyProtection="1">
      <alignment horizontal="center" vertical="center" wrapText="1"/>
      <protection hidden="1"/>
    </xf>
    <xf numFmtId="3" fontId="126" fillId="25" borderId="0" xfId="452" applyNumberFormat="1" applyFont="1" applyFill="1" applyBorder="1" applyAlignment="1" applyProtection="1">
      <alignment horizontal="center" vertical="center"/>
      <protection hidden="1"/>
    </xf>
    <xf numFmtId="3" fontId="126" fillId="25" borderId="59" xfId="452" applyNumberFormat="1" applyFont="1" applyFill="1" applyBorder="1" applyAlignment="1" applyProtection="1">
      <alignment horizontal="center" vertical="center"/>
      <protection hidden="1"/>
    </xf>
    <xf numFmtId="0" fontId="103" fillId="16" borderId="0" xfId="455" applyFont="1" applyFill="1" applyAlignment="1" applyProtection="1">
      <alignment horizontal="center" vertical="center"/>
      <protection hidden="1"/>
    </xf>
    <xf numFmtId="0" fontId="72" fillId="16" borderId="43" xfId="455" applyFont="1" applyFill="1" applyBorder="1" applyAlignment="1" applyProtection="1">
      <alignment horizontal="center" vertical="center" wrapText="1"/>
      <protection hidden="1"/>
    </xf>
    <xf numFmtId="0" fontId="72" fillId="16" borderId="44" xfId="455" applyFont="1" applyFill="1" applyBorder="1" applyAlignment="1" applyProtection="1">
      <alignment horizontal="center" vertical="center" wrapText="1"/>
      <protection hidden="1"/>
    </xf>
    <xf numFmtId="0" fontId="72" fillId="16" borderId="23" xfId="455" applyFont="1" applyFill="1" applyBorder="1" applyAlignment="1" applyProtection="1">
      <alignment horizontal="center" vertical="center" wrapText="1"/>
      <protection hidden="1"/>
    </xf>
    <xf numFmtId="0" fontId="103" fillId="16" borderId="0" xfId="455" applyFont="1" applyFill="1" applyBorder="1" applyAlignment="1" applyProtection="1">
      <alignment horizontal="center" vertical="center"/>
      <protection hidden="1"/>
    </xf>
    <xf numFmtId="0" fontId="72" fillId="16" borderId="53" xfId="455" applyFont="1" applyFill="1" applyBorder="1" applyAlignment="1" applyProtection="1">
      <alignment horizontal="center" vertical="center" wrapText="1"/>
      <protection hidden="1"/>
    </xf>
    <xf numFmtId="0" fontId="72" fillId="16" borderId="54" xfId="455" applyFont="1" applyFill="1" applyBorder="1" applyAlignment="1" applyProtection="1">
      <alignment horizontal="center" vertical="center" wrapText="1"/>
      <protection hidden="1"/>
    </xf>
    <xf numFmtId="0" fontId="72" fillId="16" borderId="68" xfId="455" applyFont="1" applyFill="1" applyBorder="1" applyAlignment="1" applyProtection="1">
      <alignment horizontal="center" vertical="center"/>
      <protection hidden="1"/>
    </xf>
    <xf numFmtId="0" fontId="72" fillId="16" borderId="36" xfId="455" applyFont="1" applyFill="1" applyBorder="1" applyAlignment="1" applyProtection="1">
      <alignment horizontal="center" vertical="center"/>
      <protection hidden="1"/>
    </xf>
    <xf numFmtId="0" fontId="72" fillId="16" borderId="55" xfId="455" applyFont="1" applyFill="1" applyBorder="1" applyAlignment="1" applyProtection="1">
      <alignment horizontal="center" vertical="center" wrapText="1"/>
      <protection hidden="1"/>
    </xf>
    <xf numFmtId="0" fontId="72" fillId="16" borderId="21" xfId="455" applyFont="1" applyFill="1" applyBorder="1" applyAlignment="1" applyProtection="1">
      <alignment horizontal="center" vertical="center" wrapText="1"/>
      <protection hidden="1"/>
    </xf>
    <xf numFmtId="0" fontId="72" fillId="16" borderId="67" xfId="455" applyFont="1" applyFill="1" applyBorder="1" applyAlignment="1" applyProtection="1">
      <alignment horizontal="center" vertical="center"/>
      <protection hidden="1"/>
    </xf>
    <xf numFmtId="0" fontId="72" fillId="16" borderId="48" xfId="455" applyFont="1" applyFill="1" applyBorder="1" applyAlignment="1" applyProtection="1">
      <alignment horizontal="center" vertical="center" wrapText="1"/>
      <protection hidden="1"/>
    </xf>
    <xf numFmtId="0" fontId="72" fillId="16" borderId="25" xfId="455" applyFont="1" applyFill="1" applyBorder="1" applyAlignment="1" applyProtection="1">
      <alignment horizontal="center" vertical="center" wrapText="1"/>
      <protection hidden="1"/>
    </xf>
    <xf numFmtId="0" fontId="72" fillId="16" borderId="61" xfId="455" applyFont="1" applyFill="1" applyBorder="1" applyAlignment="1" applyProtection="1">
      <alignment horizontal="center" vertical="center" wrapText="1"/>
      <protection hidden="1"/>
    </xf>
    <xf numFmtId="0" fontId="72" fillId="16" borderId="45" xfId="455" applyFont="1" applyFill="1" applyBorder="1" applyAlignment="1" applyProtection="1">
      <alignment horizontal="center" vertical="center" wrapText="1"/>
      <protection hidden="1"/>
    </xf>
    <xf numFmtId="0" fontId="72" fillId="16" borderId="46" xfId="455" applyFont="1" applyFill="1" applyBorder="1" applyAlignment="1" applyProtection="1">
      <alignment horizontal="center" vertical="center" wrapText="1"/>
      <protection hidden="1"/>
    </xf>
    <xf numFmtId="0" fontId="72" fillId="16" borderId="65" xfId="455" applyFont="1" applyFill="1" applyBorder="1" applyAlignment="1" applyProtection="1">
      <alignment horizontal="center" vertical="center" wrapText="1"/>
      <protection hidden="1"/>
    </xf>
    <xf numFmtId="229" fontId="72" fillId="0" borderId="19" xfId="0" applyNumberFormat="1" applyFont="1" applyFill="1" applyBorder="1" applyAlignment="1" applyProtection="1">
      <alignment horizontal="left" vertical="center" wrapText="1"/>
      <protection locked="0" hidden="1"/>
    </xf>
    <xf numFmtId="0" fontId="107" fillId="0" borderId="16" xfId="0" applyNumberFormat="1" applyFont="1" applyFill="1" applyBorder="1" applyAlignment="1" applyProtection="1">
      <alignment horizontal="left" vertical="center" wrapText="1"/>
      <protection locked="0" hidden="1"/>
    </xf>
  </cellXfs>
  <cellStyles count="3067">
    <cellStyle name=" 1" xfId="1"/>
    <cellStyle name="(##.00)" xfId="645"/>
    <cellStyle name="(표준)" xfId="465"/>
    <cellStyle name="(표준) 2" xfId="1896"/>
    <cellStyle name="(표준) 3" xfId="1967"/>
    <cellStyle name="(표준) 4" xfId="1814"/>
    <cellStyle name="(표준) 5" xfId="2629"/>
    <cellStyle name="(표준) 6" xfId="2618"/>
    <cellStyle name="??&amp;O?&amp;H?_x0008_??_x0007__x0001__x0001_" xfId="755"/>
    <cellStyle name="_02-수치지도(1년차)" xfId="756"/>
    <cellStyle name="¤@?e_TEST-1 " xfId="2"/>
    <cellStyle name="20% - 강조색1" xfId="3" builtinId="30" customBuiltin="1"/>
    <cellStyle name="20% - 강조색1 2" xfId="4"/>
    <cellStyle name="20% - 강조색1 2 2" xfId="1550"/>
    <cellStyle name="20% - 강조색1 3" xfId="5"/>
    <cellStyle name="20% - 강조색1 3 2" xfId="6"/>
    <cellStyle name="20% - 강조색1 3 3" xfId="7"/>
    <cellStyle name="20% - 강조색1 4" xfId="8"/>
    <cellStyle name="20% - 강조색1 5" xfId="9"/>
    <cellStyle name="20% - 강조색1 6" xfId="466"/>
    <cellStyle name="20% - 강조색2" xfId="10" builtinId="34" customBuiltin="1"/>
    <cellStyle name="20% - 강조색2 2" xfId="11"/>
    <cellStyle name="20% - 강조색2 2 2" xfId="1549"/>
    <cellStyle name="20% - 강조색2 3" xfId="12"/>
    <cellStyle name="20% - 강조색2 3 2" xfId="13"/>
    <cellStyle name="20% - 강조색2 3 3" xfId="14"/>
    <cellStyle name="20% - 강조색2 4" xfId="15"/>
    <cellStyle name="20% - 강조색2 5" xfId="16"/>
    <cellStyle name="20% - 강조색2 6" xfId="467"/>
    <cellStyle name="20% - 강조색3" xfId="17" builtinId="38" customBuiltin="1"/>
    <cellStyle name="20% - 강조색3 2" xfId="18"/>
    <cellStyle name="20% - 강조색3 2 2" xfId="1548"/>
    <cellStyle name="20% - 강조색3 3" xfId="19"/>
    <cellStyle name="20% - 강조색3 3 2" xfId="20"/>
    <cellStyle name="20% - 강조색3 3 3" xfId="21"/>
    <cellStyle name="20% - 강조색3 4" xfId="22"/>
    <cellStyle name="20% - 강조색3 5" xfId="23"/>
    <cellStyle name="20% - 강조색3 6" xfId="468"/>
    <cellStyle name="20% - 강조색4" xfId="24" builtinId="42" customBuiltin="1"/>
    <cellStyle name="20% - 강조색4 2" xfId="25"/>
    <cellStyle name="20% - 강조색4 2 2" xfId="1547"/>
    <cellStyle name="20% - 강조색4 3" xfId="26"/>
    <cellStyle name="20% - 강조색4 3 2" xfId="27"/>
    <cellStyle name="20% - 강조색4 3 3" xfId="28"/>
    <cellStyle name="20% - 강조색4 4" xfId="29"/>
    <cellStyle name="20% - 강조색4 5" xfId="30"/>
    <cellStyle name="20% - 강조색4 6" xfId="469"/>
    <cellStyle name="20% - 강조색5" xfId="31" builtinId="46" customBuiltin="1"/>
    <cellStyle name="20% - 강조색5 2" xfId="32"/>
    <cellStyle name="20% - 강조색5 2 2" xfId="1546"/>
    <cellStyle name="20% - 강조색5 3" xfId="33"/>
    <cellStyle name="20% - 강조색5 3 2" xfId="34"/>
    <cellStyle name="20% - 강조색5 3 3" xfId="35"/>
    <cellStyle name="20% - 강조색5 4" xfId="36"/>
    <cellStyle name="20% - 강조색5 5" xfId="37"/>
    <cellStyle name="20% - 강조색5 6" xfId="470"/>
    <cellStyle name="20% - 강조색6" xfId="38" builtinId="50" customBuiltin="1"/>
    <cellStyle name="20% - 강조색6 2" xfId="39"/>
    <cellStyle name="20% - 강조색6 2 2" xfId="757"/>
    <cellStyle name="20% - 강조색6 2 3" xfId="1545"/>
    <cellStyle name="20% - 강조색6 3" xfId="40"/>
    <cellStyle name="20% - 강조색6 3 2" xfId="41"/>
    <cellStyle name="20% - 강조색6 3 3" xfId="42"/>
    <cellStyle name="20% - 강조색6 4" xfId="43"/>
    <cellStyle name="20% - 강조색6 5" xfId="44"/>
    <cellStyle name="20% - 강조색6 6" xfId="471"/>
    <cellStyle name="40% - 강조색1" xfId="45" builtinId="31" customBuiltin="1"/>
    <cellStyle name="40% - 강조색1 2" xfId="46"/>
    <cellStyle name="40% - 강조색1 2 10" xfId="759"/>
    <cellStyle name="40% - 강조색1 2 11" xfId="760"/>
    <cellStyle name="40% - 강조색1 2 12" xfId="761"/>
    <cellStyle name="40% - 강조색1 2 13" xfId="762"/>
    <cellStyle name="40% - 강조색1 2 14" xfId="763"/>
    <cellStyle name="40% - 강조색1 2 15" xfId="764"/>
    <cellStyle name="40% - 강조색1 2 16" xfId="765"/>
    <cellStyle name="40% - 강조색1 2 17" xfId="766"/>
    <cellStyle name="40% - 강조색1 2 18" xfId="767"/>
    <cellStyle name="40% - 강조색1 2 19" xfId="768"/>
    <cellStyle name="40% - 강조색1 2 2" xfId="769"/>
    <cellStyle name="40% - 강조색1 2 2 2" xfId="1302"/>
    <cellStyle name="40% - 강조색1 2 2 2 2" xfId="1303"/>
    <cellStyle name="40% - 강조색1 2 2 2 2 2" xfId="1304"/>
    <cellStyle name="40% - 강조색1 2 2 2 2_3_3관경별 현황" xfId="1305"/>
    <cellStyle name="40% - 강조색1 2 2 2 3" xfId="1306"/>
    <cellStyle name="40% - 강조색1 2 2 2_3_3관경별 현황" xfId="1307"/>
    <cellStyle name="40% - 강조색1 2 2 3" xfId="1308"/>
    <cellStyle name="40% - 강조색1 2 2 3 2" xfId="1309"/>
    <cellStyle name="40% - 강조색1 2 2 3_3_3관경별 현황" xfId="1310"/>
    <cellStyle name="40% - 강조색1 2 2 4" xfId="1311"/>
    <cellStyle name="40% - 강조색1 2 2 5" xfId="1301"/>
    <cellStyle name="40% - 강조색1 2 2_3_3관경별 현황" xfId="1312"/>
    <cellStyle name="40% - 강조색1 2 20" xfId="770"/>
    <cellStyle name="40% - 강조색1 2 21" xfId="758"/>
    <cellStyle name="40% - 강조색1 2 22" xfId="1544"/>
    <cellStyle name="40% - 강조색1 2 3" xfId="771"/>
    <cellStyle name="40% - 강조색1 2 3 2" xfId="1314"/>
    <cellStyle name="40% - 강조색1 2 3 2 2" xfId="1315"/>
    <cellStyle name="40% - 강조색1 2 3 2_3_3관경별 현황" xfId="1316"/>
    <cellStyle name="40% - 강조색1 2 3 3" xfId="1317"/>
    <cellStyle name="40% - 강조색1 2 3 4" xfId="1313"/>
    <cellStyle name="40% - 강조색1 2 3_3_3관경별 현황" xfId="1318"/>
    <cellStyle name="40% - 강조색1 2 4" xfId="772"/>
    <cellStyle name="40% - 강조색1 2 4 2" xfId="1320"/>
    <cellStyle name="40% - 강조색1 2 4 3" xfId="1319"/>
    <cellStyle name="40% - 강조색1 2 4_3_3관경별 현황" xfId="1321"/>
    <cellStyle name="40% - 강조색1 2 5" xfId="773"/>
    <cellStyle name="40% - 강조색1 2 5 2" xfId="1322"/>
    <cellStyle name="40% - 강조색1 2 6" xfId="774"/>
    <cellStyle name="40% - 강조색1 2 6 2" xfId="1300"/>
    <cellStyle name="40% - 강조색1 2 7" xfId="775"/>
    <cellStyle name="40% - 강조색1 2 8" xfId="776"/>
    <cellStyle name="40% - 강조색1 2 9" xfId="777"/>
    <cellStyle name="40% - 강조색1 2_3_3관경별 현황" xfId="1323"/>
    <cellStyle name="40% - 강조색1 3" xfId="47"/>
    <cellStyle name="40% - 강조색1 3 2" xfId="48"/>
    <cellStyle name="40% - 강조색1 3 2 2" xfId="1325"/>
    <cellStyle name="40% - 강조색1 3 2 2 2" xfId="1326"/>
    <cellStyle name="40% - 강조색1 3 2 2_3_3관경별 현황" xfId="1327"/>
    <cellStyle name="40% - 강조색1 3 2 3" xfId="1328"/>
    <cellStyle name="40% - 강조색1 3 2_3_3관경별 현황" xfId="1329"/>
    <cellStyle name="40% - 강조색1 3 3" xfId="49"/>
    <cellStyle name="40% - 강조색1 3 3 2" xfId="1330"/>
    <cellStyle name="40% - 강조색1 3 3_3_3관경별 현황" xfId="1331"/>
    <cellStyle name="40% - 강조색1 3 4" xfId="1332"/>
    <cellStyle name="40% - 강조색1 3 5" xfId="1324"/>
    <cellStyle name="40% - 강조색1 3 6" xfId="1688"/>
    <cellStyle name="40% - 강조색1 3_3_3관경별 현황" xfId="1333"/>
    <cellStyle name="40% - 강조색1 4" xfId="50"/>
    <cellStyle name="40% - 강조색1 4 2" xfId="1334"/>
    <cellStyle name="40% - 강조색1 4 2 2" xfId="1335"/>
    <cellStyle name="40% - 강조색1 4 2 2 2" xfId="1336"/>
    <cellStyle name="40% - 강조색1 4 2 2_3_3관경별 현황" xfId="1337"/>
    <cellStyle name="40% - 강조색1 4 2 3" xfId="1338"/>
    <cellStyle name="40% - 강조색1 4 2_3_3관경별 현황" xfId="1339"/>
    <cellStyle name="40% - 강조색1 4 3" xfId="1340"/>
    <cellStyle name="40% - 강조색1 4 3 2" xfId="1341"/>
    <cellStyle name="40% - 강조색1 4 3_3_3관경별 현황" xfId="1342"/>
    <cellStyle name="40% - 강조색1 4 4" xfId="1343"/>
    <cellStyle name="40% - 강조색1 4_3_3관경별 현황" xfId="1344"/>
    <cellStyle name="40% - 강조색1 5" xfId="51"/>
    <cellStyle name="40% - 강조색1 5 2" xfId="1345"/>
    <cellStyle name="40% - 강조색1 5 2 2" xfId="1346"/>
    <cellStyle name="40% - 강조색1 5 2 2 2" xfId="1347"/>
    <cellStyle name="40% - 강조색1 5 2 2_3_3관경별 현황" xfId="1348"/>
    <cellStyle name="40% - 강조색1 5 2 3" xfId="1349"/>
    <cellStyle name="40% - 강조색1 5 2_3_3관경별 현황" xfId="1350"/>
    <cellStyle name="40% - 강조색1 5 3" xfId="1351"/>
    <cellStyle name="40% - 강조색1 5 3 2" xfId="1352"/>
    <cellStyle name="40% - 강조색1 5 3_3_3관경별 현황" xfId="1353"/>
    <cellStyle name="40% - 강조색1 5 4" xfId="1354"/>
    <cellStyle name="40% - 강조색1 5_3_3관경별 현황" xfId="1355"/>
    <cellStyle name="40% - 강조색1 6" xfId="472"/>
    <cellStyle name="40% - 강조색1 6 2" xfId="1356"/>
    <cellStyle name="40% - 강조색1 7" xfId="1357"/>
    <cellStyle name="40% - 강조색2" xfId="52" builtinId="35" customBuiltin="1"/>
    <cellStyle name="40% - 강조색2 2" xfId="53"/>
    <cellStyle name="40% - 강조색2 2 2" xfId="1543"/>
    <cellStyle name="40% - 강조색2 3" xfId="54"/>
    <cellStyle name="40% - 강조색2 3 2" xfId="55"/>
    <cellStyle name="40% - 강조색2 3 3" xfId="56"/>
    <cellStyle name="40% - 강조색2 4" xfId="57"/>
    <cellStyle name="40% - 강조색2 5" xfId="58"/>
    <cellStyle name="40% - 강조색2 6" xfId="473"/>
    <cellStyle name="40% - 강조색3" xfId="59" builtinId="39" customBuiltin="1"/>
    <cellStyle name="40% - 강조색3 2" xfId="60"/>
    <cellStyle name="40% - 강조색3 2 2" xfId="672"/>
    <cellStyle name="40% - 강조색3 2 3" xfId="1575"/>
    <cellStyle name="40% - 강조색3 3" xfId="61"/>
    <cellStyle name="40% - 강조색3 3 2" xfId="62"/>
    <cellStyle name="40% - 강조색3 3 3" xfId="63"/>
    <cellStyle name="40% - 강조색3 4" xfId="64"/>
    <cellStyle name="40% - 강조색3 5" xfId="65"/>
    <cellStyle name="40% - 강조색3 6" xfId="474"/>
    <cellStyle name="40% - 강조색4" xfId="66" builtinId="43" customBuiltin="1"/>
    <cellStyle name="40% - 강조색4 2" xfId="67"/>
    <cellStyle name="40% - 강조색4 2 2" xfId="1542"/>
    <cellStyle name="40% - 강조색4 3" xfId="68"/>
    <cellStyle name="40% - 강조색4 3 2" xfId="69"/>
    <cellStyle name="40% - 강조색4 3 3" xfId="70"/>
    <cellStyle name="40% - 강조색4 4" xfId="71"/>
    <cellStyle name="40% - 강조색4 5" xfId="72"/>
    <cellStyle name="40% - 강조색4 6" xfId="475"/>
    <cellStyle name="40% - 강조색5" xfId="73" builtinId="47" customBuiltin="1"/>
    <cellStyle name="40% - 강조색5 2" xfId="74"/>
    <cellStyle name="40% - 강조색5 2 2" xfId="1541"/>
    <cellStyle name="40% - 강조색5 3" xfId="75"/>
    <cellStyle name="40% - 강조색5 3 2" xfId="76"/>
    <cellStyle name="40% - 강조색5 3 3" xfId="77"/>
    <cellStyle name="40% - 강조색5 4" xfId="78"/>
    <cellStyle name="40% - 강조색5 5" xfId="79"/>
    <cellStyle name="40% - 강조색5 6" xfId="476"/>
    <cellStyle name="40% - 강조색6" xfId="80" builtinId="51" customBuiltin="1"/>
    <cellStyle name="40% - 강조색6 2" xfId="81"/>
    <cellStyle name="40% - 강조색6 2 2" xfId="1358"/>
    <cellStyle name="40% - 강조색6 2 3" xfId="1540"/>
    <cellStyle name="40% - 강조색6 3" xfId="82"/>
    <cellStyle name="40% - 강조색6 3 2" xfId="83"/>
    <cellStyle name="40% - 강조색6 3 3" xfId="84"/>
    <cellStyle name="40% - 강조색6 4" xfId="85"/>
    <cellStyle name="40% - 강조색6 5" xfId="86"/>
    <cellStyle name="40% - 강조색6 6" xfId="477"/>
    <cellStyle name="60% - 강조색1" xfId="87" builtinId="32" customBuiltin="1"/>
    <cellStyle name="60% - 강조색1 2" xfId="88"/>
    <cellStyle name="60% - 강조색1 2 2" xfId="1539"/>
    <cellStyle name="60% - 강조색1 3" xfId="89"/>
    <cellStyle name="60% - 강조색1 3 2" xfId="90"/>
    <cellStyle name="60% - 강조색1 3 3" xfId="91"/>
    <cellStyle name="60% - 강조색1 4" xfId="92"/>
    <cellStyle name="60% - 강조색1 5" xfId="93"/>
    <cellStyle name="60% - 강조색1 6" xfId="478"/>
    <cellStyle name="60% - 강조색2" xfId="94" builtinId="36" customBuiltin="1"/>
    <cellStyle name="60% - 강조색2 2" xfId="95"/>
    <cellStyle name="60% - 강조색2 2 2" xfId="1538"/>
    <cellStyle name="60% - 강조색2 3" xfId="96"/>
    <cellStyle name="60% - 강조색2 3 2" xfId="97"/>
    <cellStyle name="60% - 강조색2 3 3" xfId="98"/>
    <cellStyle name="60% - 강조색2 4" xfId="99"/>
    <cellStyle name="60% - 강조색2 5" xfId="100"/>
    <cellStyle name="60% - 강조색2 6" xfId="479"/>
    <cellStyle name="60% - 강조색3" xfId="101" builtinId="40" customBuiltin="1"/>
    <cellStyle name="60% - 강조색3 2" xfId="102"/>
    <cellStyle name="60% - 강조색3 2 2" xfId="1537"/>
    <cellStyle name="60% - 강조색3 3" xfId="103"/>
    <cellStyle name="60% - 강조색3 3 2" xfId="104"/>
    <cellStyle name="60% - 강조색3 3 3" xfId="105"/>
    <cellStyle name="60% - 강조색3 4" xfId="106"/>
    <cellStyle name="60% - 강조색3 5" xfId="107"/>
    <cellStyle name="60% - 강조색3 6" xfId="480"/>
    <cellStyle name="60% - 강조색4" xfId="108" builtinId="44" customBuiltin="1"/>
    <cellStyle name="60% - 강조색4 2" xfId="109"/>
    <cellStyle name="60% - 강조색4 2 2" xfId="1536"/>
    <cellStyle name="60% - 강조색4 3" xfId="110"/>
    <cellStyle name="60% - 강조색4 3 2" xfId="111"/>
    <cellStyle name="60% - 강조색4 3 3" xfId="112"/>
    <cellStyle name="60% - 강조색4 4" xfId="113"/>
    <cellStyle name="60% - 강조색4 5" xfId="114"/>
    <cellStyle name="60% - 강조색4 6" xfId="481"/>
    <cellStyle name="60% - 강조색5" xfId="115" builtinId="48" customBuiltin="1"/>
    <cellStyle name="60% - 강조색5 2" xfId="116"/>
    <cellStyle name="60% - 강조색5 2 2" xfId="1535"/>
    <cellStyle name="60% - 강조색5 3" xfId="117"/>
    <cellStyle name="60% - 강조색5 3 2" xfId="118"/>
    <cellStyle name="60% - 강조색5 3 3" xfId="119"/>
    <cellStyle name="60% - 강조색5 4" xfId="120"/>
    <cellStyle name="60% - 강조색5 5" xfId="121"/>
    <cellStyle name="60% - 강조색5 6" xfId="482"/>
    <cellStyle name="60% - 강조색6" xfId="122" builtinId="52" customBuiltin="1"/>
    <cellStyle name="60% - 강조색6 2" xfId="123"/>
    <cellStyle name="60% - 강조색6 2 2" xfId="1534"/>
    <cellStyle name="60% - 강조색6 3" xfId="124"/>
    <cellStyle name="60% - 강조색6 3 2" xfId="125"/>
    <cellStyle name="60% - 강조색6 3 3" xfId="126"/>
    <cellStyle name="60% - 강조색6 4" xfId="127"/>
    <cellStyle name="60% - 강조색6 5" xfId="128"/>
    <cellStyle name="60% - 강조색6 6" xfId="483"/>
    <cellStyle name="A¨­￠￢￠O [0]_INQUIRY ￠?￥i¨u¡AAⓒ￢Aⓒª " xfId="129"/>
    <cellStyle name="A¨­￠￢￠O_INQUIRY ￠?￥i¨u¡AAⓒ￢Aⓒª " xfId="130"/>
    <cellStyle name="AeE­ [0]_ 2ÆAAþº° " xfId="778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2" xfId="138"/>
    <cellStyle name="ÅëÈ­ [0]_laroux_2" xfId="139"/>
    <cellStyle name="AeE­ [0]_laroux_2_41-06농림16" xfId="140"/>
    <cellStyle name="ÅëÈ­ [0]_laroux_2_41-06농림16" xfId="141"/>
    <cellStyle name="AeE­ [0]_laroux_2_41-06농림41" xfId="142"/>
    <cellStyle name="ÅëÈ­ [0]_laroux_2_41-06농림41" xfId="143"/>
    <cellStyle name="AeE­ [0]_Sheet1" xfId="144"/>
    <cellStyle name="ÅëÈ­ [0]_Sheet1" xfId="145"/>
    <cellStyle name="AeE­_ 2ÆAAþº° " xfId="779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2" xfId="153"/>
    <cellStyle name="ÅëÈ­_laroux_2" xfId="154"/>
    <cellStyle name="AeE­_laroux_2_41-06농림16" xfId="155"/>
    <cellStyle name="ÅëÈ­_laroux_2_41-06농림16" xfId="156"/>
    <cellStyle name="AeE­_laroux_2_41-06농림41" xfId="157"/>
    <cellStyle name="ÅëÈ­_laroux_2_41-06농림41" xfId="158"/>
    <cellStyle name="AeE­_Sheet1" xfId="159"/>
    <cellStyle name="ÅëÈ­_Sheet1" xfId="160"/>
    <cellStyle name="AeE­_Sheet1_41-06농림16" xfId="161"/>
    <cellStyle name="ÅëÈ­_Sheet1_41-06농림16" xfId="162"/>
    <cellStyle name="AeE­_Sheet1_41-06농림41" xfId="163"/>
    <cellStyle name="ÅëÈ­_Sheet1_41-06농림41" xfId="164"/>
    <cellStyle name="AeE¡ⓒ [0]_INQUIRY ￠?￥i¨u¡AAⓒ￢Aⓒª " xfId="165"/>
    <cellStyle name="AeE¡ⓒ_INQUIRY ￠?￥i¨u¡AAⓒ￢Aⓒª " xfId="166"/>
    <cellStyle name="ALIGNMENT" xfId="484"/>
    <cellStyle name="AÞ¸¶ [0]_ 2ÆAAþº° " xfId="780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Sheet1" xfId="174"/>
    <cellStyle name="ÄÞ¸¶ [0]_Sheet1" xfId="175"/>
    <cellStyle name="AÞ¸¶_ 2ÆAAþº° " xfId="781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Sheet1" xfId="183"/>
    <cellStyle name="ÄÞ¸¶_Sheet1" xfId="184"/>
    <cellStyle name="AÞ¸¶_Sheet1_41-06농림16" xfId="185"/>
    <cellStyle name="ÄÞ¸¶_Sheet1_41-06농림16" xfId="186"/>
    <cellStyle name="AÞ¸¶_Sheet1_41-06농림41" xfId="187"/>
    <cellStyle name="ÄÞ¸¶_Sheet1_41-06농림41" xfId="188"/>
    <cellStyle name="C¡IA¨ª_¡ic¨u¡A¨￢I¨￢¡Æ AN¡Æe " xfId="189"/>
    <cellStyle name="C￥AØ_ 2ÆAAþº° " xfId="782"/>
    <cellStyle name="Ç¥ÁØ_¼ÕÀÍ¿¹»ê" xfId="190"/>
    <cellStyle name="C￥AØ_¼OAI¿¹≫e" xfId="191"/>
    <cellStyle name="Ç¥ÁØ_ÀÎ°Çºñ,¿ÜÁÖºñ" xfId="192"/>
    <cellStyle name="C￥AØ_AI°Cºn,μμ±Þºn" xfId="193"/>
    <cellStyle name="Ç¥ÁØ_laroux" xfId="194"/>
    <cellStyle name="C￥AØ_laroux_1" xfId="195"/>
    <cellStyle name="Ç¥ÁØ_laroux_1" xfId="196"/>
    <cellStyle name="C￥AØ_laroux_1_Sheet1" xfId="197"/>
    <cellStyle name="Ç¥ÁØ_laroux_1_Sheet1" xfId="198"/>
    <cellStyle name="C￥AØ_laroux_2" xfId="199"/>
    <cellStyle name="Ç¥ÁØ_laroux_2" xfId="200"/>
    <cellStyle name="C￥AØ_laroux_2_Sheet1" xfId="201"/>
    <cellStyle name="Ç¥ÁØ_laroux_2_Sheet1" xfId="202"/>
    <cellStyle name="C￥AØ_laroux_3" xfId="203"/>
    <cellStyle name="Ç¥ÁØ_laroux_3" xfId="204"/>
    <cellStyle name="C￥AØ_laroux_4" xfId="205"/>
    <cellStyle name="Ç¥ÁØ_laroux_4" xfId="206"/>
    <cellStyle name="C￥AØ_laroux_Sheet1" xfId="207"/>
    <cellStyle name="Ç¥ÁØ_laroux_Sheet1" xfId="208"/>
    <cellStyle name="C￥AØ_Sheet1" xfId="209"/>
    <cellStyle name="Ç¥ÁØ_Sheet1" xfId="210"/>
    <cellStyle name="category" xfId="211"/>
    <cellStyle name="Comma [0]" xfId="783"/>
    <cellStyle name="comma zerodec" xfId="485"/>
    <cellStyle name="comma zerodec 2" xfId="486"/>
    <cellStyle name="comma zerodec 2 2" xfId="487"/>
    <cellStyle name="comma zerodec 2 3" xfId="784"/>
    <cellStyle name="comma zerodec 3" xfId="646"/>
    <cellStyle name="Comma_ SG&amp;A Bridge " xfId="212"/>
    <cellStyle name="Comma0" xfId="213"/>
    <cellStyle name="Curren?_x0012_퐀_x0017_?" xfId="214"/>
    <cellStyle name="Currency [0]" xfId="785"/>
    <cellStyle name="Currency_ SG&amp;A Bridge " xfId="215"/>
    <cellStyle name="Currency0" xfId="216"/>
    <cellStyle name="Currency1" xfId="488"/>
    <cellStyle name="Currency1 2" xfId="489"/>
    <cellStyle name="Currency1 2 2" xfId="490"/>
    <cellStyle name="Currency1 2 3" xfId="647"/>
    <cellStyle name="Currency1 3" xfId="786"/>
    <cellStyle name="Currency1 4" xfId="602"/>
    <cellStyle name="Date" xfId="217"/>
    <cellStyle name="Dollar (zero dec)" xfId="491"/>
    <cellStyle name="Dollar (zero dec) 2" xfId="492"/>
    <cellStyle name="Dollar (zero dec) 2 2" xfId="493"/>
    <cellStyle name="Dollar (zero dec) 2 3" xfId="787"/>
    <cellStyle name="Dollar (zero dec) 3" xfId="648"/>
    <cellStyle name="Euro" xfId="218"/>
    <cellStyle name="Fixed" xfId="219"/>
    <cellStyle name="Grey" xfId="220"/>
    <cellStyle name="Grey 2" xfId="494"/>
    <cellStyle name="HEADER" xfId="221"/>
    <cellStyle name="Header1" xfId="222"/>
    <cellStyle name="Header2" xfId="223"/>
    <cellStyle name="Header2 2" xfId="224"/>
    <cellStyle name="Header2 2 2" xfId="1481"/>
    <cellStyle name="Header2 2 2 2" xfId="1718"/>
    <cellStyle name="Header2 2 2 2 2" xfId="1775"/>
    <cellStyle name="Header2 2 2 2 2 2" xfId="2313"/>
    <cellStyle name="Header2 2 2 2 3" xfId="2274"/>
    <cellStyle name="Header2 2 2 2 4" xfId="2566"/>
    <cellStyle name="Header2 2 2 2 5" xfId="2926"/>
    <cellStyle name="Header2 2 2 3" xfId="1738"/>
    <cellStyle name="Header2 2 2 3 2" xfId="2284"/>
    <cellStyle name="Header2 2 2 4" xfId="2091"/>
    <cellStyle name="Header2 2 2 5" xfId="2067"/>
    <cellStyle name="Header2 2 2 6" xfId="1961"/>
    <cellStyle name="Header2 2 2 7" xfId="2756"/>
    <cellStyle name="Header2 2 2 8" xfId="2967"/>
    <cellStyle name="Header2 2 3" xfId="1480"/>
    <cellStyle name="Header2 2 3 2" xfId="1717"/>
    <cellStyle name="Header2 2 3 2 2" xfId="1774"/>
    <cellStyle name="Header2 2 3 2 2 2" xfId="2312"/>
    <cellStyle name="Header2 2 3 2 3" xfId="2273"/>
    <cellStyle name="Header2 2 3 2 4" xfId="2565"/>
    <cellStyle name="Header2 2 3 2 5" xfId="2925"/>
    <cellStyle name="Header2 2 3 3" xfId="1737"/>
    <cellStyle name="Header2 2 3 3 2" xfId="2283"/>
    <cellStyle name="Header2 2 3 4" xfId="2090"/>
    <cellStyle name="Header2 2 3 5" xfId="2066"/>
    <cellStyle name="Header2 2 3 6" xfId="2068"/>
    <cellStyle name="Header2 2 3 7" xfId="2755"/>
    <cellStyle name="Header2 2 3 8" xfId="2966"/>
    <cellStyle name="Header2 2 4" xfId="1653"/>
    <cellStyle name="Header2 2 4 2" xfId="1770"/>
    <cellStyle name="Header2 2 4 2 2" xfId="2310"/>
    <cellStyle name="Header2 2 4 3" xfId="2212"/>
    <cellStyle name="Header2 2 4 4" xfId="2027"/>
    <cellStyle name="Header2 2 4 5" xfId="2865"/>
    <cellStyle name="Header2 2 5" xfId="1680"/>
    <cellStyle name="Header2 2 5 2" xfId="2238"/>
    <cellStyle name="Header2 2 6" xfId="1609"/>
    <cellStyle name="Header2 2 6 2" xfId="2176"/>
    <cellStyle name="Header2 2 6 3" xfId="2514"/>
    <cellStyle name="Header2 2 6 4" xfId="2077"/>
    <cellStyle name="Header2 2 6 5" xfId="2831"/>
    <cellStyle name="Header2 2_3_3관경별 현황" xfId="1723"/>
    <cellStyle name="Header2 3" xfId="225"/>
    <cellStyle name="Header2 3 2" xfId="1506"/>
    <cellStyle name="Header2 3 2 2" xfId="1739"/>
    <cellStyle name="Header2 3 2 2 2" xfId="2285"/>
    <cellStyle name="Header2 3 2 3" xfId="2110"/>
    <cellStyle name="Header2 3 2 4" xfId="1920"/>
    <cellStyle name="Header2 3 2 5" xfId="1875"/>
    <cellStyle name="Header2 3 2 6" xfId="2775"/>
    <cellStyle name="Header2 3 2 7" xfId="2976"/>
    <cellStyle name="Header2 3 3" xfId="1719"/>
    <cellStyle name="Header2 3 3 2" xfId="1776"/>
    <cellStyle name="Header2 3 3 2 2" xfId="2314"/>
    <cellStyle name="Header2 3 3 3" xfId="2275"/>
    <cellStyle name="Header2 3 3 4" xfId="2567"/>
    <cellStyle name="Header2 3 3 5" xfId="2927"/>
    <cellStyle name="Header2 3 4" xfId="1644"/>
    <cellStyle name="Header2 3 4 2" xfId="2204"/>
    <cellStyle name="Header2 3 5" xfId="1572"/>
    <cellStyle name="Header2 3 5 2" xfId="2142"/>
    <cellStyle name="Header2 3 5 3" xfId="2493"/>
    <cellStyle name="Header2 3 5 4" xfId="1943"/>
    <cellStyle name="Header2 3 5 5" xfId="2799"/>
    <cellStyle name="Header2 4" xfId="1479"/>
    <cellStyle name="Header2 4 2" xfId="1716"/>
    <cellStyle name="Header2 4 2 2" xfId="1773"/>
    <cellStyle name="Header2 4 2 2 2" xfId="2311"/>
    <cellStyle name="Header2 4 2 3" xfId="2272"/>
    <cellStyle name="Header2 4 2 4" xfId="2564"/>
    <cellStyle name="Header2 4 2 5" xfId="2924"/>
    <cellStyle name="Header2 4 3" xfId="1736"/>
    <cellStyle name="Header2 4 3 2" xfId="2282"/>
    <cellStyle name="Header2 4 4" xfId="2089"/>
    <cellStyle name="Header2 4 5" xfId="2065"/>
    <cellStyle name="Header2 4 6" xfId="2004"/>
    <cellStyle name="Header2 4 7" xfId="2754"/>
    <cellStyle name="Header2 4 8" xfId="2965"/>
    <cellStyle name="Header2 5" xfId="1492"/>
    <cellStyle name="Header2 5 2" xfId="2098"/>
    <cellStyle name="Header2 6" xfId="1631"/>
    <cellStyle name="Header2 6 2" xfId="2191"/>
    <cellStyle name="Header2 7" xfId="1608"/>
    <cellStyle name="Header2 7 2" xfId="2175"/>
    <cellStyle name="Header2 7 3" xfId="2513"/>
    <cellStyle name="Header2 7 4" xfId="1937"/>
    <cellStyle name="Header2 7 5" xfId="2830"/>
    <cellStyle name="Header2_3_3관경별 현황" xfId="1724"/>
    <cellStyle name="Heading 1" xfId="226"/>
    <cellStyle name="Heading 2" xfId="227"/>
    <cellStyle name="HEADING1" xfId="228"/>
    <cellStyle name="HEADING2" xfId="229"/>
    <cellStyle name="Input [yellow]" xfId="230"/>
    <cellStyle name="Input [yellow] 2" xfId="231"/>
    <cellStyle name="Input [yellow] 2 2" xfId="1055"/>
    <cellStyle name="Input [yellow] 2 2 10" xfId="2635"/>
    <cellStyle name="Input [yellow] 2 2 2" xfId="1483"/>
    <cellStyle name="Input [yellow] 2 2 2 2" xfId="2093"/>
    <cellStyle name="Input [yellow] 2 2 2 3" xfId="2322"/>
    <cellStyle name="Input [yellow] 2 2 2 4" xfId="2026"/>
    <cellStyle name="Input [yellow] 2 2 2 5" xfId="2758"/>
    <cellStyle name="Input [yellow] 2 2 2 6" xfId="2969"/>
    <cellStyle name="Input [yellow] 2 2 2 7" xfId="2744"/>
    <cellStyle name="Input [yellow] 2 2 3" xfId="1482"/>
    <cellStyle name="Input [yellow] 2 2 3 2" xfId="2092"/>
    <cellStyle name="Input [yellow] 2 2 3 3" xfId="2321"/>
    <cellStyle name="Input [yellow] 2 2 3 4" xfId="1870"/>
    <cellStyle name="Input [yellow] 2 2 3 5" xfId="2757"/>
    <cellStyle name="Input [yellow] 2 2 3 6" xfId="2968"/>
    <cellStyle name="Input [yellow] 2 2 3 7" xfId="2569"/>
    <cellStyle name="Input [yellow] 2 2 4" xfId="1652"/>
    <cellStyle name="Input [yellow] 2 2 4 2" xfId="1769"/>
    <cellStyle name="Input [yellow] 2 2 4 2 2" xfId="2490"/>
    <cellStyle name="Input [yellow] 2 2 4 2 3" xfId="2963"/>
    <cellStyle name="Input [yellow] 2 2 4 2 4" xfId="3059"/>
    <cellStyle name="Input [yellow] 2 2 4 2 5" xfId="3066"/>
    <cellStyle name="Input [yellow] 2 2 4 3" xfId="2401"/>
    <cellStyle name="Input [yellow] 2 2 4 4" xfId="2347"/>
    <cellStyle name="Input [yellow] 2 2 4 5" xfId="2864"/>
    <cellStyle name="Input [yellow] 2 2 5" xfId="1729"/>
    <cellStyle name="Input [yellow] 2 2 5 2" xfId="2461"/>
    <cellStyle name="Input [yellow] 2 2 5 3" xfId="2932"/>
    <cellStyle name="Input [yellow] 2 2 5 4" xfId="3054"/>
    <cellStyle name="Input [yellow] 2 2 5 5" xfId="3061"/>
    <cellStyle name="Input [yellow] 2 2 6" xfId="1996"/>
    <cellStyle name="Input [yellow] 2 2 7" xfId="1823"/>
    <cellStyle name="Input [yellow] 2 2 8" xfId="1824"/>
    <cellStyle name="Input [yellow] 2 2 9" xfId="2681"/>
    <cellStyle name="Input [yellow] 2 3" xfId="1484"/>
    <cellStyle name="Input [yellow] 2 3 2" xfId="2094"/>
    <cellStyle name="Input [yellow] 2 3 3" xfId="2323"/>
    <cellStyle name="Input [yellow] 2 3 4" xfId="1983"/>
    <cellStyle name="Input [yellow] 2 3 5" xfId="2759"/>
    <cellStyle name="Input [yellow] 2 3 6" xfId="2970"/>
    <cellStyle name="Input [yellow] 2 3 7" xfId="2745"/>
    <cellStyle name="Input [yellow] 2 4" xfId="1255"/>
    <cellStyle name="Input [yellow] 2 4 2" xfId="2038"/>
    <cellStyle name="Input [yellow] 2 4 3" xfId="2125"/>
    <cellStyle name="Input [yellow] 2 4 4" xfId="1949"/>
    <cellStyle name="Input [yellow] 2 4 5" xfId="2717"/>
    <cellStyle name="Input [yellow] 2 4 6" xfId="2632"/>
    <cellStyle name="Input [yellow] 2 4 7" xfId="2599"/>
    <cellStyle name="Input [yellow] 2 5" xfId="1509"/>
    <cellStyle name="Input [yellow] 2 5 2" xfId="1741"/>
    <cellStyle name="Input [yellow] 2 5 2 2" xfId="2463"/>
    <cellStyle name="Input [yellow] 2 5 2 3" xfId="2936"/>
    <cellStyle name="Input [yellow] 2 5 2 4" xfId="3056"/>
    <cellStyle name="Input [yellow] 2 5 2 5" xfId="3063"/>
    <cellStyle name="Input [yellow] 2 5 3" xfId="2113"/>
    <cellStyle name="Input [yellow] 2 5 4" xfId="1918"/>
    <cellStyle name="Input [yellow] 2 5 5" xfId="1991"/>
    <cellStyle name="Input [yellow] 2 5 6" xfId="2778"/>
    <cellStyle name="Input [yellow] 2 5 7" xfId="2978"/>
    <cellStyle name="Input [yellow] 3" xfId="232"/>
    <cellStyle name="Input [yellow] 3 2" xfId="1485"/>
    <cellStyle name="Input [yellow] 3 2 2" xfId="2095"/>
    <cellStyle name="Input [yellow] 3 2 3" xfId="2324"/>
    <cellStyle name="Input [yellow] 3 2 4" xfId="2018"/>
    <cellStyle name="Input [yellow] 3 2 5" xfId="2760"/>
    <cellStyle name="Input [yellow] 3 2 6" xfId="2971"/>
    <cellStyle name="Input [yellow] 3 2 7" xfId="2746"/>
    <cellStyle name="Input [yellow] 3 3" xfId="1510"/>
    <cellStyle name="Input [yellow] 3 3 2" xfId="1742"/>
    <cellStyle name="Input [yellow] 3 3 2 2" xfId="2464"/>
    <cellStyle name="Input [yellow] 3 3 2 3" xfId="2937"/>
    <cellStyle name="Input [yellow] 3 3 2 4" xfId="3057"/>
    <cellStyle name="Input [yellow] 3 3 2 5" xfId="3064"/>
    <cellStyle name="Input [yellow] 3 3 3" xfId="2114"/>
    <cellStyle name="Input [yellow] 3 3 4" xfId="1919"/>
    <cellStyle name="Input [yellow] 3 3 5" xfId="1892"/>
    <cellStyle name="Input [yellow] 3 3 6" xfId="2779"/>
    <cellStyle name="Input [yellow] 3 3 7" xfId="2979"/>
    <cellStyle name="Input [yellow] 4" xfId="233"/>
    <cellStyle name="Input [yellow] 4 2" xfId="1511"/>
    <cellStyle name="Input [yellow] 4 2 2" xfId="1743"/>
    <cellStyle name="Input [yellow] 4 2 2 2" xfId="2465"/>
    <cellStyle name="Input [yellow] 4 2 2 3" xfId="2938"/>
    <cellStyle name="Input [yellow] 4 2 2 4" xfId="3058"/>
    <cellStyle name="Input [yellow] 4 2 2 5" xfId="3065"/>
    <cellStyle name="Input [yellow] 4 2 3" xfId="2115"/>
    <cellStyle name="Input [yellow] 4 2 4" xfId="1868"/>
    <cellStyle name="Input [yellow] 4 2 5" xfId="1836"/>
    <cellStyle name="Input [yellow] 4 2 6" xfId="2780"/>
    <cellStyle name="Input [yellow] 4 2 7" xfId="2980"/>
    <cellStyle name="Input [yellow] 4 3" xfId="1720"/>
    <cellStyle name="Input [yellow] 4 3 2" xfId="2276"/>
    <cellStyle name="Input [yellow] 4 3 3" xfId="2458"/>
    <cellStyle name="Input [yellow] 4 3 4" xfId="2568"/>
    <cellStyle name="Input [yellow] 4 3 5" xfId="2928"/>
    <cellStyle name="Input [yellow] 4 3 6" xfId="3053"/>
    <cellStyle name="Input [yellow] 4 3 7" xfId="3060"/>
    <cellStyle name="Input [yellow] 5" xfId="495"/>
    <cellStyle name="Input [yellow] 5 2" xfId="1508"/>
    <cellStyle name="Input [yellow] 5 2 2" xfId="2112"/>
    <cellStyle name="Input [yellow] 5 2 3" xfId="2000"/>
    <cellStyle name="Input [yellow] 5 2 4" xfId="1874"/>
    <cellStyle name="Input [yellow] 5 2 5" xfId="2777"/>
    <cellStyle name="Input [yellow] 5 2 6" xfId="2977"/>
    <cellStyle name="Input [yellow] 5 3" xfId="1740"/>
    <cellStyle name="Input [yellow] 5 3 2" xfId="2462"/>
    <cellStyle name="Input [yellow] 5 3 3" xfId="2935"/>
    <cellStyle name="Input [yellow] 5 3 4" xfId="3055"/>
    <cellStyle name="Input [yellow] 5 3 5" xfId="3062"/>
    <cellStyle name="Input [yellow] 5 4" xfId="1902"/>
    <cellStyle name="Input [yellow] 5 5" xfId="1946"/>
    <cellStyle name="Input [yellow] 5 6" xfId="1955"/>
    <cellStyle name="Input [yellow] 5 7" xfId="2634"/>
    <cellStyle name="Input [yellow] 5 8" xfId="2650"/>
    <cellStyle name="Input [yellow] 5 9" xfId="3024"/>
    <cellStyle name="Milliers [0]_Arabian Spec" xfId="496"/>
    <cellStyle name="Milliers_Arabian Spec" xfId="497"/>
    <cellStyle name="Model" xfId="234"/>
    <cellStyle name="Model 2" xfId="235"/>
    <cellStyle name="Model 2 2" xfId="464"/>
    <cellStyle name="Model 2 2 2" xfId="498"/>
    <cellStyle name="Model 2 2_7.생활폐기물매립지" xfId="499"/>
    <cellStyle name="Model 2 3" xfId="500"/>
    <cellStyle name="Model 3" xfId="463"/>
    <cellStyle name="Model 3 2" xfId="501"/>
    <cellStyle name="Model 3_7.생활폐기물매립지" xfId="502"/>
    <cellStyle name="Model 4" xfId="503"/>
    <cellStyle name="Mon?aire [0]_Arabian Spec" xfId="504"/>
    <cellStyle name="Mon?aire_Arabian Spec" xfId="505"/>
    <cellStyle name="Normal - Style1" xfId="236"/>
    <cellStyle name="Normal - Style1 2" xfId="506"/>
    <cellStyle name="Normal - Style1 2 2" xfId="1486"/>
    <cellStyle name="Normal - Style1 2 3" xfId="788"/>
    <cellStyle name="Normal - Style1 3" xfId="1574"/>
    <cellStyle name="Normal_ SG&amp;A Bridge " xfId="237"/>
    <cellStyle name="Percent [2]" xfId="238"/>
    <cellStyle name="subhead" xfId="239"/>
    <cellStyle name="title [1]" xfId="789"/>
    <cellStyle name="title [2]" xfId="790"/>
    <cellStyle name="Total" xfId="240"/>
    <cellStyle name="UM" xfId="241"/>
    <cellStyle name="강조색1" xfId="242" builtinId="29" customBuiltin="1"/>
    <cellStyle name="강조색1 2" xfId="243"/>
    <cellStyle name="강조색1 2 2" xfId="1533"/>
    <cellStyle name="강조색1 3" xfId="244"/>
    <cellStyle name="강조색1 3 2" xfId="245"/>
    <cellStyle name="강조색1 3 3" xfId="246"/>
    <cellStyle name="강조색1 4" xfId="247"/>
    <cellStyle name="강조색1 5" xfId="248"/>
    <cellStyle name="강조색1 6" xfId="507"/>
    <cellStyle name="강조색2" xfId="249" builtinId="33" customBuiltin="1"/>
    <cellStyle name="강조색2 2" xfId="250"/>
    <cellStyle name="강조색2 2 2" xfId="1359"/>
    <cellStyle name="강조색2 2 3" xfId="1532"/>
    <cellStyle name="강조색2 3" xfId="251"/>
    <cellStyle name="강조색2 3 2" xfId="252"/>
    <cellStyle name="강조색2 3 3" xfId="253"/>
    <cellStyle name="강조색2 4" xfId="254"/>
    <cellStyle name="강조색2 5" xfId="255"/>
    <cellStyle name="강조색2 6" xfId="508"/>
    <cellStyle name="강조색3" xfId="256" builtinId="37" customBuiltin="1"/>
    <cellStyle name="강조색3 2" xfId="257"/>
    <cellStyle name="강조색3 2 2" xfId="1531"/>
    <cellStyle name="강조색3 3" xfId="258"/>
    <cellStyle name="강조색3 3 2" xfId="259"/>
    <cellStyle name="강조색3 3 3" xfId="260"/>
    <cellStyle name="강조색3 4" xfId="261"/>
    <cellStyle name="강조색3 5" xfId="262"/>
    <cellStyle name="강조색3 6" xfId="509"/>
    <cellStyle name="강조색4" xfId="263" builtinId="41" customBuiltin="1"/>
    <cellStyle name="강조색4 2" xfId="264"/>
    <cellStyle name="강조색4 2 2" xfId="1530"/>
    <cellStyle name="강조색4 3" xfId="265"/>
    <cellStyle name="강조색4 3 2" xfId="266"/>
    <cellStyle name="강조색4 3 3" xfId="267"/>
    <cellStyle name="강조색4 4" xfId="268"/>
    <cellStyle name="강조색4 5" xfId="269"/>
    <cellStyle name="강조색4 6" xfId="510"/>
    <cellStyle name="강조색5" xfId="270" builtinId="45" customBuiltin="1"/>
    <cellStyle name="강조색5 2" xfId="271"/>
    <cellStyle name="강조색5 2 2" xfId="1529"/>
    <cellStyle name="강조색5 3" xfId="272"/>
    <cellStyle name="강조색5 3 2" xfId="273"/>
    <cellStyle name="강조색5 3 3" xfId="274"/>
    <cellStyle name="강조색5 4" xfId="275"/>
    <cellStyle name="강조색5 5" xfId="276"/>
    <cellStyle name="강조색5 6" xfId="511"/>
    <cellStyle name="강조색6" xfId="277" builtinId="49" customBuiltin="1"/>
    <cellStyle name="강조색6 2" xfId="278"/>
    <cellStyle name="강조색6 2 2" xfId="791"/>
    <cellStyle name="강조색6 2 3" xfId="1528"/>
    <cellStyle name="강조색6 3" xfId="279"/>
    <cellStyle name="강조색6 3 2" xfId="280"/>
    <cellStyle name="강조색6 3 3" xfId="281"/>
    <cellStyle name="강조색6 4" xfId="282"/>
    <cellStyle name="강조색6 5" xfId="283"/>
    <cellStyle name="강조색6 6" xfId="512"/>
    <cellStyle name="경고문" xfId="284" builtinId="11" customBuiltin="1"/>
    <cellStyle name="경고문 2" xfId="285"/>
    <cellStyle name="경고문 2 2" xfId="1527"/>
    <cellStyle name="경고문 3" xfId="286"/>
    <cellStyle name="경고문 3 2" xfId="287"/>
    <cellStyle name="경고문 3 3" xfId="288"/>
    <cellStyle name="경고문 4" xfId="289"/>
    <cellStyle name="경고문 5" xfId="290"/>
    <cellStyle name="경고문 6" xfId="513"/>
    <cellStyle name="계산" xfId="291" builtinId="22" customBuiltin="1"/>
    <cellStyle name="계산 10" xfId="2584"/>
    <cellStyle name="계산 11" xfId="2753"/>
    <cellStyle name="계산 2" xfId="292"/>
    <cellStyle name="계산 2 10" xfId="2546"/>
    <cellStyle name="계산 2 11" xfId="2585"/>
    <cellStyle name="계산 2 12" xfId="2933"/>
    <cellStyle name="계산 2 2" xfId="293"/>
    <cellStyle name="계산 2 2 10" xfId="2586"/>
    <cellStyle name="계산 2 2 11" xfId="2642"/>
    <cellStyle name="계산 2 2 2" xfId="1045"/>
    <cellStyle name="계산 2 2 2 2" xfId="1290"/>
    <cellStyle name="계산 2 2 2 2 2" xfId="1705"/>
    <cellStyle name="계산 2 2 2 2 2 2" xfId="2262"/>
    <cellStyle name="계산 2 2 2 2 2 3" xfId="2446"/>
    <cellStyle name="계산 2 2 2 2 2 4" xfId="2914"/>
    <cellStyle name="계산 2 2 2 2 3" xfId="2055"/>
    <cellStyle name="계산 2 2 2 2 4" xfId="1785"/>
    <cellStyle name="계산 2 2 2 2 5" xfId="2734"/>
    <cellStyle name="계산 2 2 2 3" xfId="1646"/>
    <cellStyle name="계산 2 2 2 3 2" xfId="2206"/>
    <cellStyle name="계산 2 2 2 3 3" xfId="2395"/>
    <cellStyle name="계산 2 2 2 3 4" xfId="2858"/>
    <cellStyle name="계산 2 2 2 4" xfId="1989"/>
    <cellStyle name="계산 2 2 2 5" xfId="1913"/>
    <cellStyle name="계산 2 2 2 6" xfId="2673"/>
    <cellStyle name="계산 2 2 2 7" xfId="2579"/>
    <cellStyle name="계산 2 2 3" xfId="1295"/>
    <cellStyle name="계산 2 2 3 2" xfId="1710"/>
    <cellStyle name="계산 2 2 3 2 2" xfId="2267"/>
    <cellStyle name="계산 2 2 3 2 3" xfId="2451"/>
    <cellStyle name="계산 2 2 3 2 4" xfId="2919"/>
    <cellStyle name="계산 2 2 3 3" xfId="2060"/>
    <cellStyle name="계산 2 2 3 4" xfId="1782"/>
    <cellStyle name="계산 2 2 3 5" xfId="2739"/>
    <cellStyle name="계산 2 2 4" xfId="1245"/>
    <cellStyle name="계산 2 2 4 2" xfId="1682"/>
    <cellStyle name="계산 2 2 4 2 2" xfId="2240"/>
    <cellStyle name="계산 2 2 4 2 3" xfId="2426"/>
    <cellStyle name="계산 2 2 4 2 4" xfId="2892"/>
    <cellStyle name="계산 2 2 4 3" xfId="2030"/>
    <cellStyle name="계산 2 2 4 4" xfId="1800"/>
    <cellStyle name="계산 2 2 4 5" xfId="2709"/>
    <cellStyle name="계산 2 2 5" xfId="1555"/>
    <cellStyle name="계산 2 2 5 2" xfId="1746"/>
    <cellStyle name="계산 2 2 5 2 2" xfId="2288"/>
    <cellStyle name="계산 2 2 5 2 3" xfId="2468"/>
    <cellStyle name="계산 2 2 5 2 4" xfId="2941"/>
    <cellStyle name="계산 2 2 5 3" xfId="2129"/>
    <cellStyle name="계산 2 2 5 4" xfId="2316"/>
    <cellStyle name="계산 2 2 5 5" xfId="2787"/>
    <cellStyle name="계산 2 2 5 6" xfId="2984"/>
    <cellStyle name="계산 2 2 6" xfId="1500"/>
    <cellStyle name="계산 2 2 6 2" xfId="2104"/>
    <cellStyle name="계산 2 2 6 3" xfId="2331"/>
    <cellStyle name="계산 2 2 6 4" xfId="2769"/>
    <cellStyle name="계산 2 2 7" xfId="1619"/>
    <cellStyle name="계산 2 2 7 2" xfId="2183"/>
    <cellStyle name="계산 2 2 7 3" xfId="2375"/>
    <cellStyle name="계산 2 2 7 4" xfId="2837"/>
    <cellStyle name="계산 2 2 8" xfId="1829"/>
    <cellStyle name="계산 2 2 9" xfId="1972"/>
    <cellStyle name="계산 2 3" xfId="294"/>
    <cellStyle name="계산 2 3 2" xfId="1283"/>
    <cellStyle name="계산 2 3 2 2" xfId="1698"/>
    <cellStyle name="계산 2 3 2 2 2" xfId="2255"/>
    <cellStyle name="계산 2 3 2 2 3" xfId="2440"/>
    <cellStyle name="계산 2 3 2 2 4" xfId="2907"/>
    <cellStyle name="계산 2 3 2 3" xfId="2048"/>
    <cellStyle name="계산 2 3 2 4" xfId="2127"/>
    <cellStyle name="계산 2 3 2 5" xfId="2727"/>
    <cellStyle name="계산 2 3 3" xfId="1556"/>
    <cellStyle name="계산 2 3 3 2" xfId="1747"/>
    <cellStyle name="계산 2 3 3 2 2" xfId="2289"/>
    <cellStyle name="계산 2 3 3 2 3" xfId="2469"/>
    <cellStyle name="계산 2 3 3 2 4" xfId="2942"/>
    <cellStyle name="계산 2 3 3 3" xfId="2130"/>
    <cellStyle name="계산 2 3 3 4" xfId="1912"/>
    <cellStyle name="계산 2 3 3 5" xfId="2788"/>
    <cellStyle name="계산 2 3 3 6" xfId="2985"/>
    <cellStyle name="계산 2 3 4" xfId="1633"/>
    <cellStyle name="계산 2 3 4 2" xfId="2193"/>
    <cellStyle name="계산 2 3 4 3" xfId="2384"/>
    <cellStyle name="계산 2 3 4 4" xfId="2846"/>
    <cellStyle name="계산 2 3 5" xfId="1667"/>
    <cellStyle name="계산 2 3 5 2" xfId="2225"/>
    <cellStyle name="계산 2 3 5 3" xfId="2413"/>
    <cellStyle name="계산 2 3 5 4" xfId="2878"/>
    <cellStyle name="계산 2 3 6" xfId="1830"/>
    <cellStyle name="계산 2 3 7" xfId="2084"/>
    <cellStyle name="계산 2 3 8" xfId="2587"/>
    <cellStyle name="계산 2 3 9" xfId="2752"/>
    <cellStyle name="계산 2 4" xfId="1281"/>
    <cellStyle name="계산 2 4 2" xfId="1696"/>
    <cellStyle name="계산 2 4 2 2" xfId="2253"/>
    <cellStyle name="계산 2 4 2 3" xfId="2438"/>
    <cellStyle name="계산 2 4 2 4" xfId="2905"/>
    <cellStyle name="계산 2 4 3" xfId="2046"/>
    <cellStyle name="계산 2 4 4" xfId="1791"/>
    <cellStyle name="계산 2 4 5" xfId="2725"/>
    <cellStyle name="계산 2 5" xfId="1206"/>
    <cellStyle name="계산 2 5 2" xfId="1668"/>
    <cellStyle name="계산 2 5 2 2" xfId="2226"/>
    <cellStyle name="계산 2 5 2 3" xfId="2414"/>
    <cellStyle name="계산 2 5 2 4" xfId="2879"/>
    <cellStyle name="계산 2 5 3" xfId="2019"/>
    <cellStyle name="계산 2 5 4" xfId="1807"/>
    <cellStyle name="계산 2 5 5" xfId="2699"/>
    <cellStyle name="계산 2 6" xfId="1554"/>
    <cellStyle name="계산 2 6 2" xfId="1745"/>
    <cellStyle name="계산 2 6 2 2" xfId="2287"/>
    <cellStyle name="계산 2 6 2 3" xfId="2467"/>
    <cellStyle name="계산 2 6 2 4" xfId="2940"/>
    <cellStyle name="계산 2 6 3" xfId="2128"/>
    <cellStyle name="계산 2 6 4" xfId="2345"/>
    <cellStyle name="계산 2 6 5" xfId="2786"/>
    <cellStyle name="계산 2 6 6" xfId="2983"/>
    <cellStyle name="계산 2 7" xfId="1526"/>
    <cellStyle name="계산 2 7 2" xfId="2122"/>
    <cellStyle name="계산 2 7 3" xfId="2344"/>
    <cellStyle name="계산 2 7 4" xfId="2785"/>
    <cellStyle name="계산 2 8" xfId="1659"/>
    <cellStyle name="계산 2 8 2" xfId="2218"/>
    <cellStyle name="계산 2 8 3" xfId="2407"/>
    <cellStyle name="계산 2 8 4" xfId="2871"/>
    <cellStyle name="계산 2 9" xfId="1828"/>
    <cellStyle name="계산 3" xfId="295"/>
    <cellStyle name="계산 3 2" xfId="296"/>
    <cellStyle name="계산 3 2 2" xfId="1558"/>
    <cellStyle name="계산 3 2 2 2" xfId="1749"/>
    <cellStyle name="계산 3 2 2 2 2" xfId="2291"/>
    <cellStyle name="계산 3 2 2 2 3" xfId="2471"/>
    <cellStyle name="계산 3 2 2 2 4" xfId="2944"/>
    <cellStyle name="계산 3 2 2 3" xfId="2132"/>
    <cellStyle name="계산 3 2 2 4" xfId="2083"/>
    <cellStyle name="계산 3 2 2 5" xfId="2790"/>
    <cellStyle name="계산 3 2 2 6" xfId="2987"/>
    <cellStyle name="계산 3 2 3" xfId="1658"/>
    <cellStyle name="계산 3 2 3 2" xfId="2217"/>
    <cellStyle name="계산 3 2 3 3" xfId="2406"/>
    <cellStyle name="계산 3 2 3 4" xfId="2870"/>
    <cellStyle name="계산 3 2 4" xfId="1832"/>
    <cellStyle name="계산 3 2 5" xfId="1975"/>
    <cellStyle name="계산 3 2 6" xfId="2589"/>
    <cellStyle name="계산 3 2 7" xfId="2751"/>
    <cellStyle name="계산 3 3" xfId="297"/>
    <cellStyle name="계산 3 3 2" xfId="1559"/>
    <cellStyle name="계산 3 3 2 2" xfId="1750"/>
    <cellStyle name="계산 3 3 2 2 2" xfId="2292"/>
    <cellStyle name="계산 3 3 2 2 3" xfId="2472"/>
    <cellStyle name="계산 3 3 2 2 4" xfId="2945"/>
    <cellStyle name="계산 3 3 2 3" xfId="2133"/>
    <cellStyle name="계산 3 3 2 4" xfId="2082"/>
    <cellStyle name="계산 3 3 2 5" xfId="2791"/>
    <cellStyle name="계산 3 3 2 6" xfId="2988"/>
    <cellStyle name="계산 3 3 3" xfId="1618"/>
    <cellStyle name="계산 3 3 3 2" xfId="2182"/>
    <cellStyle name="계산 3 3 3 3" xfId="2374"/>
    <cellStyle name="계산 3 3 3 4" xfId="2836"/>
    <cellStyle name="계산 3 3 4" xfId="1833"/>
    <cellStyle name="계산 3 3 5" xfId="2087"/>
    <cellStyle name="계산 3 3 6" xfId="2590"/>
    <cellStyle name="계산 3 3 7" xfId="2750"/>
    <cellStyle name="계산 3 4" xfId="1557"/>
    <cellStyle name="계산 3 4 2" xfId="1748"/>
    <cellStyle name="계산 3 4 2 2" xfId="2290"/>
    <cellStyle name="계산 3 4 2 3" xfId="2470"/>
    <cellStyle name="계산 3 4 2 4" xfId="2943"/>
    <cellStyle name="계산 3 4 3" xfId="2131"/>
    <cellStyle name="계산 3 4 4" xfId="1922"/>
    <cellStyle name="계산 3 4 5" xfId="2789"/>
    <cellStyle name="계산 3 4 6" xfId="2986"/>
    <cellStyle name="계산 3 5" xfId="1632"/>
    <cellStyle name="계산 3 5 2" xfId="2192"/>
    <cellStyle name="계산 3 5 3" xfId="2383"/>
    <cellStyle name="계산 3 5 4" xfId="2845"/>
    <cellStyle name="계산 3 6" xfId="1831"/>
    <cellStyle name="계산 3 7" xfId="2088"/>
    <cellStyle name="계산 3 8" xfId="2588"/>
    <cellStyle name="계산 3 9" xfId="2748"/>
    <cellStyle name="계산 4" xfId="298"/>
    <cellStyle name="계산 4 2" xfId="1560"/>
    <cellStyle name="계산 4 2 2" xfId="1751"/>
    <cellStyle name="계산 4 2 2 2" xfId="2293"/>
    <cellStyle name="계산 4 2 2 3" xfId="2473"/>
    <cellStyle name="계산 4 2 2 4" xfId="2946"/>
    <cellStyle name="계산 4 2 3" xfId="2134"/>
    <cellStyle name="계산 4 2 4" xfId="2081"/>
    <cellStyle name="계산 4 2 5" xfId="2792"/>
    <cellStyle name="계산 4 2 6" xfId="2989"/>
    <cellStyle name="계산 4 3" xfId="1681"/>
    <cellStyle name="계산 4 3 2" xfId="2239"/>
    <cellStyle name="계산 4 3 3" xfId="2425"/>
    <cellStyle name="계산 4 3 4" xfId="2891"/>
    <cellStyle name="계산 4 4" xfId="1834"/>
    <cellStyle name="계산 4 5" xfId="2553"/>
    <cellStyle name="계산 4 6" xfId="2591"/>
    <cellStyle name="계산 4 7" xfId="2662"/>
    <cellStyle name="계산 5" xfId="299"/>
    <cellStyle name="계산 5 2" xfId="1561"/>
    <cellStyle name="계산 5 2 2" xfId="1752"/>
    <cellStyle name="계산 5 2 2 2" xfId="2294"/>
    <cellStyle name="계산 5 2 2 3" xfId="2474"/>
    <cellStyle name="계산 5 2 2 4" xfId="2947"/>
    <cellStyle name="계산 5 2 3" xfId="2135"/>
    <cellStyle name="계산 5 2 4" xfId="1849"/>
    <cellStyle name="계산 5 2 5" xfId="2793"/>
    <cellStyle name="계산 5 2 6" xfId="2990"/>
    <cellStyle name="계산 5 3" xfId="1645"/>
    <cellStyle name="계산 5 3 2" xfId="2205"/>
    <cellStyle name="계산 5 3 3" xfId="2394"/>
    <cellStyle name="계산 5 3 4" xfId="2857"/>
    <cellStyle name="계산 5 4" xfId="1835"/>
    <cellStyle name="계산 5 5" xfId="2554"/>
    <cellStyle name="계산 5 6" xfId="2592"/>
    <cellStyle name="계산 5 7" xfId="2749"/>
    <cellStyle name="계산 6" xfId="514"/>
    <cellStyle name="계산 6 2" xfId="1744"/>
    <cellStyle name="계산 6 2 2" xfId="2286"/>
    <cellStyle name="계산 6 2 3" xfId="2466"/>
    <cellStyle name="계산 6 2 4" xfId="2939"/>
    <cellStyle name="계산 6 3" xfId="1903"/>
    <cellStyle name="계산 6 4" xfId="1960"/>
    <cellStyle name="계산 6 5" xfId="2637"/>
    <cellStyle name="계산 6 6" xfId="2697"/>
    <cellStyle name="계산 7" xfId="1620"/>
    <cellStyle name="계산 7 2" xfId="2184"/>
    <cellStyle name="계산 7 3" xfId="2376"/>
    <cellStyle name="계산 7 4" xfId="2838"/>
    <cellStyle name="계산 8" xfId="1827"/>
    <cellStyle name="계산 9" xfId="2521"/>
    <cellStyle name="고정소숫점" xfId="300"/>
    <cellStyle name="고정소숫점 2" xfId="1360"/>
    <cellStyle name="고정소숫점 3" xfId="1491"/>
    <cellStyle name="고정출력1" xfId="301"/>
    <cellStyle name="고정출력2" xfId="302"/>
    <cellStyle name="나쁨" xfId="303" builtinId="27" customBuiltin="1"/>
    <cellStyle name="나쁨 2" xfId="304"/>
    <cellStyle name="나쁨 2 2" xfId="1525"/>
    <cellStyle name="나쁨 3" xfId="305"/>
    <cellStyle name="나쁨 3 2" xfId="306"/>
    <cellStyle name="나쁨 3 3" xfId="307"/>
    <cellStyle name="나쁨 4" xfId="308"/>
    <cellStyle name="나쁨 5" xfId="309"/>
    <cellStyle name="나쁨 6" xfId="515"/>
    <cellStyle name="날짜" xfId="310"/>
    <cellStyle name="달러" xfId="311"/>
    <cellStyle name="뒤에 오는 하이퍼링크_3시군서식(국적별외국인)" xfId="649"/>
    <cellStyle name="똿뗦먛귟 [0.00]_laroux" xfId="1361"/>
    <cellStyle name="똿뗦먛귟_laroux" xfId="1362"/>
    <cellStyle name="마ㅊ춤" xfId="792"/>
    <cellStyle name="메모" xfId="312" builtinId="10" customBuiltin="1"/>
    <cellStyle name="메모 10" xfId="2747"/>
    <cellStyle name="메모 2" xfId="313"/>
    <cellStyle name="메모 2 10" xfId="712"/>
    <cellStyle name="메모 2 11" xfId="713"/>
    <cellStyle name="메모 2 12" xfId="714"/>
    <cellStyle name="메모 2 13" xfId="711"/>
    <cellStyle name="메모 2 14" xfId="1566"/>
    <cellStyle name="메모 2 14 2" xfId="1754"/>
    <cellStyle name="메모 2 14 2 2" xfId="2296"/>
    <cellStyle name="메모 2 14 2 3" xfId="2476"/>
    <cellStyle name="메모 2 14 2 4" xfId="2949"/>
    <cellStyle name="메모 2 14 3" xfId="2137"/>
    <cellStyle name="메모 2 14 4" xfId="1945"/>
    <cellStyle name="메모 2 14 5" xfId="2794"/>
    <cellStyle name="메모 2 14 6" xfId="2991"/>
    <cellStyle name="메모 2 15" xfId="1617"/>
    <cellStyle name="메모 2 15 2" xfId="2181"/>
    <cellStyle name="메모 2 15 3" xfId="2373"/>
    <cellStyle name="메모 2 15 4" xfId="2835"/>
    <cellStyle name="메모 2 16" xfId="1838"/>
    <cellStyle name="메모 2 17" xfId="2539"/>
    <cellStyle name="메모 2 18" xfId="2594"/>
    <cellStyle name="메모 2 19" xfId="2628"/>
    <cellStyle name="메모 2 2" xfId="314"/>
    <cellStyle name="메모 2 2 10" xfId="1839"/>
    <cellStyle name="메모 2 2 11" xfId="1924"/>
    <cellStyle name="메모 2 2 12" xfId="2595"/>
    <cellStyle name="메모 2 2 13" xfId="2704"/>
    <cellStyle name="메모 2 2 2" xfId="704"/>
    <cellStyle name="메모 2 2 2 2" xfId="1046"/>
    <cellStyle name="메모 2 2 2 2 2" xfId="1291"/>
    <cellStyle name="메모 2 2 2 2 2 2" xfId="1706"/>
    <cellStyle name="메모 2 2 2 2 2 2 2" xfId="2263"/>
    <cellStyle name="메모 2 2 2 2 2 2 3" xfId="2447"/>
    <cellStyle name="메모 2 2 2 2 2 2 4" xfId="2915"/>
    <cellStyle name="메모 2 2 2 2 2 3" xfId="2056"/>
    <cellStyle name="메모 2 2 2 2 2 4" xfId="1784"/>
    <cellStyle name="메모 2 2 2 2 2 5" xfId="2735"/>
    <cellStyle name="메모 2 2 2 2 3" xfId="1647"/>
    <cellStyle name="메모 2 2 2 2 3 2" xfId="2207"/>
    <cellStyle name="메모 2 2 2 2 3 3" xfId="2396"/>
    <cellStyle name="메모 2 2 2 2 3 4" xfId="2859"/>
    <cellStyle name="메모 2 2 2 2 4" xfId="1990"/>
    <cellStyle name="메모 2 2 2 2 5" xfId="1936"/>
    <cellStyle name="메모 2 2 2 2 6" xfId="2674"/>
    <cellStyle name="메모 2 2 2 2 7" xfId="2578"/>
    <cellStyle name="메모 2 2 2 3" xfId="1296"/>
    <cellStyle name="메모 2 2 2 3 2" xfId="1711"/>
    <cellStyle name="메모 2 2 2 3 2 2" xfId="2268"/>
    <cellStyle name="메모 2 2 2 3 2 3" xfId="2452"/>
    <cellStyle name="메모 2 2 2 3 2 4" xfId="2920"/>
    <cellStyle name="메모 2 2 2 3 3" xfId="2061"/>
    <cellStyle name="메모 2 2 2 3 4" xfId="1897"/>
    <cellStyle name="메모 2 2 2 3 5" xfId="2740"/>
    <cellStyle name="메모 2 2 2 4" xfId="1246"/>
    <cellStyle name="메모 2 2 2 4 2" xfId="1683"/>
    <cellStyle name="메모 2 2 2 4 2 2" xfId="2241"/>
    <cellStyle name="메모 2 2 2 4 2 3" xfId="2427"/>
    <cellStyle name="메모 2 2 2 4 2 4" xfId="2893"/>
    <cellStyle name="메모 2 2 2 4 3" xfId="2031"/>
    <cellStyle name="메모 2 2 2 4 4" xfId="2124"/>
    <cellStyle name="메모 2 2 2 4 5" xfId="2710"/>
    <cellStyle name="메모 2 2 2 5" xfId="1499"/>
    <cellStyle name="메모 2 2 2 5 2" xfId="2103"/>
    <cellStyle name="메모 2 2 2 5 3" xfId="2330"/>
    <cellStyle name="메모 2 2 2 5 4" xfId="2768"/>
    <cellStyle name="메모 2 2 2 6" xfId="1932"/>
    <cellStyle name="메모 2 2 2 7" xfId="2072"/>
    <cellStyle name="메모 2 2 2 8" xfId="2646"/>
    <cellStyle name="메모 2 2 2 9" xfId="2683"/>
    <cellStyle name="메모 2 2 3" xfId="715"/>
    <cellStyle name="메모 2 2 4" xfId="1009"/>
    <cellStyle name="메모 2 2 4 2" xfId="1284"/>
    <cellStyle name="메모 2 2 4 2 2" xfId="1699"/>
    <cellStyle name="메모 2 2 4 2 2 2" xfId="2256"/>
    <cellStyle name="메모 2 2 4 2 2 3" xfId="2441"/>
    <cellStyle name="메모 2 2 4 2 2 4" xfId="2908"/>
    <cellStyle name="메모 2 2 4 2 3" xfId="2049"/>
    <cellStyle name="메모 2 2 4 2 4" xfId="1789"/>
    <cellStyle name="메모 2 2 4 2 5" xfId="2728"/>
    <cellStyle name="메모 2 2 4 3" xfId="1634"/>
    <cellStyle name="메모 2 2 4 3 2" xfId="2194"/>
    <cellStyle name="메모 2 2 4 3 3" xfId="2385"/>
    <cellStyle name="메모 2 2 4 3 4" xfId="2847"/>
    <cellStyle name="메모 2 2 4 4" xfId="1979"/>
    <cellStyle name="메모 2 2 4 5" xfId="1901"/>
    <cellStyle name="메모 2 2 4 6" xfId="2666"/>
    <cellStyle name="메모 2 2 4 7" xfId="2582"/>
    <cellStyle name="메모 2 2 5" xfId="1280"/>
    <cellStyle name="메모 2 2 5 2" xfId="1695"/>
    <cellStyle name="메모 2 2 5 2 2" xfId="2252"/>
    <cellStyle name="메모 2 2 5 2 3" xfId="2437"/>
    <cellStyle name="메모 2 2 5 2 4" xfId="2904"/>
    <cellStyle name="메모 2 2 5 3" xfId="2045"/>
    <cellStyle name="메모 2 2 5 4" xfId="1792"/>
    <cellStyle name="메모 2 2 5 5" xfId="2724"/>
    <cellStyle name="메모 2 2 6" xfId="1207"/>
    <cellStyle name="메모 2 2 6 2" xfId="1669"/>
    <cellStyle name="메모 2 2 6 2 2" xfId="2227"/>
    <cellStyle name="메모 2 2 6 2 3" xfId="2415"/>
    <cellStyle name="메모 2 2 6 2 4" xfId="2880"/>
    <cellStyle name="메모 2 2 6 3" xfId="2020"/>
    <cellStyle name="메모 2 2 6 4" xfId="1806"/>
    <cellStyle name="메모 2 2 6 5" xfId="2700"/>
    <cellStyle name="메모 2 2 7" xfId="1567"/>
    <cellStyle name="메모 2 2 7 2" xfId="1755"/>
    <cellStyle name="메모 2 2 7 2 2" xfId="2297"/>
    <cellStyle name="메모 2 2 7 2 3" xfId="2477"/>
    <cellStyle name="메모 2 2 7 2 4" xfId="2950"/>
    <cellStyle name="메모 2 2 7 3" xfId="2138"/>
    <cellStyle name="메모 2 2 7 4" xfId="1947"/>
    <cellStyle name="메모 2 2 7 5" xfId="2795"/>
    <cellStyle name="메모 2 2 7 6" xfId="2992"/>
    <cellStyle name="메모 2 2 8" xfId="1524"/>
    <cellStyle name="메모 2 2 8 2" xfId="2121"/>
    <cellStyle name="메모 2 2 8 3" xfId="2343"/>
    <cellStyle name="메모 2 2 8 4" xfId="2784"/>
    <cellStyle name="메모 2 2 9" xfId="1656"/>
    <cellStyle name="메모 2 2 9 2" xfId="2215"/>
    <cellStyle name="메모 2 2 9 3" xfId="2404"/>
    <cellStyle name="메모 2 2 9 4" xfId="2868"/>
    <cellStyle name="메모 2 3" xfId="315"/>
    <cellStyle name="메모 2 3 2" xfId="1568"/>
    <cellStyle name="메모 2 3 2 2" xfId="1756"/>
    <cellStyle name="메모 2 3 2 2 2" xfId="2298"/>
    <cellStyle name="메모 2 3 2 2 3" xfId="2478"/>
    <cellStyle name="메모 2 3 2 2 4" xfId="2951"/>
    <cellStyle name="메모 2 3 2 3" xfId="2139"/>
    <cellStyle name="메모 2 3 2 4" xfId="1944"/>
    <cellStyle name="메모 2 3 2 5" xfId="2796"/>
    <cellStyle name="메모 2 3 2 6" xfId="2993"/>
    <cellStyle name="메모 2 3 3" xfId="1493"/>
    <cellStyle name="메모 2 3 4" xfId="1616"/>
    <cellStyle name="메모 2 3 4 2" xfId="2180"/>
    <cellStyle name="메모 2 3 4 3" xfId="2372"/>
    <cellStyle name="메모 2 3 4 4" xfId="2834"/>
    <cellStyle name="메모 2 3 5" xfId="1840"/>
    <cellStyle name="메모 2 3 6" xfId="2085"/>
    <cellStyle name="메모 2 3 7" xfId="2596"/>
    <cellStyle name="메모 2 3 8" xfId="2668"/>
    <cellStyle name="메모 2 4" xfId="716"/>
    <cellStyle name="메모 2 5" xfId="717"/>
    <cellStyle name="메모 2 6" xfId="718"/>
    <cellStyle name="메모 2 7" xfId="719"/>
    <cellStyle name="메모 2 8" xfId="720"/>
    <cellStyle name="메모 2 9" xfId="721"/>
    <cellStyle name="메모 3" xfId="316"/>
    <cellStyle name="메모 3 2" xfId="1569"/>
    <cellStyle name="메모 3 2 2" xfId="1757"/>
    <cellStyle name="메모 3 2 2 2" xfId="2299"/>
    <cellStyle name="메모 3 2 2 3" xfId="2479"/>
    <cellStyle name="메모 3 2 2 4" xfId="2952"/>
    <cellStyle name="메모 3 2 3" xfId="2140"/>
    <cellStyle name="메모 3 2 4" xfId="2542"/>
    <cellStyle name="메모 3 2 5" xfId="2797"/>
    <cellStyle name="메모 3 2 6" xfId="2994"/>
    <cellStyle name="메모 3 3" xfId="1655"/>
    <cellStyle name="메모 3 3 2" xfId="2214"/>
    <cellStyle name="메모 3 3 3" xfId="2403"/>
    <cellStyle name="메모 3 3 4" xfId="2867"/>
    <cellStyle name="메모 3 4" xfId="1841"/>
    <cellStyle name="메모 3 5" xfId="2526"/>
    <cellStyle name="메모 3 6" xfId="2597"/>
    <cellStyle name="메모 3 7" xfId="2714"/>
    <cellStyle name="메모 4" xfId="317"/>
    <cellStyle name="메모 4 2" xfId="1570"/>
    <cellStyle name="메모 4 2 2" xfId="1758"/>
    <cellStyle name="메모 4 2 2 2" xfId="2300"/>
    <cellStyle name="메모 4 2 2 3" xfId="2480"/>
    <cellStyle name="메모 4 2 2 4" xfId="2953"/>
    <cellStyle name="메모 4 2 3" xfId="2141"/>
    <cellStyle name="메모 4 2 4" xfId="1942"/>
    <cellStyle name="메모 4 2 5" xfId="2798"/>
    <cellStyle name="메모 4 2 6" xfId="2995"/>
    <cellStyle name="메모 4 3" xfId="1615"/>
    <cellStyle name="메모 4 3 2" xfId="2179"/>
    <cellStyle name="메모 4 3 3" xfId="2371"/>
    <cellStyle name="메모 4 3 4" xfId="2833"/>
    <cellStyle name="메모 4 4" xfId="1842"/>
    <cellStyle name="메모 4 5" xfId="2086"/>
    <cellStyle name="메모 4 6" xfId="2598"/>
    <cellStyle name="메모 4 7" xfId="2678"/>
    <cellStyle name="메모 5" xfId="516"/>
    <cellStyle name="메모 5 2" xfId="1753"/>
    <cellStyle name="메모 5 2 2" xfId="2295"/>
    <cellStyle name="메모 5 2 3" xfId="2475"/>
    <cellStyle name="메모 5 2 4" xfId="2948"/>
    <cellStyle name="메모 5 3" xfId="1904"/>
    <cellStyle name="메모 5 4" xfId="2555"/>
    <cellStyle name="메모 5 5" xfId="2638"/>
    <cellStyle name="메모 5 6" xfId="2707"/>
    <cellStyle name="메모 6" xfId="1657"/>
    <cellStyle name="메모 6 2" xfId="2216"/>
    <cellStyle name="메모 6 3" xfId="2405"/>
    <cellStyle name="메모 6 4" xfId="2869"/>
    <cellStyle name="메모 7" xfId="1837"/>
    <cellStyle name="메모 8" xfId="2178"/>
    <cellStyle name="메모 9" xfId="2593"/>
    <cellStyle name="믅됞 [0.00]_laroux" xfId="1363"/>
    <cellStyle name="믅됞_laroux" xfId="1364"/>
    <cellStyle name="바탕글" xfId="318"/>
    <cellStyle name="백분율 [0]" xfId="793"/>
    <cellStyle name="백분율 [2]" xfId="794"/>
    <cellStyle name="백분율 10" xfId="599"/>
    <cellStyle name="백분율 11" xfId="600"/>
    <cellStyle name="백분율 17" xfId="795"/>
    <cellStyle name="백분율 2" xfId="319"/>
    <cellStyle name="백분율 2 10" xfId="796"/>
    <cellStyle name="백분율 2 11" xfId="797"/>
    <cellStyle name="백분율 2 12" xfId="798"/>
    <cellStyle name="백분율 2 13" xfId="799"/>
    <cellStyle name="백분율 2 14" xfId="800"/>
    <cellStyle name="백분율 2 15" xfId="801"/>
    <cellStyle name="백분율 2 16" xfId="802"/>
    <cellStyle name="백분율 2 17" xfId="803"/>
    <cellStyle name="백분율 2 18" xfId="804"/>
    <cellStyle name="백분율 2 19" xfId="805"/>
    <cellStyle name="백분율 2 2" xfId="517"/>
    <cellStyle name="백분율 2 2 2" xfId="806"/>
    <cellStyle name="백분율 2 20" xfId="807"/>
    <cellStyle name="백분율 2 21" xfId="808"/>
    <cellStyle name="백분율 2 22" xfId="809"/>
    <cellStyle name="백분율 2 23" xfId="810"/>
    <cellStyle name="백분율 2 24" xfId="811"/>
    <cellStyle name="백분율 2 25" xfId="812"/>
    <cellStyle name="백분율 2 26" xfId="813"/>
    <cellStyle name="백분율 2 27" xfId="814"/>
    <cellStyle name="백분율 2 28" xfId="815"/>
    <cellStyle name="백분율 2 29" xfId="816"/>
    <cellStyle name="백분율 2 3" xfId="817"/>
    <cellStyle name="백분율 2 30" xfId="818"/>
    <cellStyle name="백분율 2 31" xfId="819"/>
    <cellStyle name="백분율 2 32" xfId="820"/>
    <cellStyle name="백분율 2 33" xfId="821"/>
    <cellStyle name="백분율 2 34" xfId="822"/>
    <cellStyle name="백분율 2 4" xfId="823"/>
    <cellStyle name="백분율 2 5" xfId="824"/>
    <cellStyle name="백분율 2 6" xfId="825"/>
    <cellStyle name="백분율 2 7" xfId="826"/>
    <cellStyle name="백분율 2 8" xfId="827"/>
    <cellStyle name="백분율 2 9" xfId="828"/>
    <cellStyle name="백분율 3" xfId="518"/>
    <cellStyle name="백분율 3 2" xfId="641"/>
    <cellStyle name="백분율 4" xfId="829"/>
    <cellStyle name="백분율 5" xfId="1612"/>
    <cellStyle name="백분율 6" xfId="1665"/>
    <cellStyle name="백분율 7" xfId="1772"/>
    <cellStyle name="백분율 8" xfId="601"/>
    <cellStyle name="백분율 9" xfId="1735"/>
    <cellStyle name="보통" xfId="320" builtinId="28" customBuiltin="1"/>
    <cellStyle name="보통 2" xfId="321"/>
    <cellStyle name="보통 2 2" xfId="1523"/>
    <cellStyle name="보통 3" xfId="322"/>
    <cellStyle name="보통 3 2" xfId="323"/>
    <cellStyle name="보통 3 3" xfId="324"/>
    <cellStyle name="보통 4" xfId="325"/>
    <cellStyle name="보통 5" xfId="326"/>
    <cellStyle name="보통 6" xfId="519"/>
    <cellStyle name="뷭?_?긚??_1" xfId="327"/>
    <cellStyle name="설명 텍스트" xfId="328" builtinId="53" customBuiltin="1"/>
    <cellStyle name="설명 텍스트 2" xfId="329"/>
    <cellStyle name="설명 텍스트 2 2" xfId="1522"/>
    <cellStyle name="설명 텍스트 3" xfId="330"/>
    <cellStyle name="설명 텍스트 3 2" xfId="331"/>
    <cellStyle name="설명 텍스트 3 3" xfId="332"/>
    <cellStyle name="설명 텍스트 4" xfId="333"/>
    <cellStyle name="설명 텍스트 5" xfId="334"/>
    <cellStyle name="설명 텍스트 6" xfId="520"/>
    <cellStyle name="셀 확인" xfId="335" builtinId="23" customBuiltin="1"/>
    <cellStyle name="셀 확인 2" xfId="336"/>
    <cellStyle name="셀 확인 2 2" xfId="1521"/>
    <cellStyle name="셀 확인 3" xfId="337"/>
    <cellStyle name="셀 확인 3 2" xfId="338"/>
    <cellStyle name="셀 확인 3 3" xfId="339"/>
    <cellStyle name="셀 확인 4" xfId="340"/>
    <cellStyle name="셀 확인 5" xfId="341"/>
    <cellStyle name="셀 확인 6" xfId="521"/>
    <cellStyle name="숫자(R)" xfId="342"/>
    <cellStyle name="숫자(R) 2" xfId="1365"/>
    <cellStyle name="숫자(R) 3" xfId="1490"/>
    <cellStyle name="쉼표 [0]" xfId="343" builtinId="6"/>
    <cellStyle name="쉼표 [0] 10" xfId="621"/>
    <cellStyle name="쉼표 [0] 10 2" xfId="687"/>
    <cellStyle name="쉼표 [0] 10 2 2" xfId="1027"/>
    <cellStyle name="쉼표 [0] 10 2 3" xfId="1227"/>
    <cellStyle name="쉼표 [0] 10 3" xfId="978"/>
    <cellStyle name="쉼표 [0] 10 3 2" xfId="1174"/>
    <cellStyle name="쉼표 [0] 10 3 3" xfId="1366"/>
    <cellStyle name="쉼표 [0] 10 4" xfId="991"/>
    <cellStyle name="쉼표 [0] 10 5" xfId="1188"/>
    <cellStyle name="쉼표 [0] 11" xfId="722"/>
    <cellStyle name="쉼표 [0] 11 2" xfId="1056"/>
    <cellStyle name="쉼표 [0] 11 3" xfId="1256"/>
    <cellStyle name="쉼표 [0] 12" xfId="752"/>
    <cellStyle name="쉼표 [0] 12 2" xfId="1074"/>
    <cellStyle name="쉼표 [0] 13" xfId="979"/>
    <cellStyle name="쉼표 [0] 14" xfId="1176"/>
    <cellStyle name="쉼표 [0] 15" xfId="638"/>
    <cellStyle name="쉼표 [0] 15 2" xfId="691"/>
    <cellStyle name="쉼표 [0] 15 2 2" xfId="1032"/>
    <cellStyle name="쉼표 [0] 15 2 3" xfId="1232"/>
    <cellStyle name="쉼표 [0] 15 3" xfId="830"/>
    <cellStyle name="쉼표 [0] 15 3 2" xfId="1077"/>
    <cellStyle name="쉼표 [0] 15 4" xfId="996"/>
    <cellStyle name="쉼표 [0] 15 5" xfId="1193"/>
    <cellStyle name="쉼표 [0] 2" xfId="344"/>
    <cellStyle name="쉼표 [0] 2 10" xfId="832"/>
    <cellStyle name="쉼표 [0] 2 10 2" xfId="1079"/>
    <cellStyle name="쉼표 [0] 2 11" xfId="833"/>
    <cellStyle name="쉼표 [0] 2 11 2" xfId="1080"/>
    <cellStyle name="쉼표 [0] 2 12" xfId="834"/>
    <cellStyle name="쉼표 [0] 2 12 2" xfId="1081"/>
    <cellStyle name="쉼표 [0] 2 13" xfId="835"/>
    <cellStyle name="쉼표 [0] 2 13 2" xfId="1082"/>
    <cellStyle name="쉼표 [0] 2 14" xfId="836"/>
    <cellStyle name="쉼표 [0] 2 14 2" xfId="1083"/>
    <cellStyle name="쉼표 [0] 2 15" xfId="837"/>
    <cellStyle name="쉼표 [0] 2 15 2" xfId="1084"/>
    <cellStyle name="쉼표 [0] 2 16" xfId="838"/>
    <cellStyle name="쉼표 [0] 2 16 2" xfId="1085"/>
    <cellStyle name="쉼표 [0] 2 17" xfId="839"/>
    <cellStyle name="쉼표 [0] 2 17 2" xfId="1086"/>
    <cellStyle name="쉼표 [0] 2 18" xfId="840"/>
    <cellStyle name="쉼표 [0] 2 18 2" xfId="1087"/>
    <cellStyle name="쉼표 [0] 2 19" xfId="841"/>
    <cellStyle name="쉼표 [0] 2 19 2" xfId="1088"/>
    <cellStyle name="쉼표 [0] 2 2" xfId="345"/>
    <cellStyle name="쉼표 [0] 2 2 10" xfId="725"/>
    <cellStyle name="쉼표 [0] 2 2 10 2" xfId="1059"/>
    <cellStyle name="쉼표 [0] 2 2 10 3" xfId="1259"/>
    <cellStyle name="쉼표 [0] 2 2 11" xfId="726"/>
    <cellStyle name="쉼표 [0] 2 2 11 2" xfId="1060"/>
    <cellStyle name="쉼표 [0] 2 2 11 3" xfId="1260"/>
    <cellStyle name="쉼표 [0] 2 2 12" xfId="727"/>
    <cellStyle name="쉼표 [0] 2 2 12 2" xfId="1061"/>
    <cellStyle name="쉼표 [0] 2 2 12 3" xfId="1261"/>
    <cellStyle name="쉼표 [0] 2 2 13" xfId="728"/>
    <cellStyle name="쉼표 [0] 2 2 13 2" xfId="1062"/>
    <cellStyle name="쉼표 [0] 2 2 13 3" xfId="1262"/>
    <cellStyle name="쉼표 [0] 2 2 14" xfId="724"/>
    <cellStyle name="쉼표 [0] 2 2 14 2" xfId="1058"/>
    <cellStyle name="쉼표 [0] 2 2 14 3" xfId="1258"/>
    <cellStyle name="쉼표 [0] 2 2 15" xfId="842"/>
    <cellStyle name="쉼표 [0] 2 2 15 2" xfId="1089"/>
    <cellStyle name="쉼표 [0] 2 2 16" xfId="1004"/>
    <cellStyle name="쉼표 [0] 2 2 17" xfId="1201"/>
    <cellStyle name="쉼표 [0] 2 2 2" xfId="522"/>
    <cellStyle name="쉼표 [0] 2 2 2 2" xfId="729"/>
    <cellStyle name="쉼표 [0] 2 2 2 2 2" xfId="1063"/>
    <cellStyle name="쉼표 [0] 2 2 2 2 3" xfId="1263"/>
    <cellStyle name="쉼표 [0] 2 2 2 3" xfId="1040"/>
    <cellStyle name="쉼표 [0] 2 2 2 4" xfId="1240"/>
    <cellStyle name="쉼표 [0] 2 2 2 5" xfId="699"/>
    <cellStyle name="쉼표 [0] 2 2 3" xfId="523"/>
    <cellStyle name="쉼표 [0] 2 2 3 2" xfId="1064"/>
    <cellStyle name="쉼표 [0] 2 2 3 3" xfId="1264"/>
    <cellStyle name="쉼표 [0] 2 2 3 4" xfId="730"/>
    <cellStyle name="쉼표 [0] 2 2 4" xfId="731"/>
    <cellStyle name="쉼표 [0] 2 2 4 2" xfId="1065"/>
    <cellStyle name="쉼표 [0] 2 2 4 3" xfId="1265"/>
    <cellStyle name="쉼표 [0] 2 2 5" xfId="732"/>
    <cellStyle name="쉼표 [0] 2 2 5 2" xfId="1066"/>
    <cellStyle name="쉼표 [0] 2 2 5 3" xfId="1266"/>
    <cellStyle name="쉼표 [0] 2 2 6" xfId="733"/>
    <cellStyle name="쉼표 [0] 2 2 6 2" xfId="1067"/>
    <cellStyle name="쉼표 [0] 2 2 6 3" xfId="1267"/>
    <cellStyle name="쉼표 [0] 2 2 7" xfId="734"/>
    <cellStyle name="쉼표 [0] 2 2 7 2" xfId="1068"/>
    <cellStyle name="쉼표 [0] 2 2 7 3" xfId="1268"/>
    <cellStyle name="쉼표 [0] 2 2 8" xfId="735"/>
    <cellStyle name="쉼표 [0] 2 2 8 2" xfId="1069"/>
    <cellStyle name="쉼표 [0] 2 2 8 3" xfId="1269"/>
    <cellStyle name="쉼표 [0] 2 2 9" xfId="736"/>
    <cellStyle name="쉼표 [0] 2 2 9 2" xfId="1070"/>
    <cellStyle name="쉼표 [0] 2 2 9 3" xfId="1270"/>
    <cellStyle name="쉼표 [0] 2 20" xfId="843"/>
    <cellStyle name="쉼표 [0] 2 20 2" xfId="1090"/>
    <cellStyle name="쉼표 [0] 2 21" xfId="844"/>
    <cellStyle name="쉼표 [0] 2 21 2" xfId="1091"/>
    <cellStyle name="쉼표 [0] 2 22" xfId="845"/>
    <cellStyle name="쉼표 [0] 2 22 2" xfId="1092"/>
    <cellStyle name="쉼표 [0] 2 23" xfId="846"/>
    <cellStyle name="쉼표 [0] 2 23 2" xfId="1093"/>
    <cellStyle name="쉼표 [0] 2 24" xfId="847"/>
    <cellStyle name="쉼표 [0] 2 24 2" xfId="1094"/>
    <cellStyle name="쉼표 [0] 2 25" xfId="848"/>
    <cellStyle name="쉼표 [0] 2 25 2" xfId="1095"/>
    <cellStyle name="쉼표 [0] 2 26" xfId="849"/>
    <cellStyle name="쉼표 [0] 2 26 2" xfId="1096"/>
    <cellStyle name="쉼표 [0] 2 27" xfId="850"/>
    <cellStyle name="쉼표 [0] 2 27 2" xfId="1097"/>
    <cellStyle name="쉼표 [0] 2 28" xfId="851"/>
    <cellStyle name="쉼표 [0] 2 28 2" xfId="1098"/>
    <cellStyle name="쉼표 [0] 2 29" xfId="852"/>
    <cellStyle name="쉼표 [0] 2 29 2" xfId="1099"/>
    <cellStyle name="쉼표 [0] 2 3" xfId="524"/>
    <cellStyle name="쉼표 [0] 2 3 2" xfId="698"/>
    <cellStyle name="쉼표 [0] 2 3 2 2" xfId="1039"/>
    <cellStyle name="쉼표 [0] 2 3 2 3" xfId="1239"/>
    <cellStyle name="쉼표 [0] 2 3 3" xfId="853"/>
    <cellStyle name="쉼표 [0] 2 3 3 2" xfId="1100"/>
    <cellStyle name="쉼표 [0] 2 3 3 3" xfId="1367"/>
    <cellStyle name="쉼표 [0] 2 3 4" xfId="1003"/>
    <cellStyle name="쉼표 [0] 2 3 5" xfId="1200"/>
    <cellStyle name="쉼표 [0] 2 3 6" xfId="651"/>
    <cellStyle name="쉼표 [0] 2 30" xfId="854"/>
    <cellStyle name="쉼표 [0] 2 30 2" xfId="1101"/>
    <cellStyle name="쉼표 [0] 2 31" xfId="855"/>
    <cellStyle name="쉼표 [0] 2 31 2" xfId="1102"/>
    <cellStyle name="쉼표 [0] 2 32" xfId="856"/>
    <cellStyle name="쉼표 [0] 2 32 2" xfId="1103"/>
    <cellStyle name="쉼표 [0] 2 33" xfId="857"/>
    <cellStyle name="쉼표 [0] 2 33 2" xfId="1104"/>
    <cellStyle name="쉼표 [0] 2 34" xfId="858"/>
    <cellStyle name="쉼표 [0] 2 34 2" xfId="1105"/>
    <cellStyle name="쉼표 [0] 2 35" xfId="859"/>
    <cellStyle name="쉼표 [0] 2 35 2" xfId="1106"/>
    <cellStyle name="쉼표 [0] 2 36" xfId="860"/>
    <cellStyle name="쉼표 [0] 2 36 2" xfId="1107"/>
    <cellStyle name="쉼표 [0] 2 37" xfId="861"/>
    <cellStyle name="쉼표 [0] 2 37 2" xfId="1108"/>
    <cellStyle name="쉼표 [0] 2 38" xfId="831"/>
    <cellStyle name="쉼표 [0] 2 38 2" xfId="1078"/>
    <cellStyle name="쉼표 [0] 2 39" xfId="995"/>
    <cellStyle name="쉼표 [0] 2 4" xfId="690"/>
    <cellStyle name="쉼표 [0] 2 4 2" xfId="862"/>
    <cellStyle name="쉼표 [0] 2 4 2 2" xfId="1109"/>
    <cellStyle name="쉼표 [0] 2 4 2 3" xfId="1368"/>
    <cellStyle name="쉼표 [0] 2 4 3" xfId="1031"/>
    <cellStyle name="쉼표 [0] 2 4 4" xfId="1231"/>
    <cellStyle name="쉼표 [0] 2 40" xfId="1192"/>
    <cellStyle name="쉼표 [0] 2 5" xfId="723"/>
    <cellStyle name="쉼표 [0] 2 5 2" xfId="863"/>
    <cellStyle name="쉼표 [0] 2 5 2 2" xfId="1110"/>
    <cellStyle name="쉼표 [0] 2 5 3" xfId="1057"/>
    <cellStyle name="쉼표 [0] 2 5 4" xfId="1257"/>
    <cellStyle name="쉼표 [0] 2 6" xfId="864"/>
    <cellStyle name="쉼표 [0] 2 6 2" xfId="1111"/>
    <cellStyle name="쉼표 [0] 2 7" xfId="865"/>
    <cellStyle name="쉼표 [0] 2 7 2" xfId="1112"/>
    <cellStyle name="쉼표 [0] 2 8" xfId="866"/>
    <cellStyle name="쉼표 [0] 2 8 2" xfId="1113"/>
    <cellStyle name="쉼표 [0] 2 9" xfId="867"/>
    <cellStyle name="쉼표 [0] 2 9 2" xfId="1114"/>
    <cellStyle name="쉼표 [0] 28 2" xfId="604"/>
    <cellStyle name="쉼표 [0] 28 2 2" xfId="678"/>
    <cellStyle name="쉼표 [0] 28 2 2 2" xfId="1016"/>
    <cellStyle name="쉼표 [0] 28 2 2 3" xfId="1216"/>
    <cellStyle name="쉼표 [0] 28 2 3" xfId="980"/>
    <cellStyle name="쉼표 [0] 28 2 4" xfId="1177"/>
    <cellStyle name="쉼표 [0] 29" xfId="868"/>
    <cellStyle name="쉼표 [0] 29 2" xfId="1115"/>
    <cellStyle name="쉼표 [0] 3" xfId="346"/>
    <cellStyle name="쉼표 [0] 3 2" xfId="347"/>
    <cellStyle name="쉼표 [0] 3 2 2" xfId="525"/>
    <cellStyle name="쉼표 [0] 3 2 2 2" xfId="1041"/>
    <cellStyle name="쉼표 [0] 3 2 2 3" xfId="1241"/>
    <cellStyle name="쉼표 [0] 3 2 2 4" xfId="700"/>
    <cellStyle name="쉼표 [0] 3 2 3" xfId="1005"/>
    <cellStyle name="쉼표 [0] 3 2 3 2" xfId="1369"/>
    <cellStyle name="쉼표 [0] 3 2 4" xfId="1202"/>
    <cellStyle name="쉼표 [0] 3 3" xfId="348"/>
    <cellStyle name="쉼표 [0] 3 3 2" xfId="526"/>
    <cellStyle name="쉼표 [0] 3 3 2 2" xfId="1370"/>
    <cellStyle name="쉼표 [0] 3 3 2 3" xfId="1030"/>
    <cellStyle name="쉼표 [0] 3 3 3" xfId="1230"/>
    <cellStyle name="쉼표 [0] 3 4" xfId="527"/>
    <cellStyle name="쉼표 [0] 3 4 2" xfId="1071"/>
    <cellStyle name="쉼표 [0] 3 4 2 2" xfId="1371"/>
    <cellStyle name="쉼표 [0] 3 4 3" xfId="1271"/>
    <cellStyle name="쉼표 [0] 3 4 4" xfId="737"/>
    <cellStyle name="쉼표 [0] 3 5" xfId="528"/>
    <cellStyle name="쉼표 [0] 3 5 2" xfId="1116"/>
    <cellStyle name="쉼표 [0] 3 5 3" xfId="869"/>
    <cellStyle name="쉼표 [0] 3 6" xfId="994"/>
    <cellStyle name="쉼표 [0] 3 7" xfId="1191"/>
    <cellStyle name="쉼표 [0] 4" xfId="349"/>
    <cellStyle name="쉼표 [0] 4 2" xfId="529"/>
    <cellStyle name="쉼표 [0] 4 2 2" xfId="872"/>
    <cellStyle name="쉼표 [0] 4 2 2 2" xfId="873"/>
    <cellStyle name="쉼표 [0] 4 2 2 2 2" xfId="1120"/>
    <cellStyle name="쉼표 [0] 4 2 2 3" xfId="1119"/>
    <cellStyle name="쉼표 [0] 4 2 3" xfId="874"/>
    <cellStyle name="쉼표 [0] 4 2 3 2" xfId="875"/>
    <cellStyle name="쉼표 [0] 4 2 3 2 2" xfId="1122"/>
    <cellStyle name="쉼표 [0] 4 2 3 3" xfId="1121"/>
    <cellStyle name="쉼표 [0] 4 2 4" xfId="876"/>
    <cellStyle name="쉼표 [0] 4 2 4 2" xfId="877"/>
    <cellStyle name="쉼표 [0] 4 2 4 2 2" xfId="1124"/>
    <cellStyle name="쉼표 [0] 4 2 4 3" xfId="1123"/>
    <cellStyle name="쉼표 [0] 4 2 5" xfId="878"/>
    <cellStyle name="쉼표 [0] 4 2 5 2" xfId="1125"/>
    <cellStyle name="쉼표 [0] 4 2 6" xfId="871"/>
    <cellStyle name="쉼표 [0] 4 2 6 2" xfId="1118"/>
    <cellStyle name="쉼표 [0] 4 2 7" xfId="1018"/>
    <cellStyle name="쉼표 [0] 4 2 8" xfId="1218"/>
    <cellStyle name="쉼표 [0] 4 3" xfId="530"/>
    <cellStyle name="쉼표 [0] 4 3 2" xfId="879"/>
    <cellStyle name="쉼표 [0] 4 3 2 2" xfId="1127"/>
    <cellStyle name="쉼표 [0] 4 3 3" xfId="1126"/>
    <cellStyle name="쉼표 [0] 4 3 4" xfId="1372"/>
    <cellStyle name="쉼표 [0] 4 4" xfId="531"/>
    <cellStyle name="쉼표 [0] 4 4 2" xfId="880"/>
    <cellStyle name="쉼표 [0] 4 4 2 2" xfId="1129"/>
    <cellStyle name="쉼표 [0] 4 4 3" xfId="1128"/>
    <cellStyle name="쉼표 [0] 4 5" xfId="532"/>
    <cellStyle name="쉼표 [0] 4 5 2" xfId="881"/>
    <cellStyle name="쉼표 [0] 4 5 2 2" xfId="1131"/>
    <cellStyle name="쉼표 [0] 4 5 3" xfId="1130"/>
    <cellStyle name="쉼표 [0] 4 6" xfId="882"/>
    <cellStyle name="쉼표 [0] 4 6 2" xfId="1132"/>
    <cellStyle name="쉼표 [0] 4 7" xfId="870"/>
    <cellStyle name="쉼표 [0] 4 7 2" xfId="1117"/>
    <cellStyle name="쉼표 [0] 4 8" xfId="982"/>
    <cellStyle name="쉼표 [0] 4 9" xfId="1179"/>
    <cellStyle name="쉼표 [0] 5" xfId="350"/>
    <cellStyle name="쉼표 [0] 5 2" xfId="533"/>
    <cellStyle name="쉼표 [0] 5 2 2" xfId="1033"/>
    <cellStyle name="쉼표 [0] 5 2 3" xfId="1233"/>
    <cellStyle name="쉼표 [0] 5 2 4" xfId="692"/>
    <cellStyle name="쉼표 [0] 5 3" xfId="534"/>
    <cellStyle name="쉼표 [0] 5 3 2" xfId="1133"/>
    <cellStyle name="쉼표 [0] 5 3 3" xfId="1373"/>
    <cellStyle name="쉼표 [0] 5 3 4" xfId="883"/>
    <cellStyle name="쉼표 [0] 5 4" xfId="997"/>
    <cellStyle name="쉼표 [0] 5 5" xfId="1194"/>
    <cellStyle name="쉼표 [0] 51" xfId="622"/>
    <cellStyle name="쉼표 [0] 51 2" xfId="688"/>
    <cellStyle name="쉼표 [0] 51 2 2" xfId="1028"/>
    <cellStyle name="쉼표 [0] 51 2 3" xfId="1228"/>
    <cellStyle name="쉼표 [0] 51 3" xfId="992"/>
    <cellStyle name="쉼표 [0] 51 4" xfId="1189"/>
    <cellStyle name="쉼표 [0] 6" xfId="535"/>
    <cellStyle name="쉼표 [0] 6 2" xfId="536"/>
    <cellStyle name="쉼표 [0] 6 2 2" xfId="1038"/>
    <cellStyle name="쉼표 [0] 6 2 2 2" xfId="1377"/>
    <cellStyle name="쉼표 [0] 6 2 2 3" xfId="1376"/>
    <cellStyle name="쉼표 [0] 6 2 3" xfId="1378"/>
    <cellStyle name="쉼표 [0] 6 2 4" xfId="1375"/>
    <cellStyle name="쉼표 [0] 6 2 5" xfId="1238"/>
    <cellStyle name="쉼표 [0] 6 2 6" xfId="697"/>
    <cellStyle name="쉼표 [0] 6 3" xfId="884"/>
    <cellStyle name="쉼표 [0] 6 3 2" xfId="1134"/>
    <cellStyle name="쉼표 [0] 6 3 2 2" xfId="1380"/>
    <cellStyle name="쉼표 [0] 6 3 3" xfId="1379"/>
    <cellStyle name="쉼표 [0] 6 4" xfId="1002"/>
    <cellStyle name="쉼표 [0] 6 4 2" xfId="1381"/>
    <cellStyle name="쉼표 [0] 6 5" xfId="1374"/>
    <cellStyle name="쉼표 [0] 6 6" xfId="1199"/>
    <cellStyle name="쉼표 [0] 6 7" xfId="650"/>
    <cellStyle name="쉼표 [0] 7" xfId="537"/>
    <cellStyle name="쉼표 [0] 7 2" xfId="705"/>
    <cellStyle name="쉼표 [0] 7 2 2" xfId="1047"/>
    <cellStyle name="쉼표 [0] 7 2 3" xfId="1247"/>
    <cellStyle name="쉼표 [0] 7 3" xfId="885"/>
    <cellStyle name="쉼표 [0] 7 3 2" xfId="1135"/>
    <cellStyle name="쉼표 [0] 7 3 3" xfId="1382"/>
    <cellStyle name="쉼표 [0] 7 4" xfId="1010"/>
    <cellStyle name="쉼표 [0] 7 5" xfId="1208"/>
    <cellStyle name="쉼표 [0] 7 6" xfId="673"/>
    <cellStyle name="쉼표 [0] 75" xfId="612"/>
    <cellStyle name="쉼표 [0] 75 2" xfId="679"/>
    <cellStyle name="쉼표 [0] 75 2 2" xfId="1019"/>
    <cellStyle name="쉼표 [0] 75 2 3" xfId="1219"/>
    <cellStyle name="쉼표 [0] 75 3" xfId="886"/>
    <cellStyle name="쉼표 [0] 75 3 2" xfId="1136"/>
    <cellStyle name="쉼표 [0] 75 4" xfId="983"/>
    <cellStyle name="쉼표 [0] 75 5" xfId="1180"/>
    <cellStyle name="쉼표 [0] 76" xfId="613"/>
    <cellStyle name="쉼표 [0] 76 2" xfId="680"/>
    <cellStyle name="쉼표 [0] 76 2 2" xfId="1020"/>
    <cellStyle name="쉼표 [0] 76 2 3" xfId="1220"/>
    <cellStyle name="쉼표 [0] 76 3" xfId="887"/>
    <cellStyle name="쉼표 [0] 76 3 2" xfId="1137"/>
    <cellStyle name="쉼표 [0] 76 4" xfId="984"/>
    <cellStyle name="쉼표 [0] 76 5" xfId="1181"/>
    <cellStyle name="쉼표 [0] 77" xfId="888"/>
    <cellStyle name="쉼표 [0] 77 2" xfId="1138"/>
    <cellStyle name="쉼표 [0] 78" xfId="614"/>
    <cellStyle name="쉼표 [0] 78 2" xfId="681"/>
    <cellStyle name="쉼표 [0] 78 2 2" xfId="1021"/>
    <cellStyle name="쉼표 [0] 78 2 3" xfId="1221"/>
    <cellStyle name="쉼표 [0] 78 3" xfId="889"/>
    <cellStyle name="쉼표 [0] 78 3 2" xfId="1139"/>
    <cellStyle name="쉼표 [0] 78 4" xfId="985"/>
    <cellStyle name="쉼표 [0] 78 5" xfId="1182"/>
    <cellStyle name="쉼표 [0] 79" xfId="615"/>
    <cellStyle name="쉼표 [0] 79 2" xfId="682"/>
    <cellStyle name="쉼표 [0] 79 2 2" xfId="1022"/>
    <cellStyle name="쉼표 [0] 79 2 3" xfId="1222"/>
    <cellStyle name="쉼표 [0] 79 3" xfId="986"/>
    <cellStyle name="쉼표 [0] 79 4" xfId="1183"/>
    <cellStyle name="쉼표 [0] 8" xfId="677"/>
    <cellStyle name="쉼표 [0] 8 2" xfId="890"/>
    <cellStyle name="쉼표 [0] 8 2 2" xfId="1140"/>
    <cellStyle name="쉼표 [0] 8 3" xfId="1015"/>
    <cellStyle name="쉼표 [0] 8 4" xfId="1215"/>
    <cellStyle name="쉼표 [0] 80" xfId="616"/>
    <cellStyle name="쉼표 [0] 80 2" xfId="683"/>
    <cellStyle name="쉼표 [0] 80 2 2" xfId="1023"/>
    <cellStyle name="쉼표 [0] 80 2 3" xfId="1223"/>
    <cellStyle name="쉼표 [0] 80 3" xfId="987"/>
    <cellStyle name="쉼표 [0] 80 4" xfId="1184"/>
    <cellStyle name="쉼표 [0] 81" xfId="617"/>
    <cellStyle name="쉼표 [0] 81 2" xfId="684"/>
    <cellStyle name="쉼표 [0] 81 2 2" xfId="1024"/>
    <cellStyle name="쉼표 [0] 81 2 3" xfId="1224"/>
    <cellStyle name="쉼표 [0] 81 3" xfId="988"/>
    <cellStyle name="쉼표 [0] 81 4" xfId="1185"/>
    <cellStyle name="쉼표 [0] 82" xfId="618"/>
    <cellStyle name="쉼표 [0] 82 2" xfId="685"/>
    <cellStyle name="쉼표 [0] 82 2 2" xfId="1025"/>
    <cellStyle name="쉼표 [0] 82 2 3" xfId="1225"/>
    <cellStyle name="쉼표 [0] 82 3" xfId="989"/>
    <cellStyle name="쉼표 [0] 82 4" xfId="1186"/>
    <cellStyle name="쉼표 [0] 85" xfId="619"/>
    <cellStyle name="쉼표 [0] 85 2" xfId="686"/>
    <cellStyle name="쉼표 [0] 85 2 2" xfId="1026"/>
    <cellStyle name="쉼표 [0] 85 2 3" xfId="1226"/>
    <cellStyle name="쉼표 [0] 85 3" xfId="990"/>
    <cellStyle name="쉼표 [0] 85 4" xfId="1187"/>
    <cellStyle name="쉼표 [0] 9" xfId="635"/>
    <cellStyle name="쉼표 [0] 9 2" xfId="642"/>
    <cellStyle name="쉼표 [0] 9 2 2" xfId="693"/>
    <cellStyle name="쉼표 [0] 9 2 2 2" xfId="1034"/>
    <cellStyle name="쉼표 [0] 9 2 2 3" xfId="1234"/>
    <cellStyle name="쉼표 [0] 9 2 3" xfId="998"/>
    <cellStyle name="쉼표 [0] 9 2 4" xfId="1195"/>
    <cellStyle name="쉼표 [0] 9 3" xfId="652"/>
    <cellStyle name="쉼표 [0] 9 3 2" xfId="701"/>
    <cellStyle name="쉼표 [0] 9 3 2 2" xfId="1042"/>
    <cellStyle name="쉼표 [0] 9 3 2 3" xfId="1242"/>
    <cellStyle name="쉼표 [0] 9 3 3" xfId="1006"/>
    <cellStyle name="쉼표 [0] 9 3 4" xfId="1203"/>
    <cellStyle name="쉼표 [0] 9 4" xfId="674"/>
    <cellStyle name="쉼표 [0] 9 4 2" xfId="706"/>
    <cellStyle name="쉼표 [0] 9 4 2 2" xfId="1048"/>
    <cellStyle name="쉼표 [0] 9 4 2 3" xfId="1248"/>
    <cellStyle name="쉼표 [0] 9 4 3" xfId="1011"/>
    <cellStyle name="쉼표 [0] 9 4 4" xfId="1209"/>
    <cellStyle name="쉼표 [0] 9 5" xfId="689"/>
    <cellStyle name="쉼표 [0] 9 5 2" xfId="1029"/>
    <cellStyle name="쉼표 [0] 9 5 3" xfId="1229"/>
    <cellStyle name="쉼표 [0] 9 6" xfId="738"/>
    <cellStyle name="쉼표 [0] 9 6 2" xfId="1072"/>
    <cellStyle name="쉼표 [0] 9 6 3" xfId="1272"/>
    <cellStyle name="쉼표 [0] 9 7" xfId="753"/>
    <cellStyle name="쉼표 [0] 9 7 2" xfId="1075"/>
    <cellStyle name="쉼표 [0] 9 8" xfId="993"/>
    <cellStyle name="쉼표 [0] 9 9" xfId="1190"/>
    <cellStyle name="쉼표 [0]_13 환경" xfId="351"/>
    <cellStyle name="스타일 1" xfId="352"/>
    <cellStyle name="스타일 1 2" xfId="538"/>
    <cellStyle name="스타일 1 2 2" xfId="891"/>
    <cellStyle name="스타일 1 3" xfId="1573"/>
    <cellStyle name="연결된 셀" xfId="353" builtinId="24" customBuiltin="1"/>
    <cellStyle name="연결된 셀 2" xfId="354"/>
    <cellStyle name="연결된 셀 2 2" xfId="1520"/>
    <cellStyle name="연결된 셀 3" xfId="355"/>
    <cellStyle name="연결된 셀 3 2" xfId="356"/>
    <cellStyle name="연결된 셀 3 3" xfId="357"/>
    <cellStyle name="연결된 셀 4" xfId="358"/>
    <cellStyle name="연결된 셀 5" xfId="359"/>
    <cellStyle name="연결된 셀 6" xfId="539"/>
    <cellStyle name="요약" xfId="360" builtinId="25" customBuiltin="1"/>
    <cellStyle name="요약 10" xfId="1811"/>
    <cellStyle name="요약 11" xfId="2348"/>
    <cellStyle name="요약 12" xfId="2600"/>
    <cellStyle name="요약 13" xfId="2694"/>
    <cellStyle name="요약 2" xfId="361"/>
    <cellStyle name="요약 2 10" xfId="1970"/>
    <cellStyle name="요약 2 11" xfId="1952"/>
    <cellStyle name="요약 2 12" xfId="1921"/>
    <cellStyle name="요약 2 13" xfId="2601"/>
    <cellStyle name="요약 2 14" xfId="2661"/>
    <cellStyle name="요약 2 2" xfId="362"/>
    <cellStyle name="요약 2 2 10" xfId="1812"/>
    <cellStyle name="요약 2 2 11" xfId="2320"/>
    <cellStyle name="요약 2 2 12" xfId="2602"/>
    <cellStyle name="요약 2 2 13" xfId="2693"/>
    <cellStyle name="요약 2 2 2" xfId="1049"/>
    <cellStyle name="요약 2 2 2 2" xfId="1292"/>
    <cellStyle name="요약 2 2 2 2 2" xfId="1707"/>
    <cellStyle name="요약 2 2 2 2 2 2" xfId="2264"/>
    <cellStyle name="요약 2 2 2 2 2 3" xfId="2448"/>
    <cellStyle name="요약 2 2 2 2 2 4" xfId="2549"/>
    <cellStyle name="요약 2 2 2 2 2 5" xfId="2560"/>
    <cellStyle name="요약 2 2 2 2 2 6" xfId="2916"/>
    <cellStyle name="요약 2 2 2 2 2 7" xfId="3049"/>
    <cellStyle name="요약 2 2 2 2 3" xfId="2057"/>
    <cellStyle name="요약 2 2 2 2 4" xfId="2143"/>
    <cellStyle name="요약 2 2 2 2 5" xfId="2736"/>
    <cellStyle name="요약 2 2 2 2 6" xfId="2630"/>
    <cellStyle name="요약 2 2 2 3" xfId="1648"/>
    <cellStyle name="요약 2 2 2 3 2" xfId="2208"/>
    <cellStyle name="요약 2 2 2 3 3" xfId="2397"/>
    <cellStyle name="요약 2 2 2 3 4" xfId="2527"/>
    <cellStyle name="요약 2 2 2 3 5" xfId="1931"/>
    <cellStyle name="요약 2 2 2 3 6" xfId="2860"/>
    <cellStyle name="요약 2 2 2 3 7" xfId="3032"/>
    <cellStyle name="요약 2 2 2 4" xfId="1992"/>
    <cellStyle name="요약 2 2 2 5" xfId="1923"/>
    <cellStyle name="요약 2 2 2 6" xfId="2675"/>
    <cellStyle name="요약 2 2 2 7" xfId="2651"/>
    <cellStyle name="요약 2 2 3" xfId="1297"/>
    <cellStyle name="요약 2 2 3 2" xfId="1712"/>
    <cellStyle name="요약 2 2 3 2 2" xfId="2269"/>
    <cellStyle name="요약 2 2 3 2 3" xfId="2453"/>
    <cellStyle name="요약 2 2 3 2 4" xfId="2551"/>
    <cellStyle name="요약 2 2 3 2 5" xfId="2562"/>
    <cellStyle name="요약 2 2 3 2 6" xfId="2921"/>
    <cellStyle name="요약 2 2 3 2 7" xfId="3051"/>
    <cellStyle name="요약 2 2 3 3" xfId="2062"/>
    <cellStyle name="요약 2 2 3 4" xfId="1781"/>
    <cellStyle name="요약 2 2 3 5" xfId="2741"/>
    <cellStyle name="요약 2 2 3 6" xfId="2570"/>
    <cellStyle name="요약 2 2 4" xfId="1249"/>
    <cellStyle name="요약 2 2 4 2" xfId="1684"/>
    <cellStyle name="요약 2 2 4 2 2" xfId="2242"/>
    <cellStyle name="요약 2 2 4 2 3" xfId="2428"/>
    <cellStyle name="요약 2 2 4 2 4" xfId="2540"/>
    <cellStyle name="요약 2 2 4 2 5" xfId="1871"/>
    <cellStyle name="요약 2 2 4 2 6" xfId="2894"/>
    <cellStyle name="요약 2 2 4 2 7" xfId="3043"/>
    <cellStyle name="요약 2 2 4 3" xfId="2033"/>
    <cellStyle name="요약 2 2 4 4" xfId="1900"/>
    <cellStyle name="요약 2 2 4 5" xfId="2711"/>
    <cellStyle name="요약 2 2 4 6" xfId="2576"/>
    <cellStyle name="요약 2 2 5" xfId="1579"/>
    <cellStyle name="요약 2 2 5 2" xfId="2146"/>
    <cellStyle name="요약 2 2 5 3" xfId="2350"/>
    <cellStyle name="요약 2 2 5 4" xfId="2495"/>
    <cellStyle name="요약 2 2 5 5" xfId="2079"/>
    <cellStyle name="요약 2 2 5 6" xfId="2802"/>
    <cellStyle name="요약 2 2 5 7" xfId="2997"/>
    <cellStyle name="요약 2 2 6" xfId="1498"/>
    <cellStyle name="요약 2 2 6 2" xfId="2102"/>
    <cellStyle name="요약 2 2 6 3" xfId="2329"/>
    <cellStyle name="요약 2 2 6 4" xfId="1999"/>
    <cellStyle name="요약 2 2 6 5" xfId="1876"/>
    <cellStyle name="요약 2 2 6 6" xfId="2767"/>
    <cellStyle name="요약 2 2 6 7" xfId="2973"/>
    <cellStyle name="요약 2 2 7" xfId="1629"/>
    <cellStyle name="요약 2 2 7 2" xfId="2189"/>
    <cellStyle name="요약 2 2 7 3" xfId="2382"/>
    <cellStyle name="요약 2 2 7 4" xfId="2520"/>
    <cellStyle name="요약 2 2 7 5" xfId="1988"/>
    <cellStyle name="요약 2 2 7 6" xfId="2843"/>
    <cellStyle name="요약 2 2 7 7" xfId="3027"/>
    <cellStyle name="요약 2 2 8" xfId="1852"/>
    <cellStyle name="요약 2 2 9" xfId="2012"/>
    <cellStyle name="요약 2 3" xfId="363"/>
    <cellStyle name="요약 2 3 10" xfId="2603"/>
    <cellStyle name="요약 2 3 11" xfId="2660"/>
    <cellStyle name="요약 2 3 2" xfId="1285"/>
    <cellStyle name="요약 2 3 2 2" xfId="1700"/>
    <cellStyle name="요약 2 3 2 2 2" xfId="2257"/>
    <cellStyle name="요약 2 3 2 2 3" xfId="2442"/>
    <cellStyle name="요약 2 3 2 2 4" xfId="2547"/>
    <cellStyle name="요약 2 3 2 2 5" xfId="2558"/>
    <cellStyle name="요약 2 3 2 2 6" xfId="2909"/>
    <cellStyle name="요약 2 3 2 2 7" xfId="3047"/>
    <cellStyle name="요약 2 3 2 3" xfId="2050"/>
    <cellStyle name="요약 2 3 2 4" xfId="1788"/>
    <cellStyle name="요약 2 3 2 5" xfId="2729"/>
    <cellStyle name="요약 2 3 2 6" xfId="2573"/>
    <cellStyle name="요약 2 3 3" xfId="1580"/>
    <cellStyle name="요약 2 3 3 2" xfId="2147"/>
    <cellStyle name="요약 2 3 3 3" xfId="2351"/>
    <cellStyle name="요약 2 3 3 4" xfId="2496"/>
    <cellStyle name="요약 2 3 3 5" xfId="2317"/>
    <cellStyle name="요약 2 3 3 6" xfId="2803"/>
    <cellStyle name="요약 2 3 3 7" xfId="2998"/>
    <cellStyle name="요약 2 3 4" xfId="1635"/>
    <cellStyle name="요약 2 3 4 2" xfId="2195"/>
    <cellStyle name="요약 2 3 4 3" xfId="2386"/>
    <cellStyle name="요약 2 3 4 4" xfId="2522"/>
    <cellStyle name="요약 2 3 4 5" xfId="1894"/>
    <cellStyle name="요약 2 3 4 6" xfId="2848"/>
    <cellStyle name="요약 2 3 4 7" xfId="3028"/>
    <cellStyle name="요약 2 3 5" xfId="1678"/>
    <cellStyle name="요약 2 3 5 2" xfId="2236"/>
    <cellStyle name="요약 2 3 5 3" xfId="2424"/>
    <cellStyle name="요약 2 3 5 4" xfId="2538"/>
    <cellStyle name="요약 2 3 5 5" xfId="2070"/>
    <cellStyle name="요약 2 3 5 6" xfId="2889"/>
    <cellStyle name="요약 2 3 5 7" xfId="3042"/>
    <cellStyle name="요약 2 3 6" xfId="1853"/>
    <cellStyle name="요약 2 3 7" xfId="1969"/>
    <cellStyle name="요약 2 3 8" xfId="1953"/>
    <cellStyle name="요약 2 3 9" xfId="1971"/>
    <cellStyle name="요약 2 4" xfId="1274"/>
    <cellStyle name="요약 2 4 2" xfId="1689"/>
    <cellStyle name="요약 2 4 2 2" xfId="2246"/>
    <cellStyle name="요약 2 4 2 3" xfId="2432"/>
    <cellStyle name="요약 2 4 2 4" xfId="2543"/>
    <cellStyle name="요약 2 4 2 5" xfId="2556"/>
    <cellStyle name="요약 2 4 2 6" xfId="2898"/>
    <cellStyle name="요약 2 4 2 7" xfId="3045"/>
    <cellStyle name="요약 2 4 3" xfId="2039"/>
    <cellStyle name="요약 2 4 4" xfId="2126"/>
    <cellStyle name="요약 2 4 5" xfId="2718"/>
    <cellStyle name="요약 2 4 6" xfId="2631"/>
    <cellStyle name="요약 2 5" xfId="1210"/>
    <cellStyle name="요약 2 5 2" xfId="1671"/>
    <cellStyle name="요약 2 5 2 2" xfId="2229"/>
    <cellStyle name="요약 2 5 2 3" xfId="2417"/>
    <cellStyle name="요약 2 5 2 4" xfId="2534"/>
    <cellStyle name="요약 2 5 2 5" xfId="1873"/>
    <cellStyle name="요약 2 5 2 6" xfId="2882"/>
    <cellStyle name="요약 2 5 2 7" xfId="3039"/>
    <cellStyle name="요약 2 5 3" xfId="2021"/>
    <cellStyle name="요약 2 5 4" xfId="2123"/>
    <cellStyle name="요약 2 5 5" xfId="2701"/>
    <cellStyle name="요약 2 5 6" xfId="2633"/>
    <cellStyle name="요약 2 6" xfId="1578"/>
    <cellStyle name="요약 2 6 2" xfId="2145"/>
    <cellStyle name="요약 2 6 3" xfId="2349"/>
    <cellStyle name="요약 2 6 4" xfId="2494"/>
    <cellStyle name="요약 2 6 5" xfId="2080"/>
    <cellStyle name="요약 2 6 6" xfId="2801"/>
    <cellStyle name="요약 2 6 7" xfId="2996"/>
    <cellStyle name="요약 2 7" xfId="1519"/>
    <cellStyle name="요약 2 7 2" xfId="2120"/>
    <cellStyle name="요약 2 7 3" xfId="2341"/>
    <cellStyle name="요약 2 7 4" xfId="1891"/>
    <cellStyle name="요약 2 7 5" xfId="1893"/>
    <cellStyle name="요약 2 7 6" xfId="2783"/>
    <cellStyle name="요약 2 7 7" xfId="2982"/>
    <cellStyle name="요약 2 8" xfId="1664"/>
    <cellStyle name="요약 2 8 2" xfId="2223"/>
    <cellStyle name="요약 2 8 3" xfId="2412"/>
    <cellStyle name="요약 2 8 4" xfId="2532"/>
    <cellStyle name="요약 2 8 5" xfId="2071"/>
    <cellStyle name="요약 2 8 6" xfId="2876"/>
    <cellStyle name="요약 2 8 7" xfId="3037"/>
    <cellStyle name="요약 2 9" xfId="1851"/>
    <cellStyle name="요약 3" xfId="364"/>
    <cellStyle name="요약 3 10" xfId="2604"/>
    <cellStyle name="요약 3 11" xfId="2705"/>
    <cellStyle name="요약 3 2" xfId="365"/>
    <cellStyle name="요약 3 2 2" xfId="1582"/>
    <cellStyle name="요약 3 2 2 2" xfId="2149"/>
    <cellStyle name="요약 3 2 2 3" xfId="2353"/>
    <cellStyle name="요약 3 2 2 4" xfId="2498"/>
    <cellStyle name="요약 3 2 2 5" xfId="1941"/>
    <cellStyle name="요약 3 2 2 6" xfId="2805"/>
    <cellStyle name="요약 3 2 2 7" xfId="3000"/>
    <cellStyle name="요약 3 2 3" xfId="1502"/>
    <cellStyle name="요약 3 2 3 2" xfId="2106"/>
    <cellStyle name="요약 3 2 3 3" xfId="2332"/>
    <cellStyle name="요약 3 2 3 4" xfId="1916"/>
    <cellStyle name="요약 3 2 3 5" xfId="2377"/>
    <cellStyle name="요약 3 2 3 6" xfId="2771"/>
    <cellStyle name="요약 3 2 3 7" xfId="2974"/>
    <cellStyle name="요약 3 2 4" xfId="1855"/>
    <cellStyle name="요약 3 2 5" xfId="1981"/>
    <cellStyle name="요약 3 2 6" xfId="2280"/>
    <cellStyle name="요약 3 2 7" xfId="2073"/>
    <cellStyle name="요약 3 2 8" xfId="2605"/>
    <cellStyle name="요약 3 2 9" xfId="2669"/>
    <cellStyle name="요약 3 3" xfId="366"/>
    <cellStyle name="요약 3 3 2" xfId="1583"/>
    <cellStyle name="요약 3 3 2 2" xfId="2150"/>
    <cellStyle name="요약 3 3 2 3" xfId="2354"/>
    <cellStyle name="요약 3 3 2 4" xfId="2499"/>
    <cellStyle name="요약 3 3 2 5" xfId="1985"/>
    <cellStyle name="요약 3 3 2 6" xfId="2806"/>
    <cellStyle name="요약 3 3 2 7" xfId="3001"/>
    <cellStyle name="요약 3 3 3" xfId="1596"/>
    <cellStyle name="요약 3 3 3 2" xfId="2163"/>
    <cellStyle name="요약 3 3 3 3" xfId="2358"/>
    <cellStyle name="요약 3 3 3 4" xfId="2503"/>
    <cellStyle name="요약 3 3 3 5" xfId="1927"/>
    <cellStyle name="요약 3 3 3 6" xfId="2818"/>
    <cellStyle name="요약 3 3 3 7" xfId="3013"/>
    <cellStyle name="요약 3 3 4" xfId="1856"/>
    <cellStyle name="요약 3 3 5" xfId="2011"/>
    <cellStyle name="요약 3 3 6" xfId="1813"/>
    <cellStyle name="요약 3 3 7" xfId="2457"/>
    <cellStyle name="요약 3 3 8" xfId="2606"/>
    <cellStyle name="요약 3 3 9" xfId="2692"/>
    <cellStyle name="요약 3 4" xfId="1581"/>
    <cellStyle name="요약 3 4 2" xfId="2148"/>
    <cellStyle name="요약 3 4 3" xfId="2352"/>
    <cellStyle name="요약 3 4 4" xfId="2497"/>
    <cellStyle name="요약 3 4 5" xfId="1986"/>
    <cellStyle name="요약 3 4 6" xfId="2804"/>
    <cellStyle name="요약 3 4 7" xfId="2999"/>
    <cellStyle name="요약 3 5" xfId="1642"/>
    <cellStyle name="요약 3 5 2" xfId="2202"/>
    <cellStyle name="요약 3 5 3" xfId="2393"/>
    <cellStyle name="요약 3 5 4" xfId="2525"/>
    <cellStyle name="요약 3 5 5" xfId="2318"/>
    <cellStyle name="요약 3 5 6" xfId="2855"/>
    <cellStyle name="요약 3 5 7" xfId="3031"/>
    <cellStyle name="요약 3 6" xfId="1854"/>
    <cellStyle name="요약 3 7" xfId="2024"/>
    <cellStyle name="요약 3 8" xfId="1796"/>
    <cellStyle name="요약 3 9" xfId="1887"/>
    <cellStyle name="요약 4" xfId="367"/>
    <cellStyle name="요약 4 2" xfId="1584"/>
    <cellStyle name="요약 4 2 2" xfId="2151"/>
    <cellStyle name="요약 4 2 3" xfId="2355"/>
    <cellStyle name="요약 4 2 4" xfId="2500"/>
    <cellStyle name="요약 4 2 5" xfId="1951"/>
    <cellStyle name="요약 4 2 6" xfId="2807"/>
    <cellStyle name="요약 4 2 7" xfId="3002"/>
    <cellStyle name="요약 4 3" xfId="1663"/>
    <cellStyle name="요약 4 3 2" xfId="2222"/>
    <cellStyle name="요약 4 3 3" xfId="2411"/>
    <cellStyle name="요약 4 3 4" xfId="2531"/>
    <cellStyle name="요약 4 3 5" xfId="1895"/>
    <cellStyle name="요약 4 3 6" xfId="2875"/>
    <cellStyle name="요약 4 3 7" xfId="3036"/>
    <cellStyle name="요약 4 4" xfId="1857"/>
    <cellStyle name="요약 4 5" xfId="1968"/>
    <cellStyle name="요약 4 6" xfId="1954"/>
    <cellStyle name="요약 4 7" xfId="2014"/>
    <cellStyle name="요약 4 8" xfId="2607"/>
    <cellStyle name="요약 4 9" xfId="2659"/>
    <cellStyle name="요약 5" xfId="368"/>
    <cellStyle name="요약 5 2" xfId="1585"/>
    <cellStyle name="요약 5 2 2" xfId="2152"/>
    <cellStyle name="요약 5 2 3" xfId="2356"/>
    <cellStyle name="요약 5 2 4" xfId="2501"/>
    <cellStyle name="요약 5 2 5" xfId="1929"/>
    <cellStyle name="요약 5 2 6" xfId="2808"/>
    <cellStyle name="요약 5 2 7" xfId="3003"/>
    <cellStyle name="요약 5 3" xfId="1628"/>
    <cellStyle name="요약 5 3 2" xfId="2188"/>
    <cellStyle name="요약 5 3 3" xfId="2381"/>
    <cellStyle name="요약 5 3 4" xfId="2519"/>
    <cellStyle name="요약 5 3 5" xfId="1846"/>
    <cellStyle name="요약 5 3 6" xfId="2842"/>
    <cellStyle name="요약 5 3 7" xfId="3026"/>
    <cellStyle name="요약 5 4" xfId="1858"/>
    <cellStyle name="요약 5 5" xfId="2036"/>
    <cellStyle name="요약 5 6" xfId="1978"/>
    <cellStyle name="요약 5 7" xfId="1818"/>
    <cellStyle name="요약 5 8" xfId="2608"/>
    <cellStyle name="요약 5 9" xfId="2715"/>
    <cellStyle name="요약 6" xfId="540"/>
    <cellStyle name="요약 6 2" xfId="1905"/>
    <cellStyle name="요약 6 3" xfId="1974"/>
    <cellStyle name="요약 6 4" xfId="1976"/>
    <cellStyle name="요약 6 5" xfId="2545"/>
    <cellStyle name="요약 6 6" xfId="2639"/>
    <cellStyle name="요약 6 7" xfId="2664"/>
    <cellStyle name="요약 7" xfId="1595"/>
    <cellStyle name="요약 7 2" xfId="2162"/>
    <cellStyle name="요약 7 3" xfId="2357"/>
    <cellStyle name="요약 7 4" xfId="2502"/>
    <cellStyle name="요약 7 5" xfId="1925"/>
    <cellStyle name="요약 7 6" xfId="2817"/>
    <cellStyle name="요약 7 7" xfId="3012"/>
    <cellStyle name="요약 8" xfId="1850"/>
    <cellStyle name="요약 9" xfId="2013"/>
    <cellStyle name="유1" xfId="541"/>
    <cellStyle name="입력" xfId="369" builtinId="20" customBuiltin="1"/>
    <cellStyle name="입력 10" xfId="1911"/>
    <cellStyle name="입력 11" xfId="2609"/>
    <cellStyle name="입력 12" xfId="2679"/>
    <cellStyle name="입력 2" xfId="370"/>
    <cellStyle name="입력 2 10" xfId="1641"/>
    <cellStyle name="입력 2 10 2" xfId="2201"/>
    <cellStyle name="입력 2 10 3" xfId="2392"/>
    <cellStyle name="입력 2 10 4" xfId="2854"/>
    <cellStyle name="입력 2 11" xfId="1860"/>
    <cellStyle name="입력 2 12" xfId="1909"/>
    <cellStyle name="입력 2 13" xfId="2610"/>
    <cellStyle name="입력 2 14" xfId="2648"/>
    <cellStyle name="입력 2 2" xfId="371"/>
    <cellStyle name="입력 2 2 10" xfId="2491"/>
    <cellStyle name="입력 2 2 11" xfId="2611"/>
    <cellStyle name="입력 2 2 12" xfId="2644"/>
    <cellStyle name="입력 2 2 2" xfId="707"/>
    <cellStyle name="입력 2 2 2 2" xfId="1050"/>
    <cellStyle name="입력 2 2 2 2 2" xfId="1293"/>
    <cellStyle name="입력 2 2 2 2 2 2" xfId="1708"/>
    <cellStyle name="입력 2 2 2 2 2 2 2" xfId="2265"/>
    <cellStyle name="입력 2 2 2 2 2 2 3" xfId="2449"/>
    <cellStyle name="입력 2 2 2 2 2 2 4" xfId="2917"/>
    <cellStyle name="입력 2 2 2 2 2 3" xfId="2058"/>
    <cellStyle name="입력 2 2 2 2 2 4" xfId="1928"/>
    <cellStyle name="입력 2 2 2 2 2 5" xfId="2737"/>
    <cellStyle name="입력 2 2 2 2 3" xfId="1649"/>
    <cellStyle name="입력 2 2 2 2 3 2" xfId="2209"/>
    <cellStyle name="입력 2 2 2 2 3 3" xfId="2398"/>
    <cellStyle name="입력 2 2 2 2 3 4" xfId="2861"/>
    <cellStyle name="입력 2 2 2 2 4" xfId="1993"/>
    <cellStyle name="입력 2 2 2 2 5" xfId="1948"/>
    <cellStyle name="입력 2 2 2 2 6" xfId="2676"/>
    <cellStyle name="입력 2 2 2 2 7" xfId="2761"/>
    <cellStyle name="입력 2 2 2 3" xfId="1298"/>
    <cellStyle name="입력 2 2 2 3 2" xfId="1713"/>
    <cellStyle name="입력 2 2 2 3 2 2" xfId="2270"/>
    <cellStyle name="입력 2 2 2 3 2 3" xfId="2454"/>
    <cellStyle name="입력 2 2 2 3 2 4" xfId="2922"/>
    <cellStyle name="입력 2 2 2 3 3" xfId="2063"/>
    <cellStyle name="입력 2 2 2 3 4" xfId="1780"/>
    <cellStyle name="입력 2 2 2 3 5" xfId="2742"/>
    <cellStyle name="입력 2 2 2 4" xfId="1250"/>
    <cellStyle name="입력 2 2 2 4 2" xfId="1685"/>
    <cellStyle name="입력 2 2 2 4 2 2" xfId="2243"/>
    <cellStyle name="입력 2 2 2 4 2 3" xfId="2429"/>
    <cellStyle name="입력 2 2 2 4 2 4" xfId="2895"/>
    <cellStyle name="입력 2 2 2 4 3" xfId="2034"/>
    <cellStyle name="입력 2 2 2 4 4" xfId="1799"/>
    <cellStyle name="입력 2 2 2 4 5" xfId="2712"/>
    <cellStyle name="입력 2 2 2 5" xfId="1497"/>
    <cellStyle name="입력 2 2 2 5 2" xfId="2101"/>
    <cellStyle name="입력 2 2 2 5 3" xfId="2328"/>
    <cellStyle name="입력 2 2 2 5 4" xfId="2766"/>
    <cellStyle name="입력 2 2 2 6" xfId="1934"/>
    <cellStyle name="입력 2 2 2 7" xfId="1914"/>
    <cellStyle name="입력 2 2 2 8" xfId="2647"/>
    <cellStyle name="입력 2 2 2 9" xfId="2682"/>
    <cellStyle name="입력 2 2 3" xfId="1012"/>
    <cellStyle name="입력 2 2 3 2" xfId="1286"/>
    <cellStyle name="입력 2 2 3 2 2" xfId="1701"/>
    <cellStyle name="입력 2 2 3 2 2 2" xfId="2258"/>
    <cellStyle name="입력 2 2 3 2 2 3" xfId="2443"/>
    <cellStyle name="입력 2 2 3 2 2 4" xfId="2910"/>
    <cellStyle name="입력 2 2 3 2 3" xfId="2051"/>
    <cellStyle name="입력 2 2 3 2 4" xfId="1898"/>
    <cellStyle name="입력 2 2 3 2 5" xfId="2730"/>
    <cellStyle name="입력 2 2 3 3" xfId="1636"/>
    <cellStyle name="입력 2 2 3 3 2" xfId="2196"/>
    <cellStyle name="입력 2 2 3 3 3" xfId="2387"/>
    <cellStyle name="입력 2 2 3 3 4" xfId="2849"/>
    <cellStyle name="입력 2 2 3 4" xfId="1980"/>
    <cellStyle name="입력 2 2 3 5" xfId="2515"/>
    <cellStyle name="입력 2 2 3 6" xfId="2667"/>
    <cellStyle name="입력 2 2 3 7" xfId="2581"/>
    <cellStyle name="입력 2 2 4" xfId="1276"/>
    <cellStyle name="입력 2 2 4 2" xfId="1691"/>
    <cellStyle name="입력 2 2 4 2 2" xfId="2248"/>
    <cellStyle name="입력 2 2 4 2 3" xfId="2434"/>
    <cellStyle name="입력 2 2 4 2 4" xfId="2900"/>
    <cellStyle name="입력 2 2 4 3" xfId="2041"/>
    <cellStyle name="입력 2 2 4 4" xfId="1794"/>
    <cellStyle name="입력 2 2 4 5" xfId="2720"/>
    <cellStyle name="입력 2 2 5" xfId="1211"/>
    <cellStyle name="입력 2 2 5 2" xfId="1672"/>
    <cellStyle name="입력 2 2 5 2 2" xfId="2230"/>
    <cellStyle name="입력 2 2 5 2 3" xfId="2418"/>
    <cellStyle name="입력 2 2 5 2 4" xfId="2883"/>
    <cellStyle name="입력 2 2 5 3" xfId="2022"/>
    <cellStyle name="입력 2 2 5 4" xfId="1805"/>
    <cellStyle name="입력 2 2 5 5" xfId="2702"/>
    <cellStyle name="입력 2 2 6" xfId="1587"/>
    <cellStyle name="입력 2 2 6 2" xfId="1761"/>
    <cellStyle name="입력 2 2 6 2 2" xfId="2303"/>
    <cellStyle name="입력 2 2 6 2 3" xfId="2483"/>
    <cellStyle name="입력 2 2 6 2 4" xfId="2956"/>
    <cellStyle name="입력 2 2 6 3" xfId="2154"/>
    <cellStyle name="입력 2 2 6 4" xfId="1821"/>
    <cellStyle name="입력 2 2 6 5" xfId="2810"/>
    <cellStyle name="입력 2 2 6 6" xfId="3005"/>
    <cellStyle name="입력 2 2 7" xfId="1518"/>
    <cellStyle name="입력 2 2 7 2" xfId="2119"/>
    <cellStyle name="입력 2 2 7 3" xfId="2340"/>
    <cellStyle name="입력 2 2 7 4" xfId="2782"/>
    <cellStyle name="입력 2 2 8" xfId="1503"/>
    <cellStyle name="입력 2 2 8 2" xfId="2107"/>
    <cellStyle name="입력 2 2 8 3" xfId="2333"/>
    <cellStyle name="입력 2 2 8 4" xfId="2772"/>
    <cellStyle name="입력 2 2 9" xfId="1861"/>
    <cellStyle name="입력 2 3" xfId="372"/>
    <cellStyle name="입력 2 3 10" xfId="2612"/>
    <cellStyle name="입력 2 3 11" xfId="2691"/>
    <cellStyle name="입력 2 3 2" xfId="1017"/>
    <cellStyle name="입력 2 3 2 2" xfId="1288"/>
    <cellStyle name="입력 2 3 2 2 2" xfId="1703"/>
    <cellStyle name="입력 2 3 2 2 2 2" xfId="2260"/>
    <cellStyle name="입력 2 3 2 2 2 3" xfId="2445"/>
    <cellStyle name="입력 2 3 2 2 2 4" xfId="2912"/>
    <cellStyle name="입력 2 3 2 2 3" xfId="2053"/>
    <cellStyle name="입력 2 3 2 2 4" xfId="1786"/>
    <cellStyle name="입력 2 3 2 2 5" xfId="2732"/>
    <cellStyle name="입력 2 3 2 3" xfId="1638"/>
    <cellStyle name="입력 2 3 2 3 2" xfId="2198"/>
    <cellStyle name="입력 2 3 2 3 3" xfId="2389"/>
    <cellStyle name="입력 2 3 2 3 4" xfId="2851"/>
    <cellStyle name="입력 2 3 2 4" xfId="1982"/>
    <cellStyle name="입력 2 3 2 5" xfId="2001"/>
    <cellStyle name="입력 2 3 2 6" xfId="2670"/>
    <cellStyle name="입력 2 3 2 7" xfId="2580"/>
    <cellStyle name="입력 2 3 3" xfId="1282"/>
    <cellStyle name="입력 2 3 3 2" xfId="1697"/>
    <cellStyle name="입력 2 3 3 2 2" xfId="2254"/>
    <cellStyle name="입력 2 3 3 2 3" xfId="2439"/>
    <cellStyle name="입력 2 3 3 2 4" xfId="2906"/>
    <cellStyle name="입력 2 3 3 3" xfId="2047"/>
    <cellStyle name="입력 2 3 3 4" xfId="1790"/>
    <cellStyle name="입력 2 3 3 5" xfId="2726"/>
    <cellStyle name="입력 2 3 4" xfId="1217"/>
    <cellStyle name="입력 2 3 4 2" xfId="1674"/>
    <cellStyle name="입력 2 3 4 2 2" xfId="2232"/>
    <cellStyle name="입력 2 3 4 2 3" xfId="2420"/>
    <cellStyle name="입력 2 3 4 2 4" xfId="2885"/>
    <cellStyle name="입력 2 3 4 3" xfId="2025"/>
    <cellStyle name="입력 2 3 4 4" xfId="1803"/>
    <cellStyle name="입력 2 3 4 5" xfId="2706"/>
    <cellStyle name="입력 2 3 5" xfId="1588"/>
    <cellStyle name="입력 2 3 5 2" xfId="1762"/>
    <cellStyle name="입력 2 3 5 2 2" xfId="2304"/>
    <cellStyle name="입력 2 3 5 2 3" xfId="2484"/>
    <cellStyle name="입력 2 3 5 2 4" xfId="2957"/>
    <cellStyle name="입력 2 3 5 3" xfId="2155"/>
    <cellStyle name="입력 2 3 5 4" xfId="1940"/>
    <cellStyle name="입력 2 3 5 5" xfId="2811"/>
    <cellStyle name="입력 2 3 5 6" xfId="3006"/>
    <cellStyle name="입력 2 3 6" xfId="1507"/>
    <cellStyle name="입력 2 3 6 2" xfId="2111"/>
    <cellStyle name="입력 2 3 6 3" xfId="2336"/>
    <cellStyle name="입력 2 3 6 4" xfId="2776"/>
    <cellStyle name="입력 2 3 7" xfId="1605"/>
    <cellStyle name="입력 2 3 7 2" xfId="2172"/>
    <cellStyle name="입력 2 3 7 3" xfId="2367"/>
    <cellStyle name="입력 2 3 7 4" xfId="2827"/>
    <cellStyle name="입력 2 3 8" xfId="1862"/>
    <cellStyle name="입력 2 3 9" xfId="2342"/>
    <cellStyle name="입력 2 4" xfId="981"/>
    <cellStyle name="입력 2 4 2" xfId="1277"/>
    <cellStyle name="입력 2 4 2 2" xfId="1692"/>
    <cellStyle name="입력 2 4 2 2 2" xfId="2249"/>
    <cellStyle name="입력 2 4 2 2 3" xfId="2435"/>
    <cellStyle name="입력 2 4 2 2 4" xfId="2901"/>
    <cellStyle name="입력 2 4 2 3" xfId="2042"/>
    <cellStyle name="입력 2 4 2 4" xfId="1899"/>
    <cellStyle name="입력 2 4 2 5" xfId="2721"/>
    <cellStyle name="입력 2 4 3" xfId="1625"/>
    <cellStyle name="입력 2 4 3 2" xfId="2185"/>
    <cellStyle name="입력 2 4 3 3" xfId="2378"/>
    <cellStyle name="입력 2 4 3 4" xfId="2839"/>
    <cellStyle name="입력 2 4 4" xfId="1973"/>
    <cellStyle name="입력 2 4 5" xfId="1822"/>
    <cellStyle name="입력 2 4 6" xfId="2663"/>
    <cellStyle name="입력 2 4 7" xfId="2583"/>
    <cellStyle name="입력 2 5" xfId="1278"/>
    <cellStyle name="입력 2 5 2" xfId="1693"/>
    <cellStyle name="입력 2 5 2 2" xfId="2250"/>
    <cellStyle name="입력 2 5 2 3" xfId="2436"/>
    <cellStyle name="입력 2 5 2 4" xfId="2902"/>
    <cellStyle name="입력 2 5 3" xfId="2043"/>
    <cellStyle name="입력 2 5 4" xfId="1793"/>
    <cellStyle name="입력 2 5 5" xfId="2722"/>
    <cellStyle name="입력 2 6" xfId="1178"/>
    <cellStyle name="입력 2 6 2" xfId="1660"/>
    <cellStyle name="입력 2 6 2 2" xfId="2219"/>
    <cellStyle name="입력 2 6 2 3" xfId="2408"/>
    <cellStyle name="입력 2 6 2 4" xfId="2872"/>
    <cellStyle name="입력 2 6 3" xfId="2015"/>
    <cellStyle name="입력 2 6 4" xfId="1809"/>
    <cellStyle name="입력 2 6 5" xfId="2695"/>
    <cellStyle name="입력 2 7" xfId="1488"/>
    <cellStyle name="입력 2 7 2" xfId="1489"/>
    <cellStyle name="입력 2 7 2 2" xfId="1722"/>
    <cellStyle name="입력 2 7 2 2 2" xfId="2278"/>
    <cellStyle name="입력 2 7 2 2 3" xfId="2460"/>
    <cellStyle name="입력 2 7 2 2 4" xfId="2930"/>
    <cellStyle name="입력 2 7 2 3" xfId="2097"/>
    <cellStyle name="입력 2 7 2 4" xfId="2326"/>
    <cellStyle name="입력 2 7 2 5" xfId="2763"/>
    <cellStyle name="입력 2 7 3" xfId="1721"/>
    <cellStyle name="입력 2 7 3 2" xfId="2277"/>
    <cellStyle name="입력 2 7 3 3" xfId="2459"/>
    <cellStyle name="입력 2 7 3 4" xfId="2929"/>
    <cellStyle name="입력 2 7 4" xfId="2096"/>
    <cellStyle name="입력 2 7 5" xfId="2325"/>
    <cellStyle name="입력 2 7 6" xfId="2762"/>
    <cellStyle name="입력 2 8" xfId="1586"/>
    <cellStyle name="입력 2 8 2" xfId="1760"/>
    <cellStyle name="입력 2 8 2 2" xfId="2302"/>
    <cellStyle name="입력 2 8 2 3" xfId="2482"/>
    <cellStyle name="입력 2 8 2 4" xfId="2955"/>
    <cellStyle name="입력 2 8 3" xfId="2153"/>
    <cellStyle name="입력 2 8 4" xfId="1888"/>
    <cellStyle name="입력 2 8 5" xfId="2809"/>
    <cellStyle name="입력 2 8 6" xfId="3004"/>
    <cellStyle name="입력 2 9" xfId="1607"/>
    <cellStyle name="입력 2 9 2" xfId="2174"/>
    <cellStyle name="입력 2 9 3" xfId="2369"/>
    <cellStyle name="입력 2 9 4" xfId="2829"/>
    <cellStyle name="입력 3" xfId="373"/>
    <cellStyle name="입력 3 2" xfId="374"/>
    <cellStyle name="입력 3 2 2" xfId="1590"/>
    <cellStyle name="입력 3 2 2 2" xfId="1764"/>
    <cellStyle name="입력 3 2 2 2 2" xfId="2306"/>
    <cellStyle name="입력 3 2 2 2 3" xfId="2486"/>
    <cellStyle name="입력 3 2 2 2 4" xfId="2959"/>
    <cellStyle name="입력 3 2 2 3" xfId="2157"/>
    <cellStyle name="입력 3 2 2 4" xfId="1848"/>
    <cellStyle name="입력 3 2 2 5" xfId="2813"/>
    <cellStyle name="입력 3 2 2 6" xfId="3008"/>
    <cellStyle name="입력 3 2 3" xfId="1627"/>
    <cellStyle name="입력 3 2 3 2" xfId="2187"/>
    <cellStyle name="입력 3 2 3 3" xfId="2380"/>
    <cellStyle name="입력 3 2 3 4" xfId="2841"/>
    <cellStyle name="입력 3 2 4" xfId="1864"/>
    <cellStyle name="입력 3 2 5" xfId="2076"/>
    <cellStyle name="입력 3 2 6" xfId="2614"/>
    <cellStyle name="입력 3 2 7" xfId="2690"/>
    <cellStyle name="입력 3 3" xfId="375"/>
    <cellStyle name="입력 3 3 2" xfId="1591"/>
    <cellStyle name="입력 3 3 2 2" xfId="1765"/>
    <cellStyle name="입력 3 3 2 2 2" xfId="2307"/>
    <cellStyle name="입력 3 3 2 2 3" xfId="2487"/>
    <cellStyle name="입력 3 3 2 2 4" xfId="2960"/>
    <cellStyle name="입력 3 3 2 3" xfId="2158"/>
    <cellStyle name="입력 3 3 2 4" xfId="1938"/>
    <cellStyle name="입력 3 3 2 5" xfId="2814"/>
    <cellStyle name="입력 3 3 2 6" xfId="3009"/>
    <cellStyle name="입력 3 3 3" xfId="1676"/>
    <cellStyle name="입력 3 3 3 2" xfId="2234"/>
    <cellStyle name="입력 3 3 3 3" xfId="2422"/>
    <cellStyle name="입력 3 3 3 4" xfId="2887"/>
    <cellStyle name="입력 3 3 4" xfId="1865"/>
    <cellStyle name="입력 3 3 5" xfId="1997"/>
    <cellStyle name="입력 3 3 6" xfId="2615"/>
    <cellStyle name="입력 3 3 7" xfId="2657"/>
    <cellStyle name="입력 3 4" xfId="1589"/>
    <cellStyle name="입력 3 4 2" xfId="1763"/>
    <cellStyle name="입력 3 4 2 2" xfId="2305"/>
    <cellStyle name="입력 3 4 2 3" xfId="2485"/>
    <cellStyle name="입력 3 4 2 4" xfId="2958"/>
    <cellStyle name="입력 3 4 3" xfId="2156"/>
    <cellStyle name="입력 3 4 4" xfId="1915"/>
    <cellStyle name="입력 3 4 5" xfId="2812"/>
    <cellStyle name="입력 3 4 6" xfId="3007"/>
    <cellStyle name="입력 3 5" xfId="1662"/>
    <cellStyle name="입력 3 5 2" xfId="2221"/>
    <cellStyle name="입력 3 5 3" xfId="2410"/>
    <cellStyle name="입력 3 5 4" xfId="2874"/>
    <cellStyle name="입력 3 6" xfId="1863"/>
    <cellStyle name="입력 3 7" xfId="1802"/>
    <cellStyle name="입력 3 8" xfId="2613"/>
    <cellStyle name="입력 3 9" xfId="2658"/>
    <cellStyle name="입력 4" xfId="376"/>
    <cellStyle name="입력 4 2" xfId="1592"/>
    <cellStyle name="입력 4 2 2" xfId="1766"/>
    <cellStyle name="입력 4 2 2 2" xfId="2308"/>
    <cellStyle name="입력 4 2 2 3" xfId="2488"/>
    <cellStyle name="입력 4 2 2 4" xfId="2961"/>
    <cellStyle name="입력 4 2 3" xfId="2159"/>
    <cellStyle name="입력 4 2 4" xfId="1939"/>
    <cellStyle name="입력 4 2 5" xfId="2815"/>
    <cellStyle name="입력 4 2 6" xfId="3010"/>
    <cellStyle name="입력 4 3" xfId="1640"/>
    <cellStyle name="입력 4 3 2" xfId="2200"/>
    <cellStyle name="입력 4 3 3" xfId="2391"/>
    <cellStyle name="입력 4 3 4" xfId="2853"/>
    <cellStyle name="입력 4 4" xfId="1866"/>
    <cellStyle name="입력 4 5" xfId="2074"/>
    <cellStyle name="입력 4 6" xfId="2616"/>
    <cellStyle name="입력 4 7" xfId="2689"/>
    <cellStyle name="입력 5" xfId="377"/>
    <cellStyle name="입력 5 2" xfId="1593"/>
    <cellStyle name="입력 5 2 2" xfId="1767"/>
    <cellStyle name="입력 5 2 2 2" xfId="2309"/>
    <cellStyle name="입력 5 2 2 3" xfId="2489"/>
    <cellStyle name="입력 5 2 2 4" xfId="2962"/>
    <cellStyle name="입력 5 2 3" xfId="2160"/>
    <cellStyle name="입력 5 2 4" xfId="1820"/>
    <cellStyle name="입력 5 2 5" xfId="2816"/>
    <cellStyle name="입력 5 2 6" xfId="3011"/>
    <cellStyle name="입력 5 3" xfId="1504"/>
    <cellStyle name="입력 5 3 2" xfId="2108"/>
    <cellStyle name="입력 5 3 3" xfId="2334"/>
    <cellStyle name="입력 5 3 4" xfId="2773"/>
    <cellStyle name="입력 5 4" xfId="1867"/>
    <cellStyle name="입력 5 5" xfId="1843"/>
    <cellStyle name="입력 5 6" xfId="2617"/>
    <cellStyle name="입력 5 7" xfId="2656"/>
    <cellStyle name="입력 6" xfId="542"/>
    <cellStyle name="입력 6 2" xfId="1759"/>
    <cellStyle name="입력 6 2 2" xfId="2301"/>
    <cellStyle name="입력 6 2 3" xfId="2481"/>
    <cellStyle name="입력 6 2 4" xfId="2954"/>
    <cellStyle name="입력 6 3" xfId="1906"/>
    <cellStyle name="입력 6 4" xfId="2517"/>
    <cellStyle name="입력 6 5" xfId="2640"/>
    <cellStyle name="입력 6 6" xfId="2671"/>
    <cellStyle name="입력 7" xfId="1610"/>
    <cellStyle name="입력 8" xfId="1677"/>
    <cellStyle name="입력 8 2" xfId="2235"/>
    <cellStyle name="입력 8 3" xfId="2423"/>
    <cellStyle name="입력 8 4" xfId="2888"/>
    <cellStyle name="입력 9" xfId="1859"/>
    <cellStyle name="자리수" xfId="378"/>
    <cellStyle name="자리수0" xfId="379"/>
    <cellStyle name="자리수0 2" xfId="543"/>
    <cellStyle name="자리수0 2 2" xfId="1383"/>
    <cellStyle name="자리수0 3" xfId="1614"/>
    <cellStyle name="작은제목" xfId="380"/>
    <cellStyle name="제목" xfId="381" builtinId="15" customBuiltin="1"/>
    <cellStyle name="제목 1" xfId="382" builtinId="16" customBuiltin="1"/>
    <cellStyle name="제목 1 2" xfId="383"/>
    <cellStyle name="제목 1 2 2" xfId="1517"/>
    <cellStyle name="제목 1 3" xfId="384"/>
    <cellStyle name="제목 1 4" xfId="385"/>
    <cellStyle name="제목 1 5" xfId="544"/>
    <cellStyle name="제목 2" xfId="386" builtinId="17" customBuiltin="1"/>
    <cellStyle name="제목 2 2" xfId="387"/>
    <cellStyle name="제목 2 2 2" xfId="1516"/>
    <cellStyle name="제목 2 3" xfId="388"/>
    <cellStyle name="제목 2 4" xfId="389"/>
    <cellStyle name="제목 2 5" xfId="545"/>
    <cellStyle name="제목 3" xfId="390" builtinId="18" customBuiltin="1"/>
    <cellStyle name="제목 3 2" xfId="391"/>
    <cellStyle name="제목 3 2 2" xfId="1515"/>
    <cellStyle name="제목 3 3" xfId="392"/>
    <cellStyle name="제목 3 4" xfId="393"/>
    <cellStyle name="제목 3 5" xfId="546"/>
    <cellStyle name="제목 4" xfId="394" builtinId="19" customBuiltin="1"/>
    <cellStyle name="제목 4 2" xfId="395"/>
    <cellStyle name="제목 4 2 2" xfId="1514"/>
    <cellStyle name="제목 4 3" xfId="396"/>
    <cellStyle name="제목 4 4" xfId="397"/>
    <cellStyle name="제목 4 5" xfId="547"/>
    <cellStyle name="제목 5" xfId="398"/>
    <cellStyle name="제목 6" xfId="399"/>
    <cellStyle name="제목 7" xfId="400"/>
    <cellStyle name="제목 8" xfId="548"/>
    <cellStyle name="좋음" xfId="401" builtinId="26" customBuiltin="1"/>
    <cellStyle name="좋음 2" xfId="402"/>
    <cellStyle name="좋음 2 2" xfId="1513"/>
    <cellStyle name="좋음 3" xfId="403"/>
    <cellStyle name="좋음 3 2" xfId="404"/>
    <cellStyle name="좋음 3 3" xfId="405"/>
    <cellStyle name="좋음 4" xfId="406"/>
    <cellStyle name="좋음 5" xfId="407"/>
    <cellStyle name="좋음 6" xfId="549"/>
    <cellStyle name="출력" xfId="408" builtinId="21" customBuiltin="1"/>
    <cellStyle name="출력 10" xfId="1815"/>
    <cellStyle name="출력 11" xfId="2337"/>
    <cellStyle name="출력 12" xfId="2619"/>
    <cellStyle name="출력 13" xfId="2688"/>
    <cellStyle name="출력 2" xfId="409"/>
    <cellStyle name="출력 2 10" xfId="1966"/>
    <cellStyle name="출력 2 11" xfId="1956"/>
    <cellStyle name="출력 2 12" xfId="1825"/>
    <cellStyle name="출력 2 13" xfId="2620"/>
    <cellStyle name="출력 2 14" xfId="2655"/>
    <cellStyle name="출력 2 2" xfId="410"/>
    <cellStyle name="출력 2 2 10" xfId="1816"/>
    <cellStyle name="출력 2 2 11" xfId="2075"/>
    <cellStyle name="출력 2 2 12" xfId="2621"/>
    <cellStyle name="출력 2 2 13" xfId="2687"/>
    <cellStyle name="출력 2 2 2" xfId="1051"/>
    <cellStyle name="출력 2 2 2 2" xfId="1294"/>
    <cellStyle name="출력 2 2 2 2 2" xfId="1709"/>
    <cellStyle name="출력 2 2 2 2 2 2" xfId="2266"/>
    <cellStyle name="출력 2 2 2 2 2 3" xfId="2450"/>
    <cellStyle name="출력 2 2 2 2 2 4" xfId="2550"/>
    <cellStyle name="출력 2 2 2 2 2 5" xfId="2561"/>
    <cellStyle name="출력 2 2 2 2 2 6" xfId="2918"/>
    <cellStyle name="출력 2 2 2 2 2 7" xfId="3050"/>
    <cellStyle name="출력 2 2 2 2 3" xfId="2059"/>
    <cellStyle name="출력 2 2 2 2 4" xfId="1783"/>
    <cellStyle name="출력 2 2 2 2 5" xfId="2431"/>
    <cellStyle name="출력 2 2 2 2 6" xfId="2738"/>
    <cellStyle name="출력 2 2 2 2 7" xfId="2571"/>
    <cellStyle name="출력 2 2 2 3" xfId="1650"/>
    <cellStyle name="출력 2 2 2 3 2" xfId="2210"/>
    <cellStyle name="출력 2 2 2 3 3" xfId="2399"/>
    <cellStyle name="출력 2 2 2 3 4" xfId="2528"/>
    <cellStyle name="출력 2 2 2 3 5" xfId="2319"/>
    <cellStyle name="출력 2 2 2 3 6" xfId="2862"/>
    <cellStyle name="출력 2 2 2 3 7" xfId="3033"/>
    <cellStyle name="출력 2 2 2 4" xfId="1994"/>
    <cellStyle name="출력 2 2 2 5" xfId="1984"/>
    <cellStyle name="출력 2 2 2 6" xfId="2677"/>
    <cellStyle name="출력 2 2 2 7" xfId="2636"/>
    <cellStyle name="출력 2 2 3" xfId="1299"/>
    <cellStyle name="출력 2 2 3 2" xfId="1714"/>
    <cellStyle name="출력 2 2 3 2 2" xfId="2271"/>
    <cellStyle name="출력 2 2 3 2 3" xfId="2455"/>
    <cellStyle name="출력 2 2 3 2 4" xfId="2552"/>
    <cellStyle name="출력 2 2 3 2 5" xfId="2563"/>
    <cellStyle name="출력 2 2 3 2 6" xfId="2923"/>
    <cellStyle name="출력 2 2 3 2 7" xfId="3052"/>
    <cellStyle name="출력 2 2 3 3" xfId="2064"/>
    <cellStyle name="출력 2 2 3 4" xfId="1779"/>
    <cellStyle name="출력 2 2 3 5" xfId="1778"/>
    <cellStyle name="출력 2 2 3 6" xfId="2743"/>
    <cellStyle name="출력 2 2 3 7" xfId="2643"/>
    <cellStyle name="출력 2 2 4" xfId="1251"/>
    <cellStyle name="출력 2 2 4 2" xfId="1686"/>
    <cellStyle name="출력 2 2 4 2 2" xfId="2244"/>
    <cellStyle name="출력 2 2 4 2 3" xfId="2430"/>
    <cellStyle name="출력 2 2 4 2 4" xfId="2541"/>
    <cellStyle name="출력 2 2 4 2 5" xfId="1797"/>
    <cellStyle name="출력 2 2 4 2 6" xfId="2896"/>
    <cellStyle name="출력 2 2 4 2 7" xfId="3044"/>
    <cellStyle name="출력 2 2 4 3" xfId="2035"/>
    <cellStyle name="출력 2 2 4 4" xfId="1798"/>
    <cellStyle name="출력 2 2 4 5" xfId="2492"/>
    <cellStyle name="출력 2 2 4 6" xfId="2713"/>
    <cellStyle name="출력 2 2 4 7" xfId="2575"/>
    <cellStyle name="출력 2 2 5" xfId="1598"/>
    <cellStyle name="출력 2 2 5 2" xfId="2165"/>
    <cellStyle name="출력 2 2 5 3" xfId="2360"/>
    <cellStyle name="출력 2 2 5 4" xfId="2505"/>
    <cellStyle name="출력 2 2 5 5" xfId="1926"/>
    <cellStyle name="출력 2 2 5 6" xfId="2820"/>
    <cellStyle name="출력 2 2 5 7" xfId="3015"/>
    <cellStyle name="출력 2 2 6" xfId="1496"/>
    <cellStyle name="출력 2 2 6 2" xfId="2100"/>
    <cellStyle name="출력 2 2 6 3" xfId="2327"/>
    <cellStyle name="출력 2 2 6 4" xfId="1998"/>
    <cellStyle name="출력 2 2 6 5" xfId="2032"/>
    <cellStyle name="출력 2 2 6 6" xfId="2765"/>
    <cellStyle name="출력 2 2 6 7" xfId="2972"/>
    <cellStyle name="출력 2 2 7" xfId="1654"/>
    <cellStyle name="출력 2 2 7 2" xfId="2213"/>
    <cellStyle name="출력 2 2 7 3" xfId="2402"/>
    <cellStyle name="출력 2 2 7 4" xfId="2529"/>
    <cellStyle name="출력 2 2 7 5" xfId="2118"/>
    <cellStyle name="출력 2 2 7 6" xfId="2866"/>
    <cellStyle name="출력 2 2 7 7" xfId="3034"/>
    <cellStyle name="출력 2 2 8" xfId="1879"/>
    <cellStyle name="출력 2 2 9" xfId="2009"/>
    <cellStyle name="출력 2 3" xfId="411"/>
    <cellStyle name="출력 2 3 10" xfId="2622"/>
    <cellStyle name="출력 2 3 11" xfId="2654"/>
    <cellStyle name="출력 2 3 2" xfId="1287"/>
    <cellStyle name="출력 2 3 2 2" xfId="1702"/>
    <cellStyle name="출력 2 3 2 2 2" xfId="2259"/>
    <cellStyle name="출력 2 3 2 2 3" xfId="2444"/>
    <cellStyle name="출력 2 3 2 2 4" xfId="2548"/>
    <cellStyle name="출력 2 3 2 2 5" xfId="2559"/>
    <cellStyle name="출력 2 3 2 2 6" xfId="2911"/>
    <cellStyle name="출력 2 3 2 2 7" xfId="3048"/>
    <cellStyle name="출력 2 3 2 3" xfId="2052"/>
    <cellStyle name="출력 2 3 2 4" xfId="1787"/>
    <cellStyle name="출력 2 3 2 5" xfId="1886"/>
    <cellStyle name="출력 2 3 2 6" xfId="2731"/>
    <cellStyle name="출력 2 3 2 7" xfId="2572"/>
    <cellStyle name="출력 2 3 3" xfId="1599"/>
    <cellStyle name="출력 2 3 3 2" xfId="2166"/>
    <cellStyle name="출력 2 3 3 3" xfId="2361"/>
    <cellStyle name="출력 2 3 3 4" xfId="2506"/>
    <cellStyle name="출력 2 3 3 5" xfId="2161"/>
    <cellStyle name="출력 2 3 3 6" xfId="2821"/>
    <cellStyle name="출력 2 3 3 7" xfId="3016"/>
    <cellStyle name="출력 2 3 4" xfId="1637"/>
    <cellStyle name="출력 2 3 4 2" xfId="2197"/>
    <cellStyle name="출력 2 3 4 3" xfId="2388"/>
    <cellStyle name="출력 2 3 4 4" xfId="2523"/>
    <cellStyle name="출력 2 3 4 5" xfId="2003"/>
    <cellStyle name="출력 2 3 4 6" xfId="2850"/>
    <cellStyle name="출력 2 3 4 7" xfId="3029"/>
    <cellStyle name="출력 2 3 5" xfId="1613"/>
    <cellStyle name="출력 2 3 5 2" xfId="2177"/>
    <cellStyle name="출력 2 3 5 3" xfId="2370"/>
    <cellStyle name="출력 2 3 5 4" xfId="2516"/>
    <cellStyle name="출력 2 3 5 5" xfId="2136"/>
    <cellStyle name="출력 2 3 5 6" xfId="2832"/>
    <cellStyle name="출력 2 3 5 7" xfId="3023"/>
    <cellStyle name="출력 2 3 6" xfId="1880"/>
    <cellStyle name="출력 2 3 7" xfId="1965"/>
    <cellStyle name="출력 2 3 8" xfId="1957"/>
    <cellStyle name="출력 2 3 9" xfId="1801"/>
    <cellStyle name="출력 2 4" xfId="1275"/>
    <cellStyle name="출력 2 4 2" xfId="1690"/>
    <cellStyle name="출력 2 4 2 2" xfId="2247"/>
    <cellStyle name="출력 2 4 2 3" xfId="2433"/>
    <cellStyle name="출력 2 4 2 4" xfId="2544"/>
    <cellStyle name="출력 2 4 2 5" xfId="2557"/>
    <cellStyle name="출력 2 4 2 6" xfId="2899"/>
    <cellStyle name="출력 2 4 2 7" xfId="3046"/>
    <cellStyle name="출력 2 4 3" xfId="2040"/>
    <cellStyle name="출력 2 4 4" xfId="1795"/>
    <cellStyle name="출력 2 4 5" xfId="2400"/>
    <cellStyle name="출력 2 4 6" xfId="2719"/>
    <cellStyle name="출력 2 4 7" xfId="2574"/>
    <cellStyle name="출력 2 5" xfId="1212"/>
    <cellStyle name="출력 2 5 2" xfId="1673"/>
    <cellStyle name="출력 2 5 2 2" xfId="2231"/>
    <cellStyle name="출력 2 5 2 3" xfId="2419"/>
    <cellStyle name="출력 2 5 2 4" xfId="2535"/>
    <cellStyle name="출력 2 5 2 5" xfId="1872"/>
    <cellStyle name="출력 2 5 2 6" xfId="2884"/>
    <cellStyle name="출력 2 5 2 7" xfId="3040"/>
    <cellStyle name="출력 2 5 3" xfId="2023"/>
    <cellStyle name="출력 2 5 4" xfId="1804"/>
    <cellStyle name="출력 2 5 5" xfId="1869"/>
    <cellStyle name="출력 2 5 6" xfId="2703"/>
    <cellStyle name="출력 2 5 7" xfId="2577"/>
    <cellStyle name="출력 2 6" xfId="1597"/>
    <cellStyle name="출력 2 6 2" xfId="2164"/>
    <cellStyle name="출력 2 6 3" xfId="2359"/>
    <cellStyle name="출력 2 6 4" xfId="2504"/>
    <cellStyle name="출력 2 6 5" xfId="2078"/>
    <cellStyle name="출력 2 6 6" xfId="2819"/>
    <cellStyle name="출력 2 6 7" xfId="3014"/>
    <cellStyle name="출력 2 7" xfId="1512"/>
    <cellStyle name="출력 2 7 2" xfId="2116"/>
    <cellStyle name="출력 2 7 3" xfId="2339"/>
    <cellStyle name="출력 2 7 4" xfId="1890"/>
    <cellStyle name="출력 2 7 5" xfId="1933"/>
    <cellStyle name="출력 2 7 6" xfId="2781"/>
    <cellStyle name="출력 2 7 7" xfId="2981"/>
    <cellStyle name="출력 2 8" xfId="1626"/>
    <cellStyle name="출력 2 8 2" xfId="2186"/>
    <cellStyle name="출력 2 8 3" xfId="2379"/>
    <cellStyle name="출력 2 8 4" xfId="2518"/>
    <cellStyle name="출력 2 8 5" xfId="2002"/>
    <cellStyle name="출력 2 8 6" xfId="2840"/>
    <cellStyle name="출력 2 8 7" xfId="3025"/>
    <cellStyle name="출력 2 9" xfId="1878"/>
    <cellStyle name="출력 3" xfId="412"/>
    <cellStyle name="출력 3 10" xfId="2338"/>
    <cellStyle name="출력 3 11" xfId="2623"/>
    <cellStyle name="출력 3 12" xfId="2686"/>
    <cellStyle name="출력 3 2" xfId="413"/>
    <cellStyle name="출력 3 2 2" xfId="1601"/>
    <cellStyle name="출력 3 2 2 2" xfId="2168"/>
    <cellStyle name="출력 3 2 2 3" xfId="2363"/>
    <cellStyle name="출력 3 2 2 4" xfId="2508"/>
    <cellStyle name="출력 3 2 2 5" xfId="2346"/>
    <cellStyle name="출력 3 2 2 6" xfId="2823"/>
    <cellStyle name="출력 3 2 2 7" xfId="3018"/>
    <cellStyle name="출력 3 2 3" xfId="1639"/>
    <cellStyle name="출력 3 2 3 2" xfId="2199"/>
    <cellStyle name="출력 3 2 3 3" xfId="2390"/>
    <cellStyle name="출력 3 2 3 4" xfId="2524"/>
    <cellStyle name="출력 3 2 3 5" xfId="2005"/>
    <cellStyle name="출력 3 2 3 6" xfId="2852"/>
    <cellStyle name="출력 3 2 3 7" xfId="3030"/>
    <cellStyle name="출력 3 2 4" xfId="1882"/>
    <cellStyle name="출력 3 2 5" xfId="1964"/>
    <cellStyle name="출력 3 2 6" xfId="1958"/>
    <cellStyle name="출력 3 2 7" xfId="1826"/>
    <cellStyle name="출력 3 2 8" xfId="2624"/>
    <cellStyle name="출력 3 2 9" xfId="2653"/>
    <cellStyle name="출력 3 3" xfId="414"/>
    <cellStyle name="출력 3 3 2" xfId="1602"/>
    <cellStyle name="출력 3 3 2 2" xfId="2169"/>
    <cellStyle name="출력 3 3 2 3" xfId="2364"/>
    <cellStyle name="출력 3 3 2 4" xfId="2509"/>
    <cellStyle name="출력 3 3 2 5" xfId="2069"/>
    <cellStyle name="출력 3 3 2 6" xfId="2824"/>
    <cellStyle name="출력 3 3 2 7" xfId="3019"/>
    <cellStyle name="출력 3 3 3" xfId="1505"/>
    <cellStyle name="출력 3 3 3 2" xfId="2109"/>
    <cellStyle name="출력 3 3 3 3" xfId="2335"/>
    <cellStyle name="출력 3 3 3 4" xfId="1917"/>
    <cellStyle name="출력 3 3 3 5" xfId="2456"/>
    <cellStyle name="출력 3 3 3 6" xfId="2774"/>
    <cellStyle name="출력 3 3 3 7" xfId="2975"/>
    <cellStyle name="출력 3 3 4" xfId="1883"/>
    <cellStyle name="출력 3 3 5" xfId="2007"/>
    <cellStyle name="출력 3 3 6" xfId="1950"/>
    <cellStyle name="출력 3 3 7" xfId="1910"/>
    <cellStyle name="출력 3 3 8" xfId="2625"/>
    <cellStyle name="출력 3 3 9" xfId="2685"/>
    <cellStyle name="출력 3 4" xfId="1600"/>
    <cellStyle name="출력 3 4 2" xfId="2167"/>
    <cellStyle name="출력 3 4 3" xfId="2362"/>
    <cellStyle name="출력 3 4 4" xfId="2507"/>
    <cellStyle name="출력 3 4 5" xfId="1844"/>
    <cellStyle name="출력 3 4 6" xfId="2822"/>
    <cellStyle name="출력 3 4 7" xfId="3017"/>
    <cellStyle name="출력 3 5" xfId="1495"/>
    <cellStyle name="출력 3 6" xfId="1675"/>
    <cellStyle name="출력 3 6 2" xfId="2233"/>
    <cellStyle name="출력 3 6 3" xfId="2421"/>
    <cellStyle name="출력 3 6 4" xfId="2537"/>
    <cellStyle name="출력 3 6 5" xfId="1962"/>
    <cellStyle name="출력 3 6 6" xfId="2886"/>
    <cellStyle name="출력 3 6 7" xfId="3041"/>
    <cellStyle name="출력 3 7" xfId="1881"/>
    <cellStyle name="출력 3 8" xfId="2008"/>
    <cellStyle name="출력 3 9" xfId="1817"/>
    <cellStyle name="출력 4" xfId="415"/>
    <cellStyle name="출력 4 2" xfId="1603"/>
    <cellStyle name="출력 4 2 2" xfId="2170"/>
    <cellStyle name="출력 4 2 3" xfId="2365"/>
    <cellStyle name="출력 4 2 4" xfId="2510"/>
    <cellStyle name="출력 4 2 5" xfId="1819"/>
    <cellStyle name="출력 4 2 6" xfId="2825"/>
    <cellStyle name="출력 4 2 7" xfId="3020"/>
    <cellStyle name="출력 4 3" xfId="1606"/>
    <cellStyle name="출력 4 3 2" xfId="2173"/>
    <cellStyle name="출력 4 3 3" xfId="2368"/>
    <cellStyle name="출력 4 3 4" xfId="2512"/>
    <cellStyle name="출력 4 3 5" xfId="1889"/>
    <cellStyle name="출력 4 3 6" xfId="2828"/>
    <cellStyle name="출력 4 3 7" xfId="3022"/>
    <cellStyle name="출력 4 4" xfId="1884"/>
    <cellStyle name="출력 4 5" xfId="1963"/>
    <cellStyle name="출력 4 6" xfId="1959"/>
    <cellStyle name="출력 4 7" xfId="1810"/>
    <cellStyle name="출력 4 8" xfId="2626"/>
    <cellStyle name="출력 4 9" xfId="2652"/>
    <cellStyle name="출력 5" xfId="416"/>
    <cellStyle name="출력 5 2" xfId="1604"/>
    <cellStyle name="출력 5 2 2" xfId="2171"/>
    <cellStyle name="출력 5 2 3" xfId="2366"/>
    <cellStyle name="출력 5 2 4" xfId="2511"/>
    <cellStyle name="출력 5 2 5" xfId="1847"/>
    <cellStyle name="출력 5 2 6" xfId="2826"/>
    <cellStyle name="출력 5 2 7" xfId="3021"/>
    <cellStyle name="출력 5 3" xfId="1670"/>
    <cellStyle name="출력 5 3 2" xfId="2228"/>
    <cellStyle name="출력 5 3 3" xfId="2416"/>
    <cellStyle name="출력 5 3 4" xfId="2533"/>
    <cellStyle name="출력 5 3 5" xfId="2117"/>
    <cellStyle name="출력 5 3 6" xfId="2881"/>
    <cellStyle name="출력 5 3 7" xfId="3038"/>
    <cellStyle name="출력 5 4" xfId="1885"/>
    <cellStyle name="출력 5 5" xfId="2006"/>
    <cellStyle name="출력 5 6" xfId="1808"/>
    <cellStyle name="출력 5 7" xfId="2029"/>
    <cellStyle name="출력 5 8" xfId="2627"/>
    <cellStyle name="출력 5 9" xfId="2684"/>
    <cellStyle name="출력 6" xfId="550"/>
    <cellStyle name="출력 6 2" xfId="1908"/>
    <cellStyle name="출력 6 3" xfId="2016"/>
    <cellStyle name="출력 6 4" xfId="1845"/>
    <cellStyle name="출력 6 5" xfId="2536"/>
    <cellStyle name="출력 6 6" xfId="2641"/>
    <cellStyle name="출력 6 7" xfId="2696"/>
    <cellStyle name="출력 7" xfId="1661"/>
    <cellStyle name="출력 7 2" xfId="2220"/>
    <cellStyle name="출력 7 3" xfId="2409"/>
    <cellStyle name="출력 7 4" xfId="2530"/>
    <cellStyle name="출력 7 5" xfId="1907"/>
    <cellStyle name="출력 7 6" xfId="2873"/>
    <cellStyle name="출력 7 7" xfId="3035"/>
    <cellStyle name="출력 8" xfId="1877"/>
    <cellStyle name="출력 9" xfId="2010"/>
    <cellStyle name="콤마 [0]" xfId="417"/>
    <cellStyle name="콤마 [0]_-02.토지기후" xfId="418"/>
    <cellStyle name="콤마 [0]_2.주민등록인구" xfId="419"/>
    <cellStyle name="콤마 [0]_2.주민등록인구 2" xfId="420"/>
    <cellStyle name="콤마 [0]_천기일수" xfId="421"/>
    <cellStyle name="콤마 [0]_해안선및도서" xfId="422"/>
    <cellStyle name="콤마 [0]_해안선및도서 2" xfId="423"/>
    <cellStyle name="콤마 [2]" xfId="892"/>
    <cellStyle name="콤마_ 견적기준 FLOW " xfId="424"/>
    <cellStyle name="큰제목" xfId="425"/>
    <cellStyle name="통화 [0] 2" xfId="644"/>
    <cellStyle name="통화 [0] 2 10" xfId="893"/>
    <cellStyle name="통화 [0] 2 10 2" xfId="1141"/>
    <cellStyle name="통화 [0] 2 11" xfId="894"/>
    <cellStyle name="통화 [0] 2 11 2" xfId="1142"/>
    <cellStyle name="통화 [0] 2 12" xfId="895"/>
    <cellStyle name="통화 [0] 2 12 2" xfId="1143"/>
    <cellStyle name="통화 [0] 2 13" xfId="896"/>
    <cellStyle name="통화 [0] 2 13 2" xfId="1144"/>
    <cellStyle name="통화 [0] 2 14" xfId="897"/>
    <cellStyle name="통화 [0] 2 14 2" xfId="1145"/>
    <cellStyle name="통화 [0] 2 15" xfId="898"/>
    <cellStyle name="통화 [0] 2 15 2" xfId="1146"/>
    <cellStyle name="통화 [0] 2 16" xfId="899"/>
    <cellStyle name="통화 [0] 2 16 2" xfId="1147"/>
    <cellStyle name="통화 [0] 2 17" xfId="900"/>
    <cellStyle name="통화 [0] 2 17 2" xfId="1148"/>
    <cellStyle name="통화 [0] 2 18" xfId="901"/>
    <cellStyle name="통화 [0] 2 18 2" xfId="1149"/>
    <cellStyle name="통화 [0] 2 19" xfId="902"/>
    <cellStyle name="통화 [0] 2 19 2" xfId="1150"/>
    <cellStyle name="통화 [0] 2 2" xfId="654"/>
    <cellStyle name="통화 [0] 2 2 2" xfId="703"/>
    <cellStyle name="통화 [0] 2 2 2 2" xfId="1044"/>
    <cellStyle name="통화 [0] 2 2 2 3" xfId="1244"/>
    <cellStyle name="통화 [0] 2 2 3" xfId="903"/>
    <cellStyle name="통화 [0] 2 2 3 2" xfId="1151"/>
    <cellStyle name="통화 [0] 2 2 4" xfId="1008"/>
    <cellStyle name="통화 [0] 2 2 5" xfId="1205"/>
    <cellStyle name="통화 [0] 2 20" xfId="904"/>
    <cellStyle name="통화 [0] 2 20 2" xfId="1152"/>
    <cellStyle name="통화 [0] 2 21" xfId="905"/>
    <cellStyle name="통화 [0] 2 21 2" xfId="1153"/>
    <cellStyle name="통화 [0] 2 22" xfId="906"/>
    <cellStyle name="통화 [0] 2 22 2" xfId="1154"/>
    <cellStyle name="통화 [0] 2 23" xfId="907"/>
    <cellStyle name="통화 [0] 2 23 2" xfId="1155"/>
    <cellStyle name="통화 [0] 2 24" xfId="908"/>
    <cellStyle name="통화 [0] 2 24 2" xfId="1156"/>
    <cellStyle name="통화 [0] 2 25" xfId="909"/>
    <cellStyle name="통화 [0] 2 25 2" xfId="1157"/>
    <cellStyle name="통화 [0] 2 26" xfId="910"/>
    <cellStyle name="통화 [0] 2 26 2" xfId="1158"/>
    <cellStyle name="통화 [0] 2 27" xfId="911"/>
    <cellStyle name="통화 [0] 2 27 2" xfId="1159"/>
    <cellStyle name="통화 [0] 2 28" xfId="912"/>
    <cellStyle name="통화 [0] 2 28 2" xfId="1160"/>
    <cellStyle name="통화 [0] 2 29" xfId="913"/>
    <cellStyle name="통화 [0] 2 29 2" xfId="1161"/>
    <cellStyle name="통화 [0] 2 3" xfId="676"/>
    <cellStyle name="통화 [0] 2 3 2" xfId="709"/>
    <cellStyle name="통화 [0] 2 3 2 2" xfId="1053"/>
    <cellStyle name="통화 [0] 2 3 2 3" xfId="1253"/>
    <cellStyle name="통화 [0] 2 3 3" xfId="914"/>
    <cellStyle name="통화 [0] 2 3 3 2" xfId="1162"/>
    <cellStyle name="통화 [0] 2 3 4" xfId="1014"/>
    <cellStyle name="통화 [0] 2 3 5" xfId="1214"/>
    <cellStyle name="통화 [0] 2 30" xfId="915"/>
    <cellStyle name="통화 [0] 2 30 2" xfId="1163"/>
    <cellStyle name="통화 [0] 2 31" xfId="916"/>
    <cellStyle name="통화 [0] 2 31 2" xfId="1164"/>
    <cellStyle name="통화 [0] 2 32" xfId="917"/>
    <cellStyle name="통화 [0] 2 32 2" xfId="1165"/>
    <cellStyle name="통화 [0] 2 33" xfId="918"/>
    <cellStyle name="통화 [0] 2 33 2" xfId="1166"/>
    <cellStyle name="통화 [0] 2 34" xfId="919"/>
    <cellStyle name="통화 [0] 2 34 2" xfId="1167"/>
    <cellStyle name="통화 [0] 2 35" xfId="754"/>
    <cellStyle name="통화 [0] 2 35 2" xfId="1076"/>
    <cellStyle name="통화 [0] 2 36" xfId="1000"/>
    <cellStyle name="통화 [0] 2 37" xfId="1197"/>
    <cellStyle name="통화 [0] 2 4" xfId="695"/>
    <cellStyle name="통화 [0] 2 4 2" xfId="920"/>
    <cellStyle name="통화 [0] 2 4 2 2" xfId="1168"/>
    <cellStyle name="통화 [0] 2 4 3" xfId="1036"/>
    <cellStyle name="통화 [0] 2 4 4" xfId="1236"/>
    <cellStyle name="통화 [0] 2 5" xfId="739"/>
    <cellStyle name="통화 [0] 2 5 2" xfId="921"/>
    <cellStyle name="통화 [0] 2 5 2 2" xfId="1169"/>
    <cellStyle name="통화 [0] 2 5 3" xfId="1073"/>
    <cellStyle name="통화 [0] 2 5 4" xfId="1273"/>
    <cellStyle name="통화 [0] 2 6" xfId="922"/>
    <cellStyle name="통화 [0] 2 6 2" xfId="1170"/>
    <cellStyle name="통화 [0] 2 7" xfId="923"/>
    <cellStyle name="통화 [0] 2 7 2" xfId="1171"/>
    <cellStyle name="통화 [0] 2 8" xfId="924"/>
    <cellStyle name="통화 [0] 2 8 2" xfId="1172"/>
    <cellStyle name="통화 [0] 2 9" xfId="925"/>
    <cellStyle name="통화 [0] 2 9 2" xfId="1173"/>
    <cellStyle name="통화 [0] 3" xfId="643"/>
    <cellStyle name="통화 [0] 3 2" xfId="694"/>
    <cellStyle name="통화 [0] 3 2 2" xfId="1035"/>
    <cellStyle name="통화 [0] 3 2 3" xfId="1235"/>
    <cellStyle name="통화 [0] 3 3" xfId="999"/>
    <cellStyle name="통화 [0] 3 4" xfId="1196"/>
    <cellStyle name="통화 [0] 4" xfId="653"/>
    <cellStyle name="통화 [0] 4 2" xfId="702"/>
    <cellStyle name="통화 [0] 4 2 2" xfId="1043"/>
    <cellStyle name="통화 [0] 4 2 3" xfId="1243"/>
    <cellStyle name="통화 [0] 4 3" xfId="1007"/>
    <cellStyle name="통화 [0] 4 4" xfId="1204"/>
    <cellStyle name="통화 [0] 5" xfId="675"/>
    <cellStyle name="통화 [0] 5 2" xfId="708"/>
    <cellStyle name="통화 [0] 5 2 2" xfId="1052"/>
    <cellStyle name="통화 [0] 5 2 3" xfId="1252"/>
    <cellStyle name="통화 [0] 5 3" xfId="1013"/>
    <cellStyle name="통화 [0] 5 4" xfId="1213"/>
    <cellStyle name="퍼센트" xfId="426"/>
    <cellStyle name="퍼센트 2" xfId="1384"/>
    <cellStyle name="퍼센트 3" xfId="1621"/>
    <cellStyle name="표준" xfId="0" builtinId="0"/>
    <cellStyle name="표준 10" xfId="427"/>
    <cellStyle name="표준 10 10 2" xfId="655"/>
    <cellStyle name="표준 10 2" xfId="656"/>
    <cellStyle name="표준 10 3" xfId="1577"/>
    <cellStyle name="표준 107" xfId="605"/>
    <cellStyle name="표준 109" xfId="608"/>
    <cellStyle name="표준 11" xfId="428"/>
    <cellStyle name="표준 11 2" xfId="551"/>
    <cellStyle name="표준 11 2 2" xfId="552"/>
    <cellStyle name="표준 11 2 2 2" xfId="1388"/>
    <cellStyle name="표준 11 2 2 3" xfId="1387"/>
    <cellStyle name="표준 11 2 2 4" xfId="1289"/>
    <cellStyle name="표준 11 2 2 4 2" xfId="1704"/>
    <cellStyle name="표준 11 2 2 4 2 2" xfId="2261"/>
    <cellStyle name="표준 11 2 2 4 2 3" xfId="2913"/>
    <cellStyle name="표준 11 2 2 4 3" xfId="2054"/>
    <cellStyle name="표준 11 2 2 4 4" xfId="2733"/>
    <cellStyle name="표준 11 2 2 5" xfId="926"/>
    <cellStyle name="표준 11 2 2_3_3관경별 현황" xfId="1389"/>
    <cellStyle name="표준 11 2 3" xfId="1037"/>
    <cellStyle name="표준 11 2 3 2" xfId="1390"/>
    <cellStyle name="표준 11 2 3 3" xfId="1643"/>
    <cellStyle name="표준 11 2 3 3 2" xfId="2203"/>
    <cellStyle name="표준 11 2 3 3 3" xfId="2856"/>
    <cellStyle name="표준 11 2 3 4" xfId="1987"/>
    <cellStyle name="표준 11 2 3 5" xfId="2672"/>
    <cellStyle name="표준 11 2 4" xfId="1386"/>
    <cellStyle name="표준 11 2 5" xfId="1237"/>
    <cellStyle name="표준 11 2 5 2" xfId="1679"/>
    <cellStyle name="표준 11 2 5 2 2" xfId="2237"/>
    <cellStyle name="표준 11 2 5 2 3" xfId="2890"/>
    <cellStyle name="표준 11 2 5 3" xfId="2028"/>
    <cellStyle name="표준 11 2 5 4" xfId="2708"/>
    <cellStyle name="표준 11 2 6" xfId="1501"/>
    <cellStyle name="표준 11 2 6 2" xfId="2105"/>
    <cellStyle name="표준 11 2 6 3" xfId="2770"/>
    <cellStyle name="표준 11 2 7" xfId="696"/>
    <cellStyle name="표준 11 2 7 2" xfId="1930"/>
    <cellStyle name="표준 11 2 7 3" xfId="2645"/>
    <cellStyle name="표준 11 2_3_3관경별 현황" xfId="1391"/>
    <cellStyle name="표준 11 3" xfId="553"/>
    <cellStyle name="표준 11 3 10" xfId="1731"/>
    <cellStyle name="표준 11 3 2" xfId="1393"/>
    <cellStyle name="표준 11 3 2 2" xfId="1394"/>
    <cellStyle name="표준 11 3 2_3_3관경별 현황" xfId="1395"/>
    <cellStyle name="표준 11 3 3" xfId="1396"/>
    <cellStyle name="표준 11 3 4" xfId="1392"/>
    <cellStyle name="표준 11 3 5" xfId="637"/>
    <cellStyle name="표준 11 3 6" xfId="1725"/>
    <cellStyle name="표준 11 3 7" xfId="1771"/>
    <cellStyle name="표준 11 3 8" xfId="1732"/>
    <cellStyle name="표준 11 3 9" xfId="1728"/>
    <cellStyle name="표준 11 3_3_3관경별 현황" xfId="1397"/>
    <cellStyle name="표준 11 4" xfId="1001"/>
    <cellStyle name="표준 11 4 2" xfId="1399"/>
    <cellStyle name="표준 11 4 3" xfId="1398"/>
    <cellStyle name="표준 11 4 4" xfId="1279"/>
    <cellStyle name="표준 11 4 4 2" xfId="1694"/>
    <cellStyle name="표준 11 4 4 2 2" xfId="2251"/>
    <cellStyle name="표준 11 4 4 2 3" xfId="2903"/>
    <cellStyle name="표준 11 4 4 3" xfId="2044"/>
    <cellStyle name="표준 11 4 4 4" xfId="2723"/>
    <cellStyle name="표준 11 4 5" xfId="1630"/>
    <cellStyle name="표준 11 4 5 2" xfId="2190"/>
    <cellStyle name="표준 11 4 5 3" xfId="2844"/>
    <cellStyle name="표준 11 4 6" xfId="1977"/>
    <cellStyle name="표준 11 4 7" xfId="2665"/>
    <cellStyle name="표준 11 4_3_3관경별 현황" xfId="1400"/>
    <cellStyle name="표준 11 5" xfId="1401"/>
    <cellStyle name="표준 11 6" xfId="1385"/>
    <cellStyle name="표준 11 7" xfId="1198"/>
    <cellStyle name="표준 11 7 2" xfId="1666"/>
    <cellStyle name="표준 11 7 2 2" xfId="2224"/>
    <cellStyle name="표준 11 7 2 3" xfId="2877"/>
    <cellStyle name="표준 11 7 3" xfId="2017"/>
    <cellStyle name="표준 11 7 4" xfId="2698"/>
    <cellStyle name="표준 11 8" xfId="1576"/>
    <cellStyle name="표준 11 8 2" xfId="2144"/>
    <cellStyle name="표준 11 8 3" xfId="2800"/>
    <cellStyle name="표준 11_3_3관경별 현황" xfId="1402"/>
    <cellStyle name="표준 110" xfId="610"/>
    <cellStyle name="표준 111" xfId="609"/>
    <cellStyle name="표준 12" xfId="429"/>
    <cellStyle name="표준 12 2" xfId="554"/>
    <cellStyle name="표준 12 2 10" xfId="598"/>
    <cellStyle name="표준 12 2 2" xfId="1405"/>
    <cellStyle name="표준 12 2 2 2" xfId="1406"/>
    <cellStyle name="표준 12 2 2_3_3관경별 현황" xfId="1407"/>
    <cellStyle name="표준 12 2 3" xfId="1408"/>
    <cellStyle name="표준 12 2 4" xfId="1404"/>
    <cellStyle name="표준 12 2 5" xfId="658"/>
    <cellStyle name="표준 12 2 6" xfId="1726"/>
    <cellStyle name="표준 12 2 7" xfId="1768"/>
    <cellStyle name="표준 12 2 8" xfId="1730"/>
    <cellStyle name="표준 12 2 9" xfId="1733"/>
    <cellStyle name="표준 12 2_3_3관경별 현황" xfId="1409"/>
    <cellStyle name="표준 12 3" xfId="657"/>
    <cellStyle name="표준 12 3 2" xfId="1411"/>
    <cellStyle name="표준 12 3 3" xfId="1410"/>
    <cellStyle name="표준 12 3_3_3관경별 현황" xfId="1412"/>
    <cellStyle name="표준 12 4" xfId="1413"/>
    <cellStyle name="표준 12 5" xfId="1403"/>
    <cellStyle name="표준 12 6" xfId="1611"/>
    <cellStyle name="표준 12_3_3관경별 현황" xfId="1414"/>
    <cellStyle name="표준 13" xfId="430"/>
    <cellStyle name="표준 13 2" xfId="603"/>
    <cellStyle name="표준 13 2 2" xfId="1415"/>
    <cellStyle name="표준 13 2 2 2" xfId="1416"/>
    <cellStyle name="표준 13 2 2_3_3관경별 현황" xfId="1417"/>
    <cellStyle name="표준 13 2 3" xfId="1418"/>
    <cellStyle name="표준 13 2_3_3관경별 현황" xfId="1419"/>
    <cellStyle name="표준 13 3" xfId="1420"/>
    <cellStyle name="표준 13 3 2" xfId="1421"/>
    <cellStyle name="표준 13 3_3_3관경별 현황" xfId="1422"/>
    <cellStyle name="표준 13 4" xfId="1423"/>
    <cellStyle name="표준 13_3_3관경별 현황" xfId="1424"/>
    <cellStyle name="표준 14" xfId="555"/>
    <cellStyle name="표준 14 2" xfId="640"/>
    <cellStyle name="표준 14 3" xfId="1425"/>
    <cellStyle name="표준 14 4" xfId="636"/>
    <cellStyle name="표준 15" xfId="556"/>
    <cellStyle name="표준 15 10" xfId="1777"/>
    <cellStyle name="표준 15 10 2" xfId="2315"/>
    <cellStyle name="표준 15 10 3" xfId="2964"/>
    <cellStyle name="표준 15 2" xfId="557"/>
    <cellStyle name="표준 15 2 2" xfId="1428"/>
    <cellStyle name="표준 15 2 3" xfId="1427"/>
    <cellStyle name="표준 15 2 4" xfId="1175"/>
    <cellStyle name="표준 15 2_3_3관경별 현황" xfId="1429"/>
    <cellStyle name="표준 15 3" xfId="1054"/>
    <cellStyle name="표준 15 3 2" xfId="1430"/>
    <cellStyle name="표준 15 3 3" xfId="1651"/>
    <cellStyle name="표준 15 3 3 2" xfId="2211"/>
    <cellStyle name="표준 15 3 3 3" xfId="2863"/>
    <cellStyle name="표준 15 3 4" xfId="1995"/>
    <cellStyle name="표준 15 3 5" xfId="2680"/>
    <cellStyle name="표준 15 4" xfId="1426"/>
    <cellStyle name="표준 15 5" xfId="1254"/>
    <cellStyle name="표준 15 5 2" xfId="1687"/>
    <cellStyle name="표준 15 5 2 2" xfId="2245"/>
    <cellStyle name="표준 15 5 2 3" xfId="2897"/>
    <cellStyle name="표준 15 5 3" xfId="2037"/>
    <cellStyle name="표준 15 5 4" xfId="2716"/>
    <cellStyle name="표준 15 6" xfId="1494"/>
    <cellStyle name="표준 15 6 2" xfId="2099"/>
    <cellStyle name="표준 15 6 3" xfId="2764"/>
    <cellStyle name="표준 15 7" xfId="710"/>
    <cellStyle name="표준 15 7 2" xfId="1935"/>
    <cellStyle name="표준 15 7 3" xfId="2649"/>
    <cellStyle name="표준 15 8" xfId="1727"/>
    <cellStyle name="표준 15 8 2" xfId="2279"/>
    <cellStyle name="표준 15 8 3" xfId="2931"/>
    <cellStyle name="표준 15 9" xfId="1734"/>
    <cellStyle name="표준 15 9 2" xfId="2281"/>
    <cellStyle name="표준 15 9 3" xfId="2934"/>
    <cellStyle name="표준 15_3_3관경별 현황" xfId="1431"/>
    <cellStyle name="표준 16" xfId="558"/>
    <cellStyle name="표준 16 2" xfId="559"/>
    <cellStyle name="표준 16 2 2" xfId="560"/>
    <cellStyle name="표준 16 2 3" xfId="1432"/>
    <cellStyle name="표준 16 3" xfId="659"/>
    <cellStyle name="표준 17" xfId="620"/>
    <cellStyle name="표준 17 2" xfId="1433"/>
    <cellStyle name="표준 18" xfId="1434"/>
    <cellStyle name="표준 19" xfId="561"/>
    <cellStyle name="표준 19 2" xfId="562"/>
    <cellStyle name="표준 19 2 2" xfId="563"/>
    <cellStyle name="표준 19 2 3" xfId="1435"/>
    <cellStyle name="표준 2" xfId="431"/>
    <cellStyle name="표준 2 10" xfId="927"/>
    <cellStyle name="표준 2 11" xfId="928"/>
    <cellStyle name="표준 2 12" xfId="929"/>
    <cellStyle name="표준 2 13" xfId="930"/>
    <cellStyle name="표준 2 14" xfId="931"/>
    <cellStyle name="표준 2 15" xfId="932"/>
    <cellStyle name="표준 2 16" xfId="933"/>
    <cellStyle name="표준 2 17" xfId="934"/>
    <cellStyle name="표준 2 18" xfId="935"/>
    <cellStyle name="표준 2 19" xfId="936"/>
    <cellStyle name="표준 2 2" xfId="432"/>
    <cellStyle name="표준 2 2 2" xfId="433"/>
    <cellStyle name="표준 2 2 2 10 2" xfId="660"/>
    <cellStyle name="표준 2 2 2 2" xfId="564"/>
    <cellStyle name="표준 2 2 2 3" xfId="565"/>
    <cellStyle name="표준 2 2 2_8. 인구비정리" xfId="661"/>
    <cellStyle name="표준 2 2 3" xfId="566"/>
    <cellStyle name="표준 2 2 3 2" xfId="662"/>
    <cellStyle name="표준 2 2 4" xfId="663"/>
    <cellStyle name="표준 2 2 5" xfId="937"/>
    <cellStyle name="표준 2 2 6" xfId="1487"/>
    <cellStyle name="표준 2 2 7" xfId="1571"/>
    <cellStyle name="표준 2 20" xfId="938"/>
    <cellStyle name="표준 2 21" xfId="939"/>
    <cellStyle name="표준 2 22" xfId="940"/>
    <cellStyle name="표준 2 23" xfId="941"/>
    <cellStyle name="표준 2 24" xfId="942"/>
    <cellStyle name="표준 2 25" xfId="943"/>
    <cellStyle name="표준 2 26" xfId="944"/>
    <cellStyle name="표준 2 27" xfId="945"/>
    <cellStyle name="표준 2 28" xfId="946"/>
    <cellStyle name="표준 2 29" xfId="947"/>
    <cellStyle name="표준 2 3" xfId="434"/>
    <cellStyle name="표준 2 3 2" xfId="567"/>
    <cellStyle name="표준 2 3 2 2" xfId="1436"/>
    <cellStyle name="표준 2 3 3" xfId="568"/>
    <cellStyle name="표준 2 3 41" xfId="664"/>
    <cellStyle name="표준 2 30" xfId="948"/>
    <cellStyle name="표준 2 31" xfId="949"/>
    <cellStyle name="표준 2 32" xfId="950"/>
    <cellStyle name="표준 2 33" xfId="951"/>
    <cellStyle name="표준 2 34" xfId="952"/>
    <cellStyle name="표준 2 35" xfId="953"/>
    <cellStyle name="표준 2 36" xfId="954"/>
    <cellStyle name="표준 2 37" xfId="955"/>
    <cellStyle name="표준 2 38" xfId="956"/>
    <cellStyle name="표준 2 39" xfId="957"/>
    <cellStyle name="표준 2 4" xfId="435"/>
    <cellStyle name="표준 2 4 2" xfId="1565"/>
    <cellStyle name="표준 2 40" xfId="958"/>
    <cellStyle name="표준 2 41" xfId="959"/>
    <cellStyle name="표준 2 42" xfId="960"/>
    <cellStyle name="표준 2 5" xfId="436"/>
    <cellStyle name="표준 2 5 2" xfId="961"/>
    <cellStyle name="표준 2 5 3" xfId="1564"/>
    <cellStyle name="표준 2 6" xfId="569"/>
    <cellStyle name="표준 2 6 2" xfId="962"/>
    <cellStyle name="표준 2 6 3" xfId="665"/>
    <cellStyle name="표준 2 7" xfId="666"/>
    <cellStyle name="표준 2 7 2" xfId="963"/>
    <cellStyle name="표준 2 8" xfId="964"/>
    <cellStyle name="표준 2 9" xfId="965"/>
    <cellStyle name="표준 2_법정동리코드" xfId="667"/>
    <cellStyle name="표준 20" xfId="966"/>
    <cellStyle name="표준 20 2" xfId="1437"/>
    <cellStyle name="표준 21" xfId="570"/>
    <cellStyle name="표준 21 2" xfId="1438"/>
    <cellStyle name="표준 21 3" xfId="611"/>
    <cellStyle name="표준 22" xfId="967"/>
    <cellStyle name="표준 24" xfId="968"/>
    <cellStyle name="표준 26" xfId="969"/>
    <cellStyle name="표준 28" xfId="970"/>
    <cellStyle name="표준 29" xfId="971"/>
    <cellStyle name="표준 3" xfId="437"/>
    <cellStyle name="표준 3 2" xfId="438"/>
    <cellStyle name="표준 3 2 2" xfId="439"/>
    <cellStyle name="표준 3 2 2 2" xfId="1439"/>
    <cellStyle name="표준 3 2 2 3" xfId="1563"/>
    <cellStyle name="표준 3 2 3" xfId="571"/>
    <cellStyle name="표준 3 3" xfId="440"/>
    <cellStyle name="표준 3 3 2" xfId="972"/>
    <cellStyle name="표준 3 3 2 2" xfId="1440"/>
    <cellStyle name="표준 3 3 3" xfId="1562"/>
    <cellStyle name="표준 3 4" xfId="441"/>
    <cellStyle name="표준 3 4 2" xfId="668"/>
    <cellStyle name="표준 3 4 3" xfId="1594"/>
    <cellStyle name="표준 3 5" xfId="669"/>
    <cellStyle name="표준 3 5 2" xfId="1441"/>
    <cellStyle name="표준 3 6" xfId="670"/>
    <cellStyle name="표준 3 6 10" xfId="740"/>
    <cellStyle name="표준 3 6 11" xfId="741"/>
    <cellStyle name="표준 3 6 12" xfId="742"/>
    <cellStyle name="표준 3 6 13" xfId="743"/>
    <cellStyle name="표준 3 6 2" xfId="744"/>
    <cellStyle name="표준 3 6 2 2" xfId="1442"/>
    <cellStyle name="표준 3 6 2_3_3관경별 현황" xfId="1443"/>
    <cellStyle name="표준 3 6 3" xfId="745"/>
    <cellStyle name="표준 3 6 4" xfId="746"/>
    <cellStyle name="표준 3 6 5" xfId="747"/>
    <cellStyle name="표준 3 6 6" xfId="748"/>
    <cellStyle name="표준 3 6 7" xfId="749"/>
    <cellStyle name="표준 3 6 8" xfId="750"/>
    <cellStyle name="표준 3 6 9" xfId="751"/>
    <cellStyle name="표준 3 6_3_3관경별 현황" xfId="1444"/>
    <cellStyle name="표준 3 7" xfId="1445"/>
    <cellStyle name="표준 3 7 2" xfId="1446"/>
    <cellStyle name="표준 3 7_3_3관경별 현황" xfId="1447"/>
    <cellStyle name="표준 3 8" xfId="1448"/>
    <cellStyle name="표준 3 9" xfId="639"/>
    <cellStyle name="표준 3_(2007)사업장지정폐기물(최종)" xfId="572"/>
    <cellStyle name="표준 30" xfId="973"/>
    <cellStyle name="표준 31" xfId="573"/>
    <cellStyle name="표준 31 2" xfId="574"/>
    <cellStyle name="표준 31 3" xfId="575"/>
    <cellStyle name="표준 31 4" xfId="576"/>
    <cellStyle name="표준 31 5" xfId="974"/>
    <cellStyle name="표준 33" xfId="577"/>
    <cellStyle name="표준 33 2" xfId="578"/>
    <cellStyle name="표준 33 3" xfId="579"/>
    <cellStyle name="표준 33 4" xfId="580"/>
    <cellStyle name="표준 34" xfId="581"/>
    <cellStyle name="표준 34 2" xfId="582"/>
    <cellStyle name="표준 34 3" xfId="583"/>
    <cellStyle name="표준 34 4" xfId="584"/>
    <cellStyle name="표준 35" xfId="585"/>
    <cellStyle name="표준 35 2" xfId="586"/>
    <cellStyle name="표준 35 3" xfId="587"/>
    <cellStyle name="표준 35 4" xfId="588"/>
    <cellStyle name="표준 4" xfId="442"/>
    <cellStyle name="표준 4 2" xfId="443"/>
    <cellStyle name="표준 4 2 2" xfId="444"/>
    <cellStyle name="표준 4 2 3" xfId="1622"/>
    <cellStyle name="표준 4 3" xfId="445"/>
    <cellStyle name="표준 4 3 2" xfId="1715"/>
    <cellStyle name="표준 4 4" xfId="446"/>
    <cellStyle name="표준 42" xfId="607"/>
    <cellStyle name="표준 5" xfId="447"/>
    <cellStyle name="표준 5 2" xfId="589"/>
    <cellStyle name="표준 5 2 2" xfId="975"/>
    <cellStyle name="표준 5 3" xfId="590"/>
    <cellStyle name="표준 5 3 2" xfId="1451"/>
    <cellStyle name="표준 5 3 2 2" xfId="1452"/>
    <cellStyle name="표준 5 3 2 2 2" xfId="1453"/>
    <cellStyle name="표준 5 3 2 2_3_3관경별 현황" xfId="1454"/>
    <cellStyle name="표준 5 3 2 3" xfId="1455"/>
    <cellStyle name="표준 5 3 2_3_3관경별 현황" xfId="1456"/>
    <cellStyle name="표준 5 3 3" xfId="1457"/>
    <cellStyle name="표준 5 3 3 2" xfId="1458"/>
    <cellStyle name="표준 5 3 3_3_3관경별 현황" xfId="1459"/>
    <cellStyle name="표준 5 3 4" xfId="1460"/>
    <cellStyle name="표준 5 3 5" xfId="1450"/>
    <cellStyle name="표준 5 3_3_3관경별 현황" xfId="1461"/>
    <cellStyle name="표준 5 4" xfId="1462"/>
    <cellStyle name="표준 5 4 2" xfId="1463"/>
    <cellStyle name="표준 5 4 2 2" xfId="1464"/>
    <cellStyle name="표준 5 4 2_3_3관경별 현황" xfId="1465"/>
    <cellStyle name="표준 5 4 3" xfId="1466"/>
    <cellStyle name="표준 5 4_3_3관경별 현황" xfId="1467"/>
    <cellStyle name="표준 5 5" xfId="1468"/>
    <cellStyle name="표준 5 5 2" xfId="1469"/>
    <cellStyle name="표준 5 5_3_3관경별 현황" xfId="1470"/>
    <cellStyle name="표준 5 6" xfId="1471"/>
    <cellStyle name="표준 5 7" xfId="1449"/>
    <cellStyle name="표준 5 8" xfId="1553"/>
    <cellStyle name="표준 5_3_3관경별 현황" xfId="1472"/>
    <cellStyle name="표준 50" xfId="624"/>
    <cellStyle name="표준 51" xfId="625"/>
    <cellStyle name="표준 52" xfId="626"/>
    <cellStyle name="표준 53" xfId="627"/>
    <cellStyle name="표준 54" xfId="628"/>
    <cellStyle name="표준 55" xfId="629"/>
    <cellStyle name="표준 56" xfId="630"/>
    <cellStyle name="표준 57" xfId="633"/>
    <cellStyle name="표준 58" xfId="631"/>
    <cellStyle name="표준 59" xfId="632"/>
    <cellStyle name="표준 6" xfId="448"/>
    <cellStyle name="표준 6 2" xfId="591"/>
    <cellStyle name="표준 6 2 2" xfId="1473"/>
    <cellStyle name="표준 6 2 3" xfId="976"/>
    <cellStyle name="표준 6 3" xfId="671"/>
    <cellStyle name="표준 6 4" xfId="1552"/>
    <cellStyle name="표준 7" xfId="449"/>
    <cellStyle name="표준 7 2" xfId="592"/>
    <cellStyle name="표준 7 2 2" xfId="1474"/>
    <cellStyle name="표준 7 3" xfId="593"/>
    <cellStyle name="표준 7 3 2" xfId="1551"/>
    <cellStyle name="표준 79" xfId="623"/>
    <cellStyle name="표준 8" xfId="450"/>
    <cellStyle name="표준 8 2" xfId="977"/>
    <cellStyle name="표준 8 2 2" xfId="1475"/>
    <cellStyle name="표준 80" xfId="634"/>
    <cellStyle name="표준 87" xfId="606"/>
    <cellStyle name="표준 9" xfId="451"/>
    <cellStyle name="표준 9 2" xfId="594"/>
    <cellStyle name="표준 9 2 2" xfId="595"/>
    <cellStyle name="표준 9 2 2 2" xfId="1476"/>
    <cellStyle name="표준 9 3" xfId="596"/>
    <cellStyle name="표준_+-13.환경" xfId="452"/>
    <cellStyle name="표준_-02.토지기후" xfId="453"/>
    <cellStyle name="표준_05하수통계양식" xfId="454"/>
    <cellStyle name="표준_-11.운수관광" xfId="455"/>
    <cellStyle name="표준_-12.보건사회" xfId="456"/>
    <cellStyle name="표준_13 환경" xfId="457"/>
    <cellStyle name="표준_연령별농가인구" xfId="458"/>
    <cellStyle name="표준_표준화 서식2(1)" xfId="459"/>
    <cellStyle name="하이퍼링크 2" xfId="597"/>
    <cellStyle name="합산" xfId="460"/>
    <cellStyle name="화폐기호" xfId="461"/>
    <cellStyle name="화폐기호 2" xfId="1477"/>
    <cellStyle name="화폐기호 3" xfId="1623"/>
    <cellStyle name="화폐기호0" xfId="462"/>
    <cellStyle name="화폐기호0 2" xfId="1478"/>
    <cellStyle name="화폐기호0 3" xfId="16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externalLink" Target="externalLinks/externalLink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19050</xdr:rowOff>
    </xdr:from>
    <xdr:to>
      <xdr:col>8</xdr:col>
      <xdr:colOff>647700</xdr:colOff>
      <xdr:row>15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19075" y="74295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환경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Environment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581025</xdr:colOff>
      <xdr:row>21</xdr:row>
      <xdr:rowOff>0</xdr:rowOff>
    </xdr:from>
    <xdr:to>
      <xdr:col>9</xdr:col>
      <xdr:colOff>0</xdr:colOff>
      <xdr:row>21</xdr:row>
      <xdr:rowOff>38100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7515225" y="38766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581025</xdr:colOff>
      <xdr:row>21</xdr:row>
      <xdr:rowOff>0</xdr:rowOff>
    </xdr:from>
    <xdr:to>
      <xdr:col>9</xdr:col>
      <xdr:colOff>0</xdr:colOff>
      <xdr:row>21</xdr:row>
      <xdr:rowOff>38100</xdr:rowOff>
    </xdr:to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7515225" y="38766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4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20</xdr:row>
      <xdr:rowOff>0</xdr:rowOff>
    </xdr:from>
    <xdr:ext cx="0" cy="38100"/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6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581025</xdr:colOff>
      <xdr:row>19</xdr:row>
      <xdr:rowOff>0</xdr:rowOff>
    </xdr:from>
    <xdr:ext cx="0" cy="38100"/>
    <xdr:sp macro="" textlink="">
      <xdr:nvSpPr>
        <xdr:cNvPr id="7" name="Text Box 4"/>
        <xdr:cNvSpPr txBox="1">
          <a:spLocks noChangeArrowheads="1"/>
        </xdr:cNvSpPr>
      </xdr:nvSpPr>
      <xdr:spPr bwMode="auto">
        <a:xfrm>
          <a:off x="7515225" y="404812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21</xdr:row>
      <xdr:rowOff>0</xdr:rowOff>
    </xdr:from>
    <xdr:ext cx="0" cy="38100"/>
    <xdr:sp macro="" textlink="">
      <xdr:nvSpPr>
        <xdr:cNvPr id="8" name="Text Box 4"/>
        <xdr:cNvSpPr txBox="1">
          <a:spLocks noChangeArrowheads="1"/>
        </xdr:cNvSpPr>
      </xdr:nvSpPr>
      <xdr:spPr bwMode="auto">
        <a:xfrm>
          <a:off x="7515225" y="38862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21</xdr:row>
      <xdr:rowOff>0</xdr:rowOff>
    </xdr:from>
    <xdr:ext cx="0" cy="38100"/>
    <xdr:sp macro="" textlink="">
      <xdr:nvSpPr>
        <xdr:cNvPr id="9" name="Text Box 4"/>
        <xdr:cNvSpPr txBox="1">
          <a:spLocks noChangeArrowheads="1"/>
        </xdr:cNvSpPr>
      </xdr:nvSpPr>
      <xdr:spPr bwMode="auto">
        <a:xfrm>
          <a:off x="7515225" y="38862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7515225" y="37147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20</xdr:row>
      <xdr:rowOff>0</xdr:rowOff>
    </xdr:from>
    <xdr:ext cx="0" cy="38100"/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7515225" y="371475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12" name="Text Box 4"/>
        <xdr:cNvSpPr txBox="1">
          <a:spLocks noChangeArrowheads="1"/>
        </xdr:cNvSpPr>
      </xdr:nvSpPr>
      <xdr:spPr bwMode="auto">
        <a:xfrm>
          <a:off x="7515225" y="3543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9</xdr:col>
      <xdr:colOff>0</xdr:colOff>
      <xdr:row>19</xdr:row>
      <xdr:rowOff>0</xdr:rowOff>
    </xdr:from>
    <xdr:ext cx="0" cy="38100"/>
    <xdr:sp macro="" textlink="">
      <xdr:nvSpPr>
        <xdr:cNvPr id="13" name="Text Box 4"/>
        <xdr:cNvSpPr txBox="1">
          <a:spLocks noChangeArrowheads="1"/>
        </xdr:cNvSpPr>
      </xdr:nvSpPr>
      <xdr:spPr bwMode="auto">
        <a:xfrm>
          <a:off x="7515225" y="3543300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Temp\HAMONITEMP\013_&#54872;&#44221;(&#47932;&#49328;&#50629;&#4428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환경오염물질배출사업장"/>
      <sheetName val="2.환경오염배출사업장단속및행정조치"/>
      <sheetName val="3.배출부과금부과및징수현황"/>
      <sheetName val="4.보건환경검사실적"/>
      <sheetName val="5.대기오염"/>
      <sheetName val="6.쓰레기수거"/>
      <sheetName val="7.생활폐기물매립지"/>
      <sheetName val="8.폐기물재활용률"/>
      <sheetName val="9.하수분뇨발생량 및 처리현황"/>
      <sheetName val="9-1.하수분뇨발생량 및 처리현황"/>
      <sheetName val="10.하수종말처리장"/>
      <sheetName val="10-1.하수종말처리장"/>
      <sheetName val="11.수질오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8">
          <cell r="E58">
            <v>330000</v>
          </cell>
          <cell r="F58">
            <v>0</v>
          </cell>
          <cell r="G58">
            <v>6500</v>
          </cell>
          <cell r="H58">
            <v>323500</v>
          </cell>
          <cell r="J58">
            <v>237624.7</v>
          </cell>
          <cell r="K58">
            <v>0</v>
          </cell>
          <cell r="L58">
            <v>3623.1</v>
          </cell>
          <cell r="O58">
            <v>484.30000000000007</v>
          </cell>
          <cell r="P58">
            <v>405.6</v>
          </cell>
          <cell r="Q58">
            <v>440.29999999999995</v>
          </cell>
          <cell r="R58">
            <v>1.3</v>
          </cell>
          <cell r="V58">
            <v>1252801.1000000001</v>
          </cell>
        </row>
      </sheetData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1" activePane="bottomLeft" state="frozen"/>
      <selection activeCell="B16" sqref="B16:B19"/>
      <selection pane="bottomLeft" activeCell="I1" sqref="I1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647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7.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8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5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39"/>
  <sheetViews>
    <sheetView view="pageBreakPreview" zoomScaleNormal="100" zoomScaleSheetLayoutView="100" workbookViewId="0">
      <selection activeCell="B12" sqref="B1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1013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0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/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/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1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2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298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299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300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301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216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302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303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304</v>
      </c>
      <c r="B26" s="5"/>
      <c r="C26" s="6"/>
      <c r="D26" s="8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297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/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/>
      <c r="B29" s="5"/>
      <c r="C29" s="6"/>
      <c r="D29" s="6"/>
      <c r="F29" s="5"/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/>
      <c r="B30" s="5"/>
      <c r="C30" s="6"/>
      <c r="D30" s="6"/>
      <c r="F30" s="5"/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/>
      <c r="B31" s="5"/>
      <c r="C31" s="6"/>
      <c r="D31" s="8"/>
      <c r="F31" s="5"/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B32" s="5"/>
      <c r="C32" s="6"/>
      <c r="D32" s="6"/>
      <c r="E32" s="6"/>
      <c r="F32" s="6"/>
      <c r="G32" s="6"/>
      <c r="H32" s="7"/>
      <c r="I32" s="7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56"/>
  <sheetViews>
    <sheetView view="pageBreakPreview" zoomScaleNormal="100" zoomScaleSheetLayoutView="100" workbookViewId="0">
      <selection activeCell="I1" sqref="I1"/>
    </sheetView>
  </sheetViews>
  <sheetFormatPr defaultColWidth="12.125" defaultRowHeight="14.25"/>
  <cols>
    <col min="1" max="1" width="17.375" style="37" customWidth="1"/>
    <col min="2" max="6" width="10.75" style="38" customWidth="1"/>
    <col min="7" max="7" width="11.25" style="38" customWidth="1"/>
    <col min="8" max="8" width="17.375" style="39" customWidth="1"/>
    <col min="9" max="11" width="9.25" style="38" customWidth="1"/>
    <col min="12" max="12" width="9.25" style="40" customWidth="1"/>
    <col min="13" max="14" width="9.25" style="41" customWidth="1"/>
    <col min="15" max="15" width="9.625" style="40" customWidth="1"/>
    <col min="16" max="16384" width="12.125" style="39"/>
  </cols>
  <sheetData>
    <row r="1" spans="1:15" s="332" customFormat="1" ht="14.1" customHeight="1">
      <c r="A1" s="327" t="s">
        <v>0</v>
      </c>
      <c r="B1" s="328"/>
      <c r="C1" s="328"/>
      <c r="D1" s="328"/>
      <c r="E1" s="328"/>
      <c r="F1" s="328"/>
      <c r="G1" s="329" t="s">
        <v>971</v>
      </c>
      <c r="H1" s="327" t="s">
        <v>972</v>
      </c>
      <c r="I1" s="328"/>
      <c r="J1" s="328"/>
      <c r="K1" s="328"/>
      <c r="L1" s="330"/>
      <c r="M1" s="331"/>
      <c r="N1" s="331"/>
      <c r="O1" s="330"/>
    </row>
    <row r="2" spans="1:15" s="12" customFormat="1" ht="14.1" customHeight="1">
      <c r="A2" s="10"/>
      <c r="B2" s="9"/>
      <c r="C2" s="9"/>
      <c r="D2" s="9"/>
      <c r="E2" s="9"/>
      <c r="F2" s="9"/>
      <c r="G2" s="9"/>
      <c r="I2" s="9"/>
      <c r="J2" s="9"/>
      <c r="K2" s="9"/>
      <c r="L2" s="10"/>
      <c r="M2" s="11"/>
      <c r="N2" s="11"/>
      <c r="O2" s="10"/>
    </row>
    <row r="3" spans="1:15" s="284" customFormat="1" ht="20.100000000000001" customHeight="1">
      <c r="A3" s="919" t="s">
        <v>1</v>
      </c>
      <c r="B3" s="919"/>
      <c r="C3" s="919"/>
      <c r="D3" s="919"/>
      <c r="E3" s="919"/>
      <c r="F3" s="919"/>
      <c r="G3" s="919"/>
      <c r="H3" s="920" t="s">
        <v>3</v>
      </c>
      <c r="I3" s="920"/>
      <c r="J3" s="920"/>
      <c r="K3" s="920"/>
      <c r="L3" s="920"/>
      <c r="M3" s="920"/>
      <c r="N3" s="920"/>
      <c r="O3" s="920"/>
    </row>
    <row r="4" spans="1:15" s="13" customFormat="1" ht="24" customHeight="1">
      <c r="A4" s="921" t="s">
        <v>4</v>
      </c>
      <c r="B4" s="921"/>
      <c r="C4" s="921"/>
      <c r="D4" s="921"/>
      <c r="E4" s="921"/>
      <c r="F4" s="921"/>
      <c r="G4" s="921"/>
      <c r="H4" s="921" t="s">
        <v>5</v>
      </c>
      <c r="I4" s="921"/>
      <c r="J4" s="921"/>
      <c r="K4" s="921"/>
      <c r="L4" s="921"/>
      <c r="M4" s="921"/>
      <c r="N4" s="921"/>
      <c r="O4" s="921"/>
    </row>
    <row r="5" spans="1:15" s="287" customFormat="1" ht="18" customHeight="1" thickBot="1">
      <c r="A5" s="287" t="s">
        <v>6</v>
      </c>
      <c r="B5" s="14"/>
      <c r="C5" s="14"/>
      <c r="D5" s="15"/>
      <c r="E5" s="15"/>
      <c r="F5" s="15"/>
      <c r="G5" s="15" t="s">
        <v>7</v>
      </c>
      <c r="H5" s="287" t="s">
        <v>6</v>
      </c>
      <c r="I5" s="14"/>
      <c r="J5" s="14"/>
      <c r="K5" s="14"/>
      <c r="M5" s="16"/>
      <c r="N5" s="16"/>
      <c r="O5" s="15" t="s">
        <v>7</v>
      </c>
    </row>
    <row r="6" spans="1:15" s="12" customFormat="1" ht="17.100000000000001" customHeight="1">
      <c r="A6" s="922" t="s">
        <v>8</v>
      </c>
      <c r="B6" s="932" t="s">
        <v>9</v>
      </c>
      <c r="C6" s="932"/>
      <c r="D6" s="932"/>
      <c r="E6" s="932"/>
      <c r="F6" s="932"/>
      <c r="G6" s="932"/>
      <c r="H6" s="922" t="s">
        <v>8</v>
      </c>
      <c r="I6" s="932" t="s">
        <v>10</v>
      </c>
      <c r="J6" s="932"/>
      <c r="K6" s="932"/>
      <c r="L6" s="932"/>
      <c r="M6" s="932"/>
      <c r="N6" s="935"/>
      <c r="O6" s="925" t="s">
        <v>165</v>
      </c>
    </row>
    <row r="7" spans="1:15" s="12" customFormat="1" ht="17.100000000000001" customHeight="1">
      <c r="A7" s="923"/>
      <c r="B7" s="933"/>
      <c r="C7" s="934"/>
      <c r="D7" s="934"/>
      <c r="E7" s="934"/>
      <c r="F7" s="934"/>
      <c r="G7" s="934"/>
      <c r="H7" s="923"/>
      <c r="I7" s="933"/>
      <c r="J7" s="934"/>
      <c r="K7" s="934"/>
      <c r="L7" s="934"/>
      <c r="M7" s="934"/>
      <c r="N7" s="936"/>
      <c r="O7" s="926"/>
    </row>
    <row r="8" spans="1:15" s="12" customFormat="1" ht="17.100000000000001" customHeight="1">
      <c r="A8" s="923"/>
      <c r="B8" s="928"/>
      <c r="C8" s="930" t="s">
        <v>166</v>
      </c>
      <c r="D8" s="937" t="s">
        <v>167</v>
      </c>
      <c r="E8" s="930" t="s">
        <v>168</v>
      </c>
      <c r="F8" s="930" t="s">
        <v>169</v>
      </c>
      <c r="G8" s="937" t="s">
        <v>170</v>
      </c>
      <c r="H8" s="923"/>
      <c r="I8" s="928"/>
      <c r="J8" s="930" t="s">
        <v>166</v>
      </c>
      <c r="K8" s="930" t="s">
        <v>167</v>
      </c>
      <c r="L8" s="930" t="s">
        <v>168</v>
      </c>
      <c r="M8" s="930" t="s">
        <v>169</v>
      </c>
      <c r="N8" s="930" t="s">
        <v>170</v>
      </c>
      <c r="O8" s="926"/>
    </row>
    <row r="9" spans="1:15" s="12" customFormat="1" ht="17.100000000000001" customHeight="1">
      <c r="A9" s="924"/>
      <c r="B9" s="929"/>
      <c r="C9" s="931"/>
      <c r="D9" s="938"/>
      <c r="E9" s="931"/>
      <c r="F9" s="931"/>
      <c r="G9" s="938"/>
      <c r="H9" s="924"/>
      <c r="I9" s="929"/>
      <c r="J9" s="931"/>
      <c r="K9" s="931"/>
      <c r="L9" s="931"/>
      <c r="M9" s="931"/>
      <c r="N9" s="931"/>
      <c r="O9" s="927"/>
    </row>
    <row r="10" spans="1:15" s="19" customFormat="1" ht="17.100000000000001" customHeight="1">
      <c r="A10" s="17" t="s">
        <v>399</v>
      </c>
      <c r="B10" s="18">
        <v>4401</v>
      </c>
      <c r="C10" s="18">
        <v>128</v>
      </c>
      <c r="D10" s="18">
        <v>134</v>
      </c>
      <c r="E10" s="18">
        <v>261</v>
      </c>
      <c r="F10" s="18">
        <v>1436</v>
      </c>
      <c r="G10" s="18">
        <v>2442</v>
      </c>
      <c r="H10" s="17" t="s">
        <v>399</v>
      </c>
      <c r="I10" s="280">
        <v>4865</v>
      </c>
      <c r="J10" s="280">
        <v>37</v>
      </c>
      <c r="K10" s="280">
        <v>38</v>
      </c>
      <c r="L10" s="280">
        <v>200</v>
      </c>
      <c r="M10" s="280">
        <v>318</v>
      </c>
      <c r="N10" s="280">
        <v>4272</v>
      </c>
      <c r="O10" s="281">
        <v>4143</v>
      </c>
    </row>
    <row r="11" spans="1:15" s="19" customFormat="1" ht="17.100000000000001" customHeight="1">
      <c r="A11" s="17" t="s">
        <v>444</v>
      </c>
      <c r="B11" s="18">
        <v>4357</v>
      </c>
      <c r="C11" s="18">
        <v>34</v>
      </c>
      <c r="D11" s="18">
        <v>39</v>
      </c>
      <c r="E11" s="18">
        <v>275</v>
      </c>
      <c r="F11" s="18">
        <v>1484</v>
      </c>
      <c r="G11" s="18">
        <v>2525</v>
      </c>
      <c r="H11" s="17" t="s">
        <v>444</v>
      </c>
      <c r="I11" s="280">
        <v>5047</v>
      </c>
      <c r="J11" s="280">
        <v>137</v>
      </c>
      <c r="K11" s="280">
        <v>144</v>
      </c>
      <c r="L11" s="280">
        <v>160</v>
      </c>
      <c r="M11" s="280">
        <v>278</v>
      </c>
      <c r="N11" s="280">
        <v>4328</v>
      </c>
      <c r="O11" s="281">
        <v>3254</v>
      </c>
    </row>
    <row r="12" spans="1:15" s="19" customFormat="1" ht="17.100000000000001" customHeight="1">
      <c r="A12" s="17" t="s">
        <v>445</v>
      </c>
      <c r="B12" s="18">
        <v>4705</v>
      </c>
      <c r="C12" s="18">
        <v>132</v>
      </c>
      <c r="D12" s="18">
        <v>143</v>
      </c>
      <c r="E12" s="18">
        <v>246</v>
      </c>
      <c r="F12" s="18">
        <v>1534</v>
      </c>
      <c r="G12" s="18">
        <v>2650</v>
      </c>
      <c r="H12" s="17" t="s">
        <v>445</v>
      </c>
      <c r="I12" s="280">
        <v>5177</v>
      </c>
      <c r="J12" s="280">
        <v>35</v>
      </c>
      <c r="K12" s="280">
        <v>40</v>
      </c>
      <c r="L12" s="280">
        <v>189</v>
      </c>
      <c r="M12" s="280">
        <v>285</v>
      </c>
      <c r="N12" s="280">
        <v>4628</v>
      </c>
      <c r="O12" s="281">
        <v>3523</v>
      </c>
    </row>
    <row r="13" spans="1:15" s="19" customFormat="1" ht="17.100000000000001" customHeight="1">
      <c r="A13" s="17" t="s">
        <v>560</v>
      </c>
      <c r="B13" s="18">
        <v>4753</v>
      </c>
      <c r="C13" s="18">
        <v>132</v>
      </c>
      <c r="D13" s="18">
        <v>145</v>
      </c>
      <c r="E13" s="18">
        <v>247</v>
      </c>
      <c r="F13" s="18">
        <v>1493</v>
      </c>
      <c r="G13" s="18">
        <v>2736</v>
      </c>
      <c r="H13" s="17" t="s">
        <v>560</v>
      </c>
      <c r="I13" s="280">
        <v>5122</v>
      </c>
      <c r="J13" s="280">
        <v>34</v>
      </c>
      <c r="K13" s="280">
        <v>42</v>
      </c>
      <c r="L13" s="280">
        <v>179</v>
      </c>
      <c r="M13" s="280">
        <v>328</v>
      </c>
      <c r="N13" s="280">
        <v>4539</v>
      </c>
      <c r="O13" s="281">
        <v>3543</v>
      </c>
    </row>
    <row r="14" spans="1:15" s="19" customFormat="1" ht="17.100000000000001" customHeight="1">
      <c r="A14" s="628" t="s">
        <v>941</v>
      </c>
      <c r="B14" s="21">
        <f t="shared" ref="B14:G14" si="0">SUM(B16:B39)</f>
        <v>4694</v>
      </c>
      <c r="C14" s="21">
        <f t="shared" si="0"/>
        <v>136</v>
      </c>
      <c r="D14" s="21">
        <f t="shared" si="0"/>
        <v>145</v>
      </c>
      <c r="E14" s="21">
        <f t="shared" si="0"/>
        <v>225</v>
      </c>
      <c r="F14" s="21">
        <f t="shared" si="0"/>
        <v>1452</v>
      </c>
      <c r="G14" s="21">
        <f t="shared" si="0"/>
        <v>2736</v>
      </c>
      <c r="H14" s="628" t="s">
        <v>942</v>
      </c>
      <c r="I14" s="279">
        <f t="shared" ref="I14:O14" si="1">SUM(I16:I39)</f>
        <v>5204</v>
      </c>
      <c r="J14" s="279">
        <f t="shared" si="1"/>
        <v>35</v>
      </c>
      <c r="K14" s="279">
        <f t="shared" si="1"/>
        <v>43</v>
      </c>
      <c r="L14" s="279">
        <f t="shared" si="1"/>
        <v>191</v>
      </c>
      <c r="M14" s="279">
        <f t="shared" si="1"/>
        <v>315</v>
      </c>
      <c r="N14" s="279">
        <f t="shared" si="1"/>
        <v>4620</v>
      </c>
      <c r="O14" s="279">
        <f t="shared" si="1"/>
        <v>3208</v>
      </c>
    </row>
    <row r="15" spans="1:15" s="19" customFormat="1" ht="12.95" customHeight="1">
      <c r="A15" s="628"/>
      <c r="B15" s="22"/>
      <c r="C15" s="22"/>
      <c r="D15" s="22"/>
      <c r="E15" s="22"/>
      <c r="F15" s="22"/>
      <c r="G15" s="22"/>
      <c r="H15" s="23"/>
      <c r="I15" s="22"/>
      <c r="J15" s="22"/>
      <c r="K15" s="22"/>
      <c r="L15" s="22"/>
      <c r="M15" s="22"/>
      <c r="N15" s="22"/>
      <c r="O15" s="21"/>
    </row>
    <row r="16" spans="1:15" s="26" customFormat="1" ht="17.100000000000001" customHeight="1">
      <c r="A16" s="366" t="s">
        <v>449</v>
      </c>
      <c r="B16" s="313">
        <f t="shared" ref="B16:B39" si="2">SUM(C16:G16)</f>
        <v>320</v>
      </c>
      <c r="C16" s="314">
        <v>136</v>
      </c>
      <c r="D16" s="314">
        <v>145</v>
      </c>
      <c r="E16" s="314">
        <v>6</v>
      </c>
      <c r="F16" s="314">
        <v>19</v>
      </c>
      <c r="G16" s="314">
        <v>14</v>
      </c>
      <c r="H16" s="366" t="s">
        <v>448</v>
      </c>
      <c r="I16" s="192">
        <f t="shared" ref="I16:I39" si="3">SUM(J16:N16)</f>
        <v>252</v>
      </c>
      <c r="J16" s="314">
        <v>35</v>
      </c>
      <c r="K16" s="314">
        <v>43</v>
      </c>
      <c r="L16" s="314">
        <v>38</v>
      </c>
      <c r="M16" s="314">
        <v>24</v>
      </c>
      <c r="N16" s="314">
        <v>112</v>
      </c>
      <c r="O16" s="319">
        <v>0</v>
      </c>
    </row>
    <row r="17" spans="1:15" s="26" customFormat="1" ht="17.100000000000001" customHeight="1">
      <c r="A17" s="27" t="s">
        <v>11</v>
      </c>
      <c r="B17" s="313">
        <f t="shared" si="2"/>
        <v>360</v>
      </c>
      <c r="C17" s="315">
        <v>0</v>
      </c>
      <c r="D17" s="315">
        <v>0</v>
      </c>
      <c r="E17" s="314">
        <v>39</v>
      </c>
      <c r="F17" s="314">
        <v>137</v>
      </c>
      <c r="G17" s="314">
        <v>184</v>
      </c>
      <c r="H17" s="27" t="s">
        <v>11</v>
      </c>
      <c r="I17" s="192">
        <v>674</v>
      </c>
      <c r="J17" s="315">
        <v>0</v>
      </c>
      <c r="K17" s="315">
        <v>0</v>
      </c>
      <c r="L17" s="484">
        <v>17</v>
      </c>
      <c r="M17" s="484">
        <v>14</v>
      </c>
      <c r="N17" s="484">
        <v>643</v>
      </c>
      <c r="O17" s="485">
        <v>178</v>
      </c>
    </row>
    <row r="18" spans="1:15" s="26" customFormat="1" ht="17.100000000000001" customHeight="1">
      <c r="A18" s="27" t="s">
        <v>12</v>
      </c>
      <c r="B18" s="313">
        <f t="shared" si="2"/>
        <v>615</v>
      </c>
      <c r="C18" s="315">
        <v>0</v>
      </c>
      <c r="D18" s="315">
        <v>0</v>
      </c>
      <c r="E18" s="314">
        <v>33</v>
      </c>
      <c r="F18" s="314">
        <v>241</v>
      </c>
      <c r="G18" s="314">
        <v>341</v>
      </c>
      <c r="H18" s="27" t="s">
        <v>12</v>
      </c>
      <c r="I18" s="192">
        <f t="shared" si="3"/>
        <v>558</v>
      </c>
      <c r="J18" s="315">
        <v>0</v>
      </c>
      <c r="K18" s="315">
        <v>0</v>
      </c>
      <c r="L18" s="484">
        <v>6</v>
      </c>
      <c r="M18" s="484">
        <v>19</v>
      </c>
      <c r="N18" s="484">
        <v>533</v>
      </c>
      <c r="O18" s="485">
        <v>19</v>
      </c>
    </row>
    <row r="19" spans="1:15" s="26" customFormat="1" ht="17.100000000000001" customHeight="1">
      <c r="A19" s="27" t="s">
        <v>13</v>
      </c>
      <c r="B19" s="313">
        <f t="shared" si="2"/>
        <v>188</v>
      </c>
      <c r="C19" s="315">
        <v>0</v>
      </c>
      <c r="D19" s="315">
        <v>0</v>
      </c>
      <c r="E19" s="314">
        <v>10</v>
      </c>
      <c r="F19" s="314">
        <v>62</v>
      </c>
      <c r="G19" s="314">
        <v>116</v>
      </c>
      <c r="H19" s="27" t="s">
        <v>13</v>
      </c>
      <c r="I19" s="192">
        <f t="shared" si="3"/>
        <v>200</v>
      </c>
      <c r="J19" s="315">
        <v>0</v>
      </c>
      <c r="K19" s="315">
        <v>0</v>
      </c>
      <c r="L19" s="484">
        <v>3</v>
      </c>
      <c r="M19" s="484">
        <v>9</v>
      </c>
      <c r="N19" s="484">
        <v>188</v>
      </c>
      <c r="O19" s="485">
        <v>101</v>
      </c>
    </row>
    <row r="20" spans="1:15" s="26" customFormat="1" ht="17.100000000000001" customHeight="1">
      <c r="A20" s="27" t="s">
        <v>14</v>
      </c>
      <c r="B20" s="313">
        <f t="shared" si="2"/>
        <v>147</v>
      </c>
      <c r="C20" s="315">
        <v>0</v>
      </c>
      <c r="D20" s="315">
        <v>0</v>
      </c>
      <c r="E20" s="314">
        <v>5</v>
      </c>
      <c r="F20" s="314">
        <v>47</v>
      </c>
      <c r="G20" s="314">
        <v>95</v>
      </c>
      <c r="H20" s="27" t="s">
        <v>14</v>
      </c>
      <c r="I20" s="192">
        <f t="shared" si="3"/>
        <v>234</v>
      </c>
      <c r="J20" s="315">
        <v>0</v>
      </c>
      <c r="K20" s="315">
        <v>0</v>
      </c>
      <c r="L20" s="484">
        <v>6</v>
      </c>
      <c r="M20" s="484">
        <v>10</v>
      </c>
      <c r="N20" s="484">
        <v>218</v>
      </c>
      <c r="O20" s="485">
        <v>90</v>
      </c>
    </row>
    <row r="21" spans="1:15" s="26" customFormat="1" ht="17.100000000000001" customHeight="1">
      <c r="A21" s="27" t="s">
        <v>15</v>
      </c>
      <c r="B21" s="313">
        <f t="shared" si="2"/>
        <v>471</v>
      </c>
      <c r="C21" s="315">
        <v>0</v>
      </c>
      <c r="D21" s="315">
        <v>0</v>
      </c>
      <c r="E21" s="314">
        <v>18</v>
      </c>
      <c r="F21" s="314">
        <v>146</v>
      </c>
      <c r="G21" s="314">
        <v>307</v>
      </c>
      <c r="H21" s="27" t="s">
        <v>15</v>
      </c>
      <c r="I21" s="192">
        <f t="shared" si="3"/>
        <v>650</v>
      </c>
      <c r="J21" s="315">
        <v>0</v>
      </c>
      <c r="K21" s="315">
        <v>0</v>
      </c>
      <c r="L21" s="484">
        <v>22</v>
      </c>
      <c r="M21" s="484">
        <v>40</v>
      </c>
      <c r="N21" s="484">
        <v>588</v>
      </c>
      <c r="O21" s="485">
        <v>148</v>
      </c>
    </row>
    <row r="22" spans="1:15" s="26" customFormat="1" ht="17.100000000000001" customHeight="1">
      <c r="A22" s="27" t="s">
        <v>16</v>
      </c>
      <c r="B22" s="313">
        <f t="shared" si="2"/>
        <v>69</v>
      </c>
      <c r="C22" s="315">
        <v>0</v>
      </c>
      <c r="D22" s="315">
        <v>0</v>
      </c>
      <c r="E22" s="314">
        <v>3</v>
      </c>
      <c r="F22" s="314">
        <v>24</v>
      </c>
      <c r="G22" s="314">
        <v>42</v>
      </c>
      <c r="H22" s="27" t="s">
        <v>16</v>
      </c>
      <c r="I22" s="192">
        <f t="shared" si="3"/>
        <v>135</v>
      </c>
      <c r="J22" s="315">
        <v>0</v>
      </c>
      <c r="K22" s="315">
        <v>0</v>
      </c>
      <c r="L22" s="484">
        <v>7</v>
      </c>
      <c r="M22" s="484">
        <v>17</v>
      </c>
      <c r="N22" s="484">
        <v>111</v>
      </c>
      <c r="O22" s="485">
        <v>31</v>
      </c>
    </row>
    <row r="23" spans="1:15" s="26" customFormat="1" ht="17.100000000000001" customHeight="1">
      <c r="A23" s="27" t="s">
        <v>17</v>
      </c>
      <c r="B23" s="313">
        <f t="shared" si="2"/>
        <v>397</v>
      </c>
      <c r="C23" s="315">
        <v>0</v>
      </c>
      <c r="D23" s="315">
        <v>0</v>
      </c>
      <c r="E23" s="314">
        <v>11</v>
      </c>
      <c r="F23" s="314">
        <v>132</v>
      </c>
      <c r="G23" s="314">
        <v>254</v>
      </c>
      <c r="H23" s="27" t="s">
        <v>17</v>
      </c>
      <c r="I23" s="192">
        <f t="shared" si="3"/>
        <v>343</v>
      </c>
      <c r="J23" s="315">
        <v>0</v>
      </c>
      <c r="K23" s="315">
        <v>0</v>
      </c>
      <c r="L23" s="484">
        <v>5</v>
      </c>
      <c r="M23" s="484">
        <v>23</v>
      </c>
      <c r="N23" s="484">
        <v>315</v>
      </c>
      <c r="O23" s="485">
        <v>388</v>
      </c>
    </row>
    <row r="24" spans="1:15" s="26" customFormat="1" ht="17.100000000000001" customHeight="1">
      <c r="A24" s="27" t="s">
        <v>18</v>
      </c>
      <c r="B24" s="313">
        <f t="shared" si="2"/>
        <v>89</v>
      </c>
      <c r="C24" s="315">
        <v>0</v>
      </c>
      <c r="D24" s="315">
        <v>0</v>
      </c>
      <c r="E24" s="314">
        <v>4</v>
      </c>
      <c r="F24" s="314">
        <v>31</v>
      </c>
      <c r="G24" s="314">
        <v>54</v>
      </c>
      <c r="H24" s="27" t="s">
        <v>18</v>
      </c>
      <c r="I24" s="192">
        <f t="shared" si="3"/>
        <v>87</v>
      </c>
      <c r="J24" s="315">
        <v>0</v>
      </c>
      <c r="K24" s="315">
        <v>0</v>
      </c>
      <c r="L24" s="315">
        <v>0</v>
      </c>
      <c r="M24" s="484">
        <v>2</v>
      </c>
      <c r="N24" s="484">
        <v>85</v>
      </c>
      <c r="O24" s="485">
        <v>39</v>
      </c>
    </row>
    <row r="25" spans="1:15" s="28" customFormat="1" ht="17.100000000000001" customHeight="1">
      <c r="A25" s="365" t="s">
        <v>19</v>
      </c>
      <c r="B25" s="313">
        <f t="shared" si="2"/>
        <v>88</v>
      </c>
      <c r="C25" s="315">
        <v>0</v>
      </c>
      <c r="D25" s="315">
        <v>0</v>
      </c>
      <c r="E25" s="314">
        <v>3</v>
      </c>
      <c r="F25" s="314">
        <v>36</v>
      </c>
      <c r="G25" s="314">
        <v>49</v>
      </c>
      <c r="H25" s="27" t="s">
        <v>19</v>
      </c>
      <c r="I25" s="192">
        <f t="shared" si="3"/>
        <v>96</v>
      </c>
      <c r="J25" s="315">
        <v>0</v>
      </c>
      <c r="K25" s="315">
        <v>0</v>
      </c>
      <c r="L25" s="484">
        <v>1</v>
      </c>
      <c r="M25" s="484">
        <v>3</v>
      </c>
      <c r="N25" s="484">
        <v>92</v>
      </c>
      <c r="O25" s="485">
        <v>40</v>
      </c>
    </row>
    <row r="26" spans="1:15" s="521" customFormat="1" ht="17.100000000000001" customHeight="1">
      <c r="A26" s="537" t="s">
        <v>20</v>
      </c>
      <c r="B26" s="538">
        <f t="shared" si="2"/>
        <v>474</v>
      </c>
      <c r="C26" s="539">
        <v>0</v>
      </c>
      <c r="D26" s="539">
        <v>0</v>
      </c>
      <c r="E26" s="540">
        <v>19</v>
      </c>
      <c r="F26" s="540">
        <v>138</v>
      </c>
      <c r="G26" s="540">
        <v>317</v>
      </c>
      <c r="H26" s="537" t="s">
        <v>20</v>
      </c>
      <c r="I26" s="541">
        <f t="shared" si="3"/>
        <v>510</v>
      </c>
      <c r="J26" s="315">
        <v>0</v>
      </c>
      <c r="K26" s="315">
        <v>0</v>
      </c>
      <c r="L26" s="542">
        <v>15</v>
      </c>
      <c r="M26" s="542">
        <v>32</v>
      </c>
      <c r="N26" s="542">
        <v>463</v>
      </c>
      <c r="O26" s="485">
        <v>990</v>
      </c>
    </row>
    <row r="27" spans="1:15" s="521" customFormat="1" ht="17.100000000000001" customHeight="1">
      <c r="A27" s="537" t="s">
        <v>21</v>
      </c>
      <c r="B27" s="538">
        <f t="shared" si="2"/>
        <v>66</v>
      </c>
      <c r="C27" s="539">
        <v>0</v>
      </c>
      <c r="D27" s="539">
        <v>0</v>
      </c>
      <c r="E27" s="540">
        <v>2</v>
      </c>
      <c r="F27" s="540">
        <v>19</v>
      </c>
      <c r="G27" s="540">
        <v>45</v>
      </c>
      <c r="H27" s="537" t="s">
        <v>21</v>
      </c>
      <c r="I27" s="541">
        <f t="shared" si="3"/>
        <v>59</v>
      </c>
      <c r="J27" s="315">
        <v>0</v>
      </c>
      <c r="K27" s="315">
        <v>0</v>
      </c>
      <c r="L27" s="542">
        <v>1</v>
      </c>
      <c r="M27" s="542">
        <v>5</v>
      </c>
      <c r="N27" s="542">
        <v>53</v>
      </c>
      <c r="O27" s="485">
        <v>55</v>
      </c>
    </row>
    <row r="28" spans="1:15" s="521" customFormat="1" ht="17.100000000000001" customHeight="1">
      <c r="A28" s="537" t="s">
        <v>22</v>
      </c>
      <c r="B28" s="538">
        <f t="shared" si="2"/>
        <v>76</v>
      </c>
      <c r="C28" s="539">
        <v>0</v>
      </c>
      <c r="D28" s="539">
        <v>0</v>
      </c>
      <c r="E28" s="540">
        <v>5</v>
      </c>
      <c r="F28" s="540">
        <v>26</v>
      </c>
      <c r="G28" s="540">
        <v>45</v>
      </c>
      <c r="H28" s="537" t="s">
        <v>22</v>
      </c>
      <c r="I28" s="541">
        <f t="shared" si="3"/>
        <v>64</v>
      </c>
      <c r="J28" s="315">
        <v>0</v>
      </c>
      <c r="K28" s="315">
        <v>0</v>
      </c>
      <c r="L28" s="315">
        <v>0</v>
      </c>
      <c r="M28" s="542">
        <v>6</v>
      </c>
      <c r="N28" s="542">
        <v>58</v>
      </c>
      <c r="O28" s="485">
        <v>29</v>
      </c>
    </row>
    <row r="29" spans="1:15" s="521" customFormat="1" ht="17.100000000000001" customHeight="1">
      <c r="A29" s="537" t="s">
        <v>23</v>
      </c>
      <c r="B29" s="538">
        <f t="shared" si="2"/>
        <v>22</v>
      </c>
      <c r="C29" s="539">
        <v>0</v>
      </c>
      <c r="D29" s="539">
        <v>0</v>
      </c>
      <c r="E29" s="540">
        <v>0</v>
      </c>
      <c r="F29" s="540">
        <v>6</v>
      </c>
      <c r="G29" s="540">
        <v>16</v>
      </c>
      <c r="H29" s="537" t="s">
        <v>23</v>
      </c>
      <c r="I29" s="541">
        <f t="shared" si="3"/>
        <v>23</v>
      </c>
      <c r="J29" s="315">
        <v>0</v>
      </c>
      <c r="K29" s="315">
        <v>0</v>
      </c>
      <c r="L29" s="315">
        <v>0</v>
      </c>
      <c r="M29" s="315">
        <v>0</v>
      </c>
      <c r="N29" s="542">
        <v>23</v>
      </c>
      <c r="O29" s="485">
        <v>15</v>
      </c>
    </row>
    <row r="30" spans="1:15" s="521" customFormat="1" ht="17.100000000000001" customHeight="1">
      <c r="A30" s="537" t="s">
        <v>24</v>
      </c>
      <c r="B30" s="538">
        <f t="shared" si="2"/>
        <v>13</v>
      </c>
      <c r="C30" s="539">
        <v>0</v>
      </c>
      <c r="D30" s="539">
        <v>0</v>
      </c>
      <c r="E30" s="540">
        <v>0</v>
      </c>
      <c r="F30" s="540">
        <v>2</v>
      </c>
      <c r="G30" s="540">
        <v>11</v>
      </c>
      <c r="H30" s="537" t="s">
        <v>24</v>
      </c>
      <c r="I30" s="541">
        <f t="shared" si="3"/>
        <v>22</v>
      </c>
      <c r="J30" s="315">
        <v>0</v>
      </c>
      <c r="K30" s="315">
        <v>0</v>
      </c>
      <c r="L30" s="542">
        <v>1</v>
      </c>
      <c r="M30" s="542">
        <v>1</v>
      </c>
      <c r="N30" s="542">
        <v>20</v>
      </c>
      <c r="O30" s="485">
        <v>11</v>
      </c>
    </row>
    <row r="31" spans="1:15" s="521" customFormat="1" ht="17.100000000000001" customHeight="1">
      <c r="A31" s="537" t="s">
        <v>25</v>
      </c>
      <c r="B31" s="538">
        <f t="shared" si="2"/>
        <v>55</v>
      </c>
      <c r="C31" s="539">
        <v>0</v>
      </c>
      <c r="D31" s="539">
        <v>0</v>
      </c>
      <c r="E31" s="540">
        <v>4</v>
      </c>
      <c r="F31" s="540">
        <v>27</v>
      </c>
      <c r="G31" s="540">
        <v>24</v>
      </c>
      <c r="H31" s="537" t="s">
        <v>25</v>
      </c>
      <c r="I31" s="541">
        <f t="shared" si="3"/>
        <v>102</v>
      </c>
      <c r="J31" s="315">
        <v>0</v>
      </c>
      <c r="K31" s="315">
        <v>0</v>
      </c>
      <c r="L31" s="542">
        <v>8</v>
      </c>
      <c r="M31" s="542">
        <v>24</v>
      </c>
      <c r="N31" s="542">
        <v>70</v>
      </c>
      <c r="O31" s="485">
        <v>42</v>
      </c>
    </row>
    <row r="32" spans="1:15" s="26" customFormat="1" ht="17.100000000000001" customHeight="1">
      <c r="A32" s="27" t="s">
        <v>26</v>
      </c>
      <c r="B32" s="313">
        <f t="shared" si="2"/>
        <v>58</v>
      </c>
      <c r="C32" s="315">
        <v>0</v>
      </c>
      <c r="D32" s="315">
        <v>0</v>
      </c>
      <c r="E32" s="314">
        <v>1</v>
      </c>
      <c r="F32" s="314">
        <v>22</v>
      </c>
      <c r="G32" s="314">
        <v>35</v>
      </c>
      <c r="H32" s="27" t="s">
        <v>26</v>
      </c>
      <c r="I32" s="192">
        <v>51</v>
      </c>
      <c r="J32" s="315">
        <v>0</v>
      </c>
      <c r="K32" s="315">
        <v>0</v>
      </c>
      <c r="L32" s="484">
        <v>2</v>
      </c>
      <c r="M32" s="484">
        <v>5</v>
      </c>
      <c r="N32" s="484">
        <v>44</v>
      </c>
      <c r="O32" s="485">
        <v>38</v>
      </c>
    </row>
    <row r="33" spans="1:15" s="26" customFormat="1" ht="17.100000000000001" customHeight="1">
      <c r="A33" s="27" t="s">
        <v>27</v>
      </c>
      <c r="B33" s="313">
        <f t="shared" si="2"/>
        <v>252</v>
      </c>
      <c r="C33" s="315">
        <v>0</v>
      </c>
      <c r="D33" s="315">
        <v>0</v>
      </c>
      <c r="E33" s="314">
        <v>43</v>
      </c>
      <c r="F33" s="314">
        <v>70</v>
      </c>
      <c r="G33" s="314">
        <v>139</v>
      </c>
      <c r="H33" s="27" t="s">
        <v>27</v>
      </c>
      <c r="I33" s="192">
        <f t="shared" si="3"/>
        <v>219</v>
      </c>
      <c r="J33" s="315">
        <v>0</v>
      </c>
      <c r="K33" s="315">
        <v>0</v>
      </c>
      <c r="L33" s="484">
        <v>1</v>
      </c>
      <c r="M33" s="484">
        <v>33</v>
      </c>
      <c r="N33" s="484">
        <v>185</v>
      </c>
      <c r="O33" s="485">
        <v>188</v>
      </c>
    </row>
    <row r="34" spans="1:15" s="26" customFormat="1" ht="17.100000000000001" customHeight="1">
      <c r="A34" s="27" t="s">
        <v>28</v>
      </c>
      <c r="B34" s="313">
        <f t="shared" si="2"/>
        <v>302</v>
      </c>
      <c r="C34" s="315">
        <v>0</v>
      </c>
      <c r="D34" s="315">
        <v>0</v>
      </c>
      <c r="E34" s="314">
        <v>2</v>
      </c>
      <c r="F34" s="314">
        <v>87</v>
      </c>
      <c r="G34" s="314">
        <v>213</v>
      </c>
      <c r="H34" s="27" t="s">
        <v>28</v>
      </c>
      <c r="I34" s="192">
        <f t="shared" si="3"/>
        <v>247</v>
      </c>
      <c r="J34" s="315">
        <v>0</v>
      </c>
      <c r="K34" s="315">
        <v>0</v>
      </c>
      <c r="L34" s="484">
        <v>7</v>
      </c>
      <c r="M34" s="484">
        <v>5</v>
      </c>
      <c r="N34" s="484">
        <v>235</v>
      </c>
      <c r="O34" s="485">
        <v>370</v>
      </c>
    </row>
    <row r="35" spans="1:15" s="26" customFormat="1" ht="17.100000000000001" customHeight="1">
      <c r="A35" s="27" t="s">
        <v>29</v>
      </c>
      <c r="B35" s="313">
        <f t="shared" si="2"/>
        <v>494</v>
      </c>
      <c r="C35" s="315">
        <v>0</v>
      </c>
      <c r="D35" s="315">
        <v>0</v>
      </c>
      <c r="E35" s="314">
        <v>13</v>
      </c>
      <c r="F35" s="314">
        <v>135</v>
      </c>
      <c r="G35" s="314">
        <v>346</v>
      </c>
      <c r="H35" s="27" t="s">
        <v>29</v>
      </c>
      <c r="I35" s="192">
        <f t="shared" si="3"/>
        <v>482</v>
      </c>
      <c r="J35" s="315">
        <v>0</v>
      </c>
      <c r="K35" s="315">
        <v>0</v>
      </c>
      <c r="L35" s="484">
        <v>24</v>
      </c>
      <c r="M35" s="484">
        <v>27</v>
      </c>
      <c r="N35" s="484">
        <v>431</v>
      </c>
      <c r="O35" s="485">
        <v>341</v>
      </c>
    </row>
    <row r="36" spans="1:15" s="26" customFormat="1" ht="17.100000000000001" customHeight="1">
      <c r="A36" s="27" t="s">
        <v>30</v>
      </c>
      <c r="B36" s="313">
        <f t="shared" si="2"/>
        <v>40</v>
      </c>
      <c r="C36" s="315">
        <v>0</v>
      </c>
      <c r="D36" s="315">
        <v>0</v>
      </c>
      <c r="E36" s="314">
        <v>1</v>
      </c>
      <c r="F36" s="314">
        <v>22</v>
      </c>
      <c r="G36" s="314">
        <v>17</v>
      </c>
      <c r="H36" s="27" t="s">
        <v>30</v>
      </c>
      <c r="I36" s="192">
        <f t="shared" si="3"/>
        <v>34</v>
      </c>
      <c r="J36" s="315">
        <v>0</v>
      </c>
      <c r="K36" s="315">
        <v>0</v>
      </c>
      <c r="L36" s="484">
        <v>1</v>
      </c>
      <c r="M36" s="484">
        <v>2</v>
      </c>
      <c r="N36" s="484">
        <v>31</v>
      </c>
      <c r="O36" s="485">
        <v>34</v>
      </c>
    </row>
    <row r="37" spans="1:15" s="26" customFormat="1" ht="17.100000000000001" customHeight="1">
      <c r="A37" s="27" t="s">
        <v>31</v>
      </c>
      <c r="B37" s="313">
        <f t="shared" si="2"/>
        <v>24</v>
      </c>
      <c r="C37" s="315">
        <v>0</v>
      </c>
      <c r="D37" s="315">
        <v>0</v>
      </c>
      <c r="E37" s="314">
        <v>1</v>
      </c>
      <c r="F37" s="314">
        <v>5</v>
      </c>
      <c r="G37" s="314">
        <v>18</v>
      </c>
      <c r="H37" s="27" t="s">
        <v>31</v>
      </c>
      <c r="I37" s="192">
        <f t="shared" si="3"/>
        <v>25</v>
      </c>
      <c r="J37" s="315">
        <v>0</v>
      </c>
      <c r="K37" s="315">
        <v>0</v>
      </c>
      <c r="L37" s="484">
        <v>1</v>
      </c>
      <c r="M37" s="315">
        <v>0</v>
      </c>
      <c r="N37" s="484">
        <v>24</v>
      </c>
      <c r="O37" s="485">
        <v>17</v>
      </c>
    </row>
    <row r="38" spans="1:15" s="26" customFormat="1" ht="17.100000000000001" customHeight="1">
      <c r="A38" s="27" t="s">
        <v>32</v>
      </c>
      <c r="B38" s="313">
        <f t="shared" si="2"/>
        <v>67</v>
      </c>
      <c r="C38" s="315">
        <v>0</v>
      </c>
      <c r="D38" s="315">
        <v>0</v>
      </c>
      <c r="E38" s="314">
        <v>2</v>
      </c>
      <c r="F38" s="314">
        <v>18</v>
      </c>
      <c r="G38" s="314">
        <v>47</v>
      </c>
      <c r="H38" s="27" t="s">
        <v>32</v>
      </c>
      <c r="I38" s="192">
        <f t="shared" si="3"/>
        <v>118</v>
      </c>
      <c r="J38" s="315">
        <v>0</v>
      </c>
      <c r="K38" s="315">
        <v>0</v>
      </c>
      <c r="L38" s="484">
        <v>22</v>
      </c>
      <c r="M38" s="484">
        <v>14</v>
      </c>
      <c r="N38" s="484">
        <v>82</v>
      </c>
      <c r="O38" s="485">
        <v>36</v>
      </c>
    </row>
    <row r="39" spans="1:15" s="26" customFormat="1" ht="17.100000000000001" customHeight="1" thickBot="1">
      <c r="A39" s="29" t="s">
        <v>33</v>
      </c>
      <c r="B39" s="316">
        <f t="shared" si="2"/>
        <v>7</v>
      </c>
      <c r="C39" s="317">
        <v>0</v>
      </c>
      <c r="D39" s="317">
        <v>0</v>
      </c>
      <c r="E39" s="318">
        <v>0</v>
      </c>
      <c r="F39" s="318">
        <v>0</v>
      </c>
      <c r="G39" s="318">
        <v>7</v>
      </c>
      <c r="H39" s="29" t="s">
        <v>33</v>
      </c>
      <c r="I39" s="192">
        <f t="shared" si="3"/>
        <v>19</v>
      </c>
      <c r="J39" s="315">
        <v>0</v>
      </c>
      <c r="K39" s="315">
        <v>0</v>
      </c>
      <c r="L39" s="484">
        <v>3</v>
      </c>
      <c r="M39" s="315">
        <v>0</v>
      </c>
      <c r="N39" s="484">
        <v>16</v>
      </c>
      <c r="O39" s="486">
        <v>8</v>
      </c>
    </row>
    <row r="40" spans="1:15" s="34" customFormat="1" ht="11.1" customHeight="1">
      <c r="A40" s="30" t="s">
        <v>370</v>
      </c>
      <c r="B40" s="31"/>
      <c r="C40" s="31"/>
      <c r="D40" s="31"/>
      <c r="E40" s="31"/>
      <c r="F40" s="31"/>
      <c r="G40" s="32" t="s">
        <v>555</v>
      </c>
      <c r="H40" s="286" t="s">
        <v>370</v>
      </c>
      <c r="I40" s="33"/>
      <c r="J40" s="918" t="s">
        <v>371</v>
      </c>
      <c r="K40" s="918"/>
      <c r="L40" s="918"/>
      <c r="M40" s="918"/>
      <c r="N40" s="918"/>
      <c r="O40" s="918"/>
    </row>
    <row r="41" spans="1:15" s="34" customFormat="1" ht="11.1" customHeight="1">
      <c r="A41" s="30" t="s">
        <v>171</v>
      </c>
      <c r="B41" s="31"/>
      <c r="C41" s="31"/>
      <c r="D41" s="31"/>
      <c r="E41" s="31"/>
      <c r="F41" s="31"/>
      <c r="G41" s="31"/>
      <c r="H41" s="30" t="s">
        <v>171</v>
      </c>
      <c r="I41" s="31"/>
      <c r="J41" s="31"/>
      <c r="K41" s="31"/>
      <c r="L41" s="35"/>
      <c r="M41" s="36"/>
      <c r="N41" s="36"/>
      <c r="O41" s="35"/>
    </row>
    <row r="42" spans="1:15" s="12" customFormat="1" ht="11.25">
      <c r="A42" s="10"/>
      <c r="B42" s="9"/>
      <c r="C42" s="9"/>
      <c r="D42" s="9"/>
      <c r="E42" s="9"/>
      <c r="F42" s="9"/>
      <c r="G42" s="9"/>
      <c r="I42" s="9"/>
      <c r="J42" s="9"/>
      <c r="K42" s="9"/>
      <c r="L42" s="10"/>
      <c r="M42" s="11"/>
      <c r="N42" s="11"/>
      <c r="O42" s="10"/>
    </row>
    <row r="43" spans="1:15" s="12" customFormat="1" ht="11.25">
      <c r="A43" s="10"/>
      <c r="B43" s="9"/>
      <c r="C43" s="9"/>
      <c r="D43" s="9"/>
      <c r="E43" s="9"/>
      <c r="F43" s="9"/>
      <c r="G43" s="9"/>
      <c r="I43" s="9"/>
      <c r="J43" s="9"/>
      <c r="K43" s="9"/>
      <c r="L43" s="10"/>
      <c r="M43" s="11"/>
      <c r="N43" s="11"/>
      <c r="O43" s="10"/>
    </row>
    <row r="44" spans="1:15" s="12" customFormat="1" ht="11.25">
      <c r="A44" s="10"/>
      <c r="B44" s="9"/>
      <c r="C44" s="9"/>
      <c r="D44" s="9"/>
      <c r="E44" s="9"/>
      <c r="F44" s="9"/>
      <c r="G44" s="9"/>
      <c r="I44" s="9"/>
      <c r="J44" s="9"/>
      <c r="K44" s="9"/>
      <c r="L44" s="10"/>
      <c r="M44" s="11"/>
      <c r="N44" s="11"/>
      <c r="O44" s="10"/>
    </row>
    <row r="45" spans="1:15" s="12" customFormat="1" ht="11.25">
      <c r="A45" s="10"/>
      <c r="B45" s="9"/>
      <c r="C45" s="9"/>
      <c r="D45" s="9"/>
      <c r="E45" s="9"/>
      <c r="F45" s="9"/>
      <c r="G45" s="9"/>
      <c r="I45" s="9"/>
      <c r="J45" s="9"/>
      <c r="K45" s="9"/>
      <c r="L45" s="10"/>
      <c r="M45" s="11"/>
      <c r="N45" s="11"/>
      <c r="O45" s="10"/>
    </row>
    <row r="46" spans="1:15" s="12" customFormat="1" ht="11.25">
      <c r="A46" s="10"/>
      <c r="B46" s="9"/>
      <c r="C46" s="9"/>
      <c r="D46" s="9"/>
      <c r="E46" s="9"/>
      <c r="F46" s="9"/>
      <c r="G46" s="9"/>
      <c r="I46" s="9"/>
      <c r="J46" s="9"/>
      <c r="K46" s="9"/>
      <c r="L46" s="10"/>
      <c r="M46" s="11"/>
      <c r="N46" s="11"/>
      <c r="O46" s="10"/>
    </row>
    <row r="47" spans="1:15" s="12" customFormat="1" ht="11.25">
      <c r="A47" s="10"/>
      <c r="B47" s="9"/>
      <c r="C47" s="9"/>
      <c r="D47" s="9"/>
      <c r="E47" s="9"/>
      <c r="F47" s="9"/>
      <c r="G47" s="9"/>
      <c r="I47" s="9"/>
      <c r="J47" s="9"/>
      <c r="K47" s="9"/>
      <c r="L47" s="10"/>
      <c r="M47" s="11"/>
      <c r="N47" s="11"/>
      <c r="O47" s="10"/>
    </row>
    <row r="48" spans="1:15" s="12" customFormat="1" ht="11.25">
      <c r="A48" s="10"/>
      <c r="B48" s="9"/>
      <c r="C48" s="9"/>
      <c r="D48" s="9"/>
      <c r="E48" s="9"/>
      <c r="F48" s="9"/>
      <c r="G48" s="9"/>
      <c r="I48" s="9"/>
      <c r="J48" s="9"/>
      <c r="K48" s="9"/>
      <c r="L48" s="10"/>
      <c r="M48" s="11"/>
      <c r="N48" s="11"/>
      <c r="O48" s="10"/>
    </row>
    <row r="49" spans="1:15" s="12" customFormat="1" ht="11.25">
      <c r="A49" s="10"/>
      <c r="B49" s="9"/>
      <c r="C49" s="9"/>
      <c r="D49" s="9"/>
      <c r="E49" s="9"/>
      <c r="F49" s="9"/>
      <c r="G49" s="9"/>
      <c r="I49" s="9"/>
      <c r="J49" s="9"/>
      <c r="K49" s="9"/>
      <c r="L49" s="10"/>
      <c r="M49" s="11"/>
      <c r="N49" s="11"/>
      <c r="O49" s="10"/>
    </row>
    <row r="50" spans="1:15" s="12" customFormat="1" ht="11.25">
      <c r="A50" s="10"/>
      <c r="B50" s="9"/>
      <c r="C50" s="9"/>
      <c r="D50" s="9"/>
      <c r="E50" s="9"/>
      <c r="F50" s="9"/>
      <c r="G50" s="9"/>
      <c r="I50" s="9"/>
      <c r="J50" s="9"/>
      <c r="K50" s="9"/>
      <c r="L50" s="10"/>
      <c r="M50" s="11"/>
      <c r="N50" s="11"/>
      <c r="O50" s="10"/>
    </row>
    <row r="51" spans="1:15" s="12" customFormat="1" ht="11.25">
      <c r="A51" s="10"/>
      <c r="B51" s="9"/>
      <c r="C51" s="9"/>
      <c r="D51" s="9"/>
      <c r="E51" s="9"/>
      <c r="F51" s="9"/>
      <c r="G51" s="9"/>
      <c r="I51" s="9"/>
      <c r="J51" s="9"/>
      <c r="K51" s="9"/>
      <c r="L51" s="10"/>
      <c r="M51" s="11"/>
      <c r="N51" s="11"/>
      <c r="O51" s="10"/>
    </row>
    <row r="52" spans="1:15" s="12" customFormat="1" ht="11.25">
      <c r="A52" s="10"/>
      <c r="B52" s="9"/>
      <c r="C52" s="9"/>
      <c r="D52" s="9"/>
      <c r="E52" s="9"/>
      <c r="F52" s="9"/>
      <c r="G52" s="9"/>
      <c r="I52" s="9"/>
      <c r="J52" s="9"/>
      <c r="K52" s="9"/>
      <c r="L52" s="10"/>
      <c r="M52" s="11"/>
      <c r="N52" s="11"/>
      <c r="O52" s="10"/>
    </row>
    <row r="53" spans="1:15" s="12" customFormat="1" ht="11.25">
      <c r="A53" s="10"/>
      <c r="B53" s="9"/>
      <c r="C53" s="9"/>
      <c r="D53" s="9"/>
      <c r="E53" s="9"/>
      <c r="F53" s="9"/>
      <c r="G53" s="9"/>
      <c r="I53" s="9"/>
      <c r="J53" s="9"/>
      <c r="K53" s="9"/>
      <c r="L53" s="10"/>
      <c r="M53" s="11"/>
      <c r="N53" s="11"/>
      <c r="O53" s="10"/>
    </row>
    <row r="54" spans="1:15" s="12" customFormat="1" ht="11.25">
      <c r="A54" s="10"/>
      <c r="B54" s="9"/>
      <c r="C54" s="9"/>
      <c r="D54" s="9"/>
      <c r="E54" s="9"/>
      <c r="F54" s="9"/>
      <c r="G54" s="9"/>
      <c r="I54" s="9"/>
      <c r="J54" s="9"/>
      <c r="K54" s="9"/>
      <c r="L54" s="10"/>
      <c r="M54" s="11"/>
      <c r="N54" s="11"/>
      <c r="O54" s="10"/>
    </row>
    <row r="55" spans="1:15" s="12" customFormat="1" ht="11.25">
      <c r="A55" s="10"/>
      <c r="B55" s="9"/>
      <c r="C55" s="9"/>
      <c r="D55" s="9"/>
      <c r="E55" s="9"/>
      <c r="F55" s="9"/>
      <c r="G55" s="9"/>
      <c r="I55" s="9"/>
      <c r="J55" s="9"/>
      <c r="K55" s="9"/>
      <c r="L55" s="10"/>
      <c r="M55" s="11"/>
      <c r="N55" s="11"/>
      <c r="O55" s="10"/>
    </row>
    <row r="56" spans="1:15" s="12" customFormat="1" ht="11.25">
      <c r="A56" s="10"/>
      <c r="B56" s="9"/>
      <c r="C56" s="9"/>
      <c r="D56" s="9"/>
      <c r="E56" s="9"/>
      <c r="F56" s="9"/>
      <c r="G56" s="9"/>
      <c r="I56" s="9"/>
      <c r="J56" s="9"/>
      <c r="K56" s="9"/>
      <c r="L56" s="10"/>
      <c r="M56" s="11"/>
      <c r="N56" s="11"/>
      <c r="O56" s="10"/>
    </row>
  </sheetData>
  <sheetProtection selectLockedCells="1"/>
  <mergeCells count="22">
    <mergeCell ref="C8:C9"/>
    <mergeCell ref="D8:D9"/>
    <mergeCell ref="E8:E9"/>
    <mergeCell ref="F8:F9"/>
    <mergeCell ref="M8:M9"/>
    <mergeCell ref="L8:L9"/>
    <mergeCell ref="J40:O40"/>
    <mergeCell ref="A3:G3"/>
    <mergeCell ref="H3:O3"/>
    <mergeCell ref="A4:G4"/>
    <mergeCell ref="H4:O4"/>
    <mergeCell ref="A6:A9"/>
    <mergeCell ref="O6:O9"/>
    <mergeCell ref="B8:B9"/>
    <mergeCell ref="N8:N9"/>
    <mergeCell ref="B6:G7"/>
    <mergeCell ref="H6:H9"/>
    <mergeCell ref="I6:N7"/>
    <mergeCell ref="J8:J9"/>
    <mergeCell ref="K8:K9"/>
    <mergeCell ref="G8:G9"/>
    <mergeCell ref="I8:I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view="pageBreakPreview" zoomScaleNormal="100" zoomScaleSheetLayoutView="100" workbookViewId="0">
      <selection activeCell="J46" sqref="J46"/>
    </sheetView>
  </sheetViews>
  <sheetFormatPr defaultRowHeight="14.25"/>
  <cols>
    <col min="1" max="1" width="17.125" style="37" customWidth="1"/>
    <col min="2" max="2" width="12.625" style="38" customWidth="1"/>
    <col min="3" max="3" width="10.75" style="38" customWidth="1"/>
    <col min="4" max="7" width="10.5" style="38" customWidth="1"/>
    <col min="8" max="8" width="17.25" style="37" customWidth="1"/>
    <col min="9" max="13" width="10.625" style="38" customWidth="1"/>
    <col min="14" max="14" width="12.125" style="233" customWidth="1"/>
    <col min="15" max="16384" width="9" style="39"/>
  </cols>
  <sheetData>
    <row r="1" spans="1:15" s="332" customFormat="1" ht="14.1" customHeight="1">
      <c r="A1" s="327" t="s">
        <v>175</v>
      </c>
      <c r="B1" s="328"/>
      <c r="C1" s="328"/>
      <c r="D1" s="328"/>
      <c r="E1" s="328"/>
      <c r="F1" s="328"/>
      <c r="G1" s="329" t="s">
        <v>973</v>
      </c>
      <c r="H1" s="327" t="s">
        <v>974</v>
      </c>
      <c r="I1" s="328"/>
      <c r="J1" s="328"/>
      <c r="K1" s="328"/>
      <c r="L1" s="328"/>
      <c r="M1" s="328"/>
      <c r="N1" s="363"/>
    </row>
    <row r="2" spans="1:15" s="12" customFormat="1" ht="14.1" customHeight="1">
      <c r="A2" s="10"/>
      <c r="B2" s="9"/>
      <c r="C2" s="9"/>
      <c r="D2" s="9"/>
      <c r="E2" s="9"/>
      <c r="F2" s="9"/>
      <c r="G2" s="9"/>
      <c r="H2" s="10"/>
      <c r="I2" s="9"/>
      <c r="J2" s="9"/>
      <c r="K2" s="9"/>
      <c r="L2" s="9"/>
      <c r="M2" s="9"/>
      <c r="N2" s="228"/>
    </row>
    <row r="3" spans="1:15" s="284" customFormat="1" ht="20.100000000000001" customHeight="1">
      <c r="A3" s="919" t="s">
        <v>176</v>
      </c>
      <c r="B3" s="919"/>
      <c r="C3" s="919"/>
      <c r="D3" s="919"/>
      <c r="E3" s="919"/>
      <c r="F3" s="919"/>
      <c r="G3" s="919"/>
      <c r="H3" s="919" t="s">
        <v>177</v>
      </c>
      <c r="I3" s="919"/>
      <c r="J3" s="919"/>
      <c r="K3" s="919"/>
      <c r="L3" s="919"/>
      <c r="M3" s="919"/>
      <c r="N3" s="919"/>
      <c r="O3" s="203"/>
    </row>
    <row r="4" spans="1:15" s="13" customFormat="1" ht="24" customHeight="1">
      <c r="A4" s="939" t="s">
        <v>446</v>
      </c>
      <c r="B4" s="939"/>
      <c r="C4" s="939"/>
      <c r="D4" s="939"/>
      <c r="E4" s="939"/>
      <c r="F4" s="939"/>
      <c r="G4" s="939"/>
      <c r="H4" s="939" t="s">
        <v>447</v>
      </c>
      <c r="I4" s="939"/>
      <c r="J4" s="939"/>
      <c r="K4" s="939"/>
      <c r="L4" s="939"/>
      <c r="M4" s="939"/>
      <c r="N4" s="939"/>
    </row>
    <row r="5" spans="1:15" s="12" customFormat="1" ht="18" customHeight="1" thickBot="1">
      <c r="A5" s="287" t="s">
        <v>34</v>
      </c>
      <c r="B5" s="70"/>
      <c r="C5" s="70"/>
      <c r="D5" s="70"/>
      <c r="E5" s="70"/>
      <c r="F5" s="70"/>
      <c r="G5" s="15" t="s">
        <v>178</v>
      </c>
      <c r="H5" s="287" t="s">
        <v>34</v>
      </c>
      <c r="I5" s="70"/>
      <c r="J5" s="70"/>
      <c r="K5" s="70"/>
      <c r="L5" s="70"/>
      <c r="M5" s="947" t="s">
        <v>178</v>
      </c>
      <c r="N5" s="947"/>
    </row>
    <row r="6" spans="1:15" s="12" customFormat="1" ht="15" customHeight="1">
      <c r="A6" s="941" t="s">
        <v>179</v>
      </c>
      <c r="B6" s="948" t="s">
        <v>762</v>
      </c>
      <c r="C6" s="951" t="s">
        <v>180</v>
      </c>
      <c r="D6" s="951" t="s">
        <v>181</v>
      </c>
      <c r="E6" s="952" t="s">
        <v>35</v>
      </c>
      <c r="F6" s="952"/>
      <c r="G6" s="953"/>
      <c r="H6" s="922" t="s">
        <v>182</v>
      </c>
      <c r="I6" s="961" t="s">
        <v>183</v>
      </c>
      <c r="J6" s="952"/>
      <c r="K6" s="952"/>
      <c r="L6" s="952"/>
      <c r="M6" s="952"/>
      <c r="N6" s="954" t="s">
        <v>184</v>
      </c>
    </row>
    <row r="7" spans="1:15" s="12" customFormat="1" ht="15" customHeight="1">
      <c r="A7" s="942"/>
      <c r="B7" s="949"/>
      <c r="C7" s="930"/>
      <c r="D7" s="930"/>
      <c r="E7" s="930" t="s">
        <v>36</v>
      </c>
      <c r="F7" s="930" t="s">
        <v>185</v>
      </c>
      <c r="G7" s="937" t="s">
        <v>186</v>
      </c>
      <c r="H7" s="959"/>
      <c r="I7" s="957" t="s">
        <v>425</v>
      </c>
      <c r="J7" s="930" t="s">
        <v>187</v>
      </c>
      <c r="K7" s="930" t="s">
        <v>188</v>
      </c>
      <c r="L7" s="962" t="s">
        <v>189</v>
      </c>
      <c r="M7" s="930" t="s">
        <v>37</v>
      </c>
      <c r="N7" s="955"/>
    </row>
    <row r="8" spans="1:15" s="12" customFormat="1" ht="15" customHeight="1">
      <c r="A8" s="942"/>
      <c r="B8" s="949"/>
      <c r="C8" s="930"/>
      <c r="D8" s="930"/>
      <c r="E8" s="930"/>
      <c r="F8" s="944"/>
      <c r="G8" s="937"/>
      <c r="H8" s="959"/>
      <c r="I8" s="949"/>
      <c r="J8" s="930"/>
      <c r="K8" s="930"/>
      <c r="L8" s="963"/>
      <c r="M8" s="930"/>
      <c r="N8" s="955"/>
    </row>
    <row r="9" spans="1:15" s="12" customFormat="1" ht="15" customHeight="1">
      <c r="A9" s="943"/>
      <c r="B9" s="950"/>
      <c r="C9" s="940"/>
      <c r="D9" s="940"/>
      <c r="E9" s="940"/>
      <c r="F9" s="945"/>
      <c r="G9" s="946"/>
      <c r="H9" s="960"/>
      <c r="I9" s="950"/>
      <c r="J9" s="940"/>
      <c r="K9" s="940"/>
      <c r="L9" s="964"/>
      <c r="M9" s="940"/>
      <c r="N9" s="956"/>
    </row>
    <row r="10" spans="1:15" s="19" customFormat="1" ht="17.649999999999999" customHeight="1">
      <c r="A10" s="69" t="s">
        <v>399</v>
      </c>
      <c r="B10" s="18">
        <v>3624</v>
      </c>
      <c r="C10" s="18">
        <v>3629</v>
      </c>
      <c r="D10" s="18">
        <v>271</v>
      </c>
      <c r="E10" s="18">
        <v>145</v>
      </c>
      <c r="F10" s="18">
        <v>75</v>
      </c>
      <c r="G10" s="18">
        <v>30</v>
      </c>
      <c r="H10" s="229" t="s">
        <v>399</v>
      </c>
      <c r="I10" s="18">
        <v>18</v>
      </c>
      <c r="J10" s="18">
        <v>0</v>
      </c>
      <c r="K10" s="18">
        <v>3</v>
      </c>
      <c r="L10" s="18">
        <v>0</v>
      </c>
      <c r="M10" s="18">
        <v>0</v>
      </c>
      <c r="N10" s="18">
        <v>51</v>
      </c>
    </row>
    <row r="11" spans="1:15" s="19" customFormat="1" ht="17.649999999999999" customHeight="1">
      <c r="A11" s="69" t="s">
        <v>444</v>
      </c>
      <c r="B11" s="18">
        <v>7700</v>
      </c>
      <c r="C11" s="18">
        <v>4766</v>
      </c>
      <c r="D11" s="18">
        <v>399</v>
      </c>
      <c r="E11" s="18">
        <v>180</v>
      </c>
      <c r="F11" s="18">
        <v>85</v>
      </c>
      <c r="G11" s="18">
        <v>35</v>
      </c>
      <c r="H11" s="229" t="s">
        <v>444</v>
      </c>
      <c r="I11" s="18">
        <v>66</v>
      </c>
      <c r="J11" s="18">
        <v>1</v>
      </c>
      <c r="K11" s="18">
        <v>3</v>
      </c>
      <c r="L11" s="18">
        <v>7</v>
      </c>
      <c r="M11" s="18">
        <v>40</v>
      </c>
      <c r="N11" s="18">
        <v>94</v>
      </c>
    </row>
    <row r="12" spans="1:15" s="19" customFormat="1" ht="17.649999999999999" customHeight="1">
      <c r="A12" s="69" t="s">
        <v>445</v>
      </c>
      <c r="B12" s="18">
        <v>7849</v>
      </c>
      <c r="C12" s="18">
        <v>3740</v>
      </c>
      <c r="D12" s="18">
        <v>342</v>
      </c>
      <c r="E12" s="18">
        <v>177</v>
      </c>
      <c r="F12" s="18">
        <v>61</v>
      </c>
      <c r="G12" s="18">
        <v>77</v>
      </c>
      <c r="H12" s="229" t="s">
        <v>445</v>
      </c>
      <c r="I12" s="18">
        <v>5</v>
      </c>
      <c r="J12" s="18">
        <v>0</v>
      </c>
      <c r="K12" s="18">
        <v>0</v>
      </c>
      <c r="L12" s="18">
        <v>0</v>
      </c>
      <c r="M12" s="18">
        <v>22</v>
      </c>
      <c r="N12" s="18">
        <v>106</v>
      </c>
    </row>
    <row r="13" spans="1:15" s="19" customFormat="1" ht="17.649999999999999" customHeight="1">
      <c r="A13" s="69" t="s">
        <v>560</v>
      </c>
      <c r="B13" s="18">
        <v>7802</v>
      </c>
      <c r="C13" s="18">
        <v>3685</v>
      </c>
      <c r="D13" s="18">
        <v>338</v>
      </c>
      <c r="E13" s="18">
        <v>144</v>
      </c>
      <c r="F13" s="18">
        <v>74</v>
      </c>
      <c r="G13" s="18">
        <v>35</v>
      </c>
      <c r="H13" s="229" t="s">
        <v>560</v>
      </c>
      <c r="I13" s="18">
        <v>44</v>
      </c>
      <c r="J13" s="18">
        <v>2</v>
      </c>
      <c r="K13" s="18">
        <v>7</v>
      </c>
      <c r="L13" s="18">
        <v>17</v>
      </c>
      <c r="M13" s="18">
        <v>15</v>
      </c>
      <c r="N13" s="18">
        <v>77</v>
      </c>
    </row>
    <row r="14" spans="1:15" s="19" customFormat="1" ht="17.649999999999999" customHeight="1">
      <c r="A14" s="629" t="s">
        <v>941</v>
      </c>
      <c r="B14" s="21">
        <f t="shared" ref="B14:G14" si="0">SUM(B16:B39)</f>
        <v>7985</v>
      </c>
      <c r="C14" s="21">
        <f t="shared" si="0"/>
        <v>3856</v>
      </c>
      <c r="D14" s="21">
        <f t="shared" si="0"/>
        <v>296</v>
      </c>
      <c r="E14" s="21">
        <f t="shared" si="0"/>
        <v>132</v>
      </c>
      <c r="F14" s="21">
        <f t="shared" si="0"/>
        <v>51</v>
      </c>
      <c r="G14" s="21">
        <f t="shared" si="0"/>
        <v>39</v>
      </c>
      <c r="H14" s="479" t="s">
        <v>942</v>
      </c>
      <c r="I14" s="21">
        <f t="shared" ref="I14:N14" si="1">SUM(I16:I39)</f>
        <v>63</v>
      </c>
      <c r="J14" s="21">
        <f t="shared" si="1"/>
        <v>0</v>
      </c>
      <c r="K14" s="21">
        <f t="shared" si="1"/>
        <v>4</v>
      </c>
      <c r="L14" s="21">
        <f t="shared" si="1"/>
        <v>1</v>
      </c>
      <c r="M14" s="21">
        <f t="shared" si="1"/>
        <v>6</v>
      </c>
      <c r="N14" s="21">
        <f t="shared" si="1"/>
        <v>95</v>
      </c>
    </row>
    <row r="15" spans="1:15" s="26" customFormat="1" ht="15" customHeight="1">
      <c r="A15" s="24"/>
      <c r="B15" s="18"/>
      <c r="C15" s="18"/>
      <c r="D15" s="18"/>
      <c r="E15" s="18"/>
      <c r="F15" s="18"/>
      <c r="G15" s="18"/>
      <c r="H15" s="230"/>
      <c r="I15" s="25"/>
      <c r="J15" s="25"/>
      <c r="K15" s="25"/>
      <c r="L15" s="25"/>
      <c r="M15" s="25"/>
      <c r="N15" s="25"/>
    </row>
    <row r="16" spans="1:15" s="26" customFormat="1" ht="17.25" customHeight="1">
      <c r="A16" s="231" t="s">
        <v>190</v>
      </c>
      <c r="B16" s="487">
        <v>330</v>
      </c>
      <c r="C16" s="487">
        <v>208</v>
      </c>
      <c r="D16" s="488">
        <f>E16+F16+G16+I16+J16+K16+L16+M16</f>
        <v>32</v>
      </c>
      <c r="E16" s="488">
        <v>13</v>
      </c>
      <c r="F16" s="488">
        <v>1</v>
      </c>
      <c r="G16" s="488">
        <v>8</v>
      </c>
      <c r="H16" s="231" t="s">
        <v>190</v>
      </c>
      <c r="I16" s="490">
        <v>8</v>
      </c>
      <c r="J16" s="487">
        <v>0</v>
      </c>
      <c r="K16" s="487">
        <v>0</v>
      </c>
      <c r="L16" s="487">
        <v>0</v>
      </c>
      <c r="M16" s="487">
        <v>2</v>
      </c>
      <c r="N16" s="487">
        <v>14</v>
      </c>
    </row>
    <row r="17" spans="1:14" s="26" customFormat="1" ht="17.25" customHeight="1">
      <c r="A17" s="231" t="s">
        <v>191</v>
      </c>
      <c r="B17" s="487">
        <v>1034</v>
      </c>
      <c r="C17" s="488">
        <v>357</v>
      </c>
      <c r="D17" s="488">
        <v>28</v>
      </c>
      <c r="E17" s="488">
        <v>7</v>
      </c>
      <c r="F17" s="488">
        <v>3</v>
      </c>
      <c r="G17" s="488">
        <v>5</v>
      </c>
      <c r="H17" s="231" t="s">
        <v>191</v>
      </c>
      <c r="I17" s="490">
        <v>12</v>
      </c>
      <c r="J17" s="487">
        <v>0</v>
      </c>
      <c r="K17" s="487">
        <v>0</v>
      </c>
      <c r="L17" s="487">
        <v>1</v>
      </c>
      <c r="M17" s="487">
        <v>0</v>
      </c>
      <c r="N17" s="487">
        <v>8</v>
      </c>
    </row>
    <row r="18" spans="1:14" s="26" customFormat="1" ht="17.25" customHeight="1">
      <c r="A18" s="231" t="s">
        <v>192</v>
      </c>
      <c r="B18" s="487">
        <v>938</v>
      </c>
      <c r="C18" s="488">
        <v>431</v>
      </c>
      <c r="D18" s="488">
        <f t="shared" ref="D18:D39" si="2">E18+F18+G18+I18+J18+K18+L18+M18</f>
        <v>33</v>
      </c>
      <c r="E18" s="488">
        <v>16</v>
      </c>
      <c r="F18" s="488">
        <v>10</v>
      </c>
      <c r="G18" s="488">
        <v>4</v>
      </c>
      <c r="H18" s="231" t="s">
        <v>192</v>
      </c>
      <c r="I18" s="490">
        <v>3</v>
      </c>
      <c r="J18" s="487">
        <v>0</v>
      </c>
      <c r="K18" s="487">
        <v>0</v>
      </c>
      <c r="L18" s="487">
        <v>0</v>
      </c>
      <c r="M18" s="487">
        <v>0</v>
      </c>
      <c r="N18" s="487">
        <v>8</v>
      </c>
    </row>
    <row r="19" spans="1:14" s="26" customFormat="1" ht="17.25" customHeight="1">
      <c r="A19" s="231" t="s">
        <v>193</v>
      </c>
      <c r="B19" s="487">
        <v>310</v>
      </c>
      <c r="C19" s="488">
        <v>159</v>
      </c>
      <c r="D19" s="488">
        <f t="shared" si="2"/>
        <v>3</v>
      </c>
      <c r="E19" s="488">
        <v>2</v>
      </c>
      <c r="F19" s="488">
        <v>0</v>
      </c>
      <c r="G19" s="488">
        <v>0</v>
      </c>
      <c r="H19" s="231" t="s">
        <v>193</v>
      </c>
      <c r="I19" s="490">
        <v>1</v>
      </c>
      <c r="J19" s="487">
        <v>0</v>
      </c>
      <c r="K19" s="487">
        <v>0</v>
      </c>
      <c r="L19" s="487">
        <v>0</v>
      </c>
      <c r="M19" s="487">
        <v>0</v>
      </c>
      <c r="N19" s="487">
        <v>1</v>
      </c>
    </row>
    <row r="20" spans="1:14" s="26" customFormat="1" ht="17.25" customHeight="1">
      <c r="A20" s="231" t="s">
        <v>194</v>
      </c>
      <c r="B20" s="487">
        <v>336</v>
      </c>
      <c r="C20" s="488">
        <v>181</v>
      </c>
      <c r="D20" s="488">
        <v>15</v>
      </c>
      <c r="E20" s="488">
        <v>5</v>
      </c>
      <c r="F20" s="488">
        <v>6</v>
      </c>
      <c r="G20" s="488">
        <v>2</v>
      </c>
      <c r="H20" s="231" t="s">
        <v>194</v>
      </c>
      <c r="I20" s="490">
        <v>1</v>
      </c>
      <c r="J20" s="487">
        <v>0</v>
      </c>
      <c r="K20" s="487">
        <v>1</v>
      </c>
      <c r="L20" s="487">
        <v>0</v>
      </c>
      <c r="M20" s="487">
        <v>0</v>
      </c>
      <c r="N20" s="487">
        <v>3</v>
      </c>
    </row>
    <row r="21" spans="1:14" s="26" customFormat="1" ht="17.25" customHeight="1">
      <c r="A21" s="231" t="s">
        <v>195</v>
      </c>
      <c r="B21" s="487">
        <v>852</v>
      </c>
      <c r="C21" s="488">
        <v>535</v>
      </c>
      <c r="D21" s="488">
        <f t="shared" si="2"/>
        <v>17</v>
      </c>
      <c r="E21" s="488">
        <v>7</v>
      </c>
      <c r="F21" s="488">
        <v>1</v>
      </c>
      <c r="G21" s="488">
        <v>7</v>
      </c>
      <c r="H21" s="231" t="s">
        <v>196</v>
      </c>
      <c r="I21" s="490">
        <v>2</v>
      </c>
      <c r="J21" s="487">
        <v>0</v>
      </c>
      <c r="K21" s="487">
        <v>0</v>
      </c>
      <c r="L21" s="487">
        <v>0</v>
      </c>
      <c r="M21" s="487">
        <v>0</v>
      </c>
      <c r="N21" s="487">
        <v>9</v>
      </c>
    </row>
    <row r="22" spans="1:14" s="26" customFormat="1" ht="17.25" customHeight="1">
      <c r="A22" s="231" t="s">
        <v>197</v>
      </c>
      <c r="B22" s="487">
        <v>182</v>
      </c>
      <c r="C22" s="488">
        <v>73</v>
      </c>
      <c r="D22" s="488">
        <f t="shared" si="2"/>
        <v>3</v>
      </c>
      <c r="E22" s="488">
        <v>1</v>
      </c>
      <c r="F22" s="488">
        <v>0</v>
      </c>
      <c r="G22" s="488">
        <v>1</v>
      </c>
      <c r="H22" s="231" t="s">
        <v>197</v>
      </c>
      <c r="I22" s="490">
        <v>1</v>
      </c>
      <c r="J22" s="487">
        <v>0</v>
      </c>
      <c r="K22" s="487">
        <v>0</v>
      </c>
      <c r="L22" s="487">
        <v>0</v>
      </c>
      <c r="M22" s="487">
        <v>0</v>
      </c>
      <c r="N22" s="487">
        <v>2</v>
      </c>
    </row>
    <row r="23" spans="1:14" s="26" customFormat="1" ht="17.25" customHeight="1">
      <c r="A23" s="231" t="s">
        <v>198</v>
      </c>
      <c r="B23" s="487">
        <v>581</v>
      </c>
      <c r="C23" s="488">
        <v>329</v>
      </c>
      <c r="D23" s="488">
        <f t="shared" si="2"/>
        <v>37</v>
      </c>
      <c r="E23" s="488">
        <v>23</v>
      </c>
      <c r="F23" s="488">
        <v>4</v>
      </c>
      <c r="G23" s="488">
        <v>5</v>
      </c>
      <c r="H23" s="231" t="s">
        <v>198</v>
      </c>
      <c r="I23" s="490">
        <v>4</v>
      </c>
      <c r="J23" s="487">
        <v>0</v>
      </c>
      <c r="K23" s="487">
        <v>1</v>
      </c>
      <c r="L23" s="487">
        <v>0</v>
      </c>
      <c r="M23" s="487">
        <v>0</v>
      </c>
      <c r="N23" s="487">
        <v>12</v>
      </c>
    </row>
    <row r="24" spans="1:14" s="26" customFormat="1" ht="17.25" customHeight="1">
      <c r="A24" s="231" t="s">
        <v>199</v>
      </c>
      <c r="B24" s="487">
        <v>132</v>
      </c>
      <c r="C24" s="488">
        <v>58</v>
      </c>
      <c r="D24" s="488">
        <f t="shared" si="2"/>
        <v>6</v>
      </c>
      <c r="E24" s="488">
        <v>5</v>
      </c>
      <c r="F24" s="488">
        <v>1</v>
      </c>
      <c r="G24" s="488">
        <v>0</v>
      </c>
      <c r="H24" s="231" t="s">
        <v>200</v>
      </c>
      <c r="I24" s="490">
        <v>0</v>
      </c>
      <c r="J24" s="487">
        <v>0</v>
      </c>
      <c r="K24" s="487">
        <v>0</v>
      </c>
      <c r="L24" s="487">
        <v>0</v>
      </c>
      <c r="M24" s="487">
        <v>0</v>
      </c>
      <c r="N24" s="487">
        <v>0</v>
      </c>
    </row>
    <row r="25" spans="1:14" s="26" customFormat="1" ht="17.25" customHeight="1">
      <c r="A25" s="231" t="s">
        <v>201</v>
      </c>
      <c r="B25" s="487">
        <v>150</v>
      </c>
      <c r="C25" s="488">
        <v>79</v>
      </c>
      <c r="D25" s="488">
        <f t="shared" si="2"/>
        <v>3</v>
      </c>
      <c r="E25" s="488">
        <v>3</v>
      </c>
      <c r="F25" s="488">
        <v>0</v>
      </c>
      <c r="G25" s="488">
        <v>0</v>
      </c>
      <c r="H25" s="231" t="s">
        <v>201</v>
      </c>
      <c r="I25" s="490">
        <v>0</v>
      </c>
      <c r="J25" s="487">
        <v>0</v>
      </c>
      <c r="K25" s="487">
        <v>0</v>
      </c>
      <c r="L25" s="487">
        <v>0</v>
      </c>
      <c r="M25" s="487">
        <v>0</v>
      </c>
      <c r="N25" s="487">
        <v>0</v>
      </c>
    </row>
    <row r="26" spans="1:14" s="26" customFormat="1" ht="17.25" customHeight="1">
      <c r="A26" s="231" t="s">
        <v>202</v>
      </c>
      <c r="B26" s="487">
        <v>791</v>
      </c>
      <c r="C26" s="488">
        <v>278</v>
      </c>
      <c r="D26" s="488">
        <f t="shared" si="2"/>
        <v>14</v>
      </c>
      <c r="E26" s="488">
        <v>6</v>
      </c>
      <c r="F26" s="488">
        <v>0</v>
      </c>
      <c r="G26" s="488">
        <v>1</v>
      </c>
      <c r="H26" s="231" t="s">
        <v>202</v>
      </c>
      <c r="I26" s="490">
        <v>7</v>
      </c>
      <c r="J26" s="487">
        <v>0</v>
      </c>
      <c r="K26" s="487">
        <v>0</v>
      </c>
      <c r="L26" s="487">
        <v>0</v>
      </c>
      <c r="M26" s="487">
        <v>0</v>
      </c>
      <c r="N26" s="487">
        <v>8</v>
      </c>
    </row>
    <row r="27" spans="1:14" s="521" customFormat="1" ht="17.25" customHeight="1">
      <c r="A27" s="624" t="s">
        <v>203</v>
      </c>
      <c r="B27" s="487">
        <v>100</v>
      </c>
      <c r="C27" s="488">
        <v>69</v>
      </c>
      <c r="D27" s="488">
        <v>10</v>
      </c>
      <c r="E27" s="488">
        <v>5</v>
      </c>
      <c r="F27" s="488">
        <v>2</v>
      </c>
      <c r="G27" s="488">
        <v>0</v>
      </c>
      <c r="H27" s="624" t="s">
        <v>203</v>
      </c>
      <c r="I27" s="490">
        <v>1</v>
      </c>
      <c r="J27" s="487">
        <v>0</v>
      </c>
      <c r="K27" s="487">
        <v>2</v>
      </c>
      <c r="L27" s="487">
        <v>0</v>
      </c>
      <c r="M27" s="487">
        <v>0</v>
      </c>
      <c r="N27" s="487">
        <v>0</v>
      </c>
    </row>
    <row r="28" spans="1:14" s="26" customFormat="1" ht="17.25" customHeight="1">
      <c r="A28" s="231" t="s">
        <v>204</v>
      </c>
      <c r="B28" s="487">
        <v>115</v>
      </c>
      <c r="C28" s="488">
        <v>88</v>
      </c>
      <c r="D28" s="488">
        <f t="shared" si="2"/>
        <v>7</v>
      </c>
      <c r="E28" s="488">
        <v>1</v>
      </c>
      <c r="F28" s="488">
        <v>6</v>
      </c>
      <c r="G28" s="488">
        <v>0</v>
      </c>
      <c r="H28" s="231" t="s">
        <v>204</v>
      </c>
      <c r="I28" s="490">
        <v>0</v>
      </c>
      <c r="J28" s="487">
        <v>0</v>
      </c>
      <c r="K28" s="487">
        <v>0</v>
      </c>
      <c r="L28" s="487">
        <v>0</v>
      </c>
      <c r="M28" s="487">
        <v>0</v>
      </c>
      <c r="N28" s="487">
        <v>0</v>
      </c>
    </row>
    <row r="29" spans="1:14" s="26" customFormat="1" ht="17.25" customHeight="1">
      <c r="A29" s="231" t="s">
        <v>205</v>
      </c>
      <c r="B29" s="487">
        <v>38</v>
      </c>
      <c r="C29" s="488">
        <v>27</v>
      </c>
      <c r="D29" s="488">
        <f>E29+F29+G29+I29+J29+K29+L29+M29</f>
        <v>1</v>
      </c>
      <c r="E29" s="488">
        <v>0</v>
      </c>
      <c r="F29" s="488">
        <v>1</v>
      </c>
      <c r="G29" s="488">
        <v>0</v>
      </c>
      <c r="H29" s="231" t="s">
        <v>205</v>
      </c>
      <c r="I29" s="490">
        <v>0</v>
      </c>
      <c r="J29" s="487">
        <v>0</v>
      </c>
      <c r="K29" s="487">
        <v>0</v>
      </c>
      <c r="L29" s="487">
        <v>0</v>
      </c>
      <c r="M29" s="487">
        <v>0</v>
      </c>
      <c r="N29" s="487">
        <v>0</v>
      </c>
    </row>
    <row r="30" spans="1:14" s="26" customFormat="1" ht="17.25" customHeight="1">
      <c r="A30" s="231" t="s">
        <v>206</v>
      </c>
      <c r="B30" s="487">
        <v>30</v>
      </c>
      <c r="C30" s="488">
        <v>23</v>
      </c>
      <c r="D30" s="488">
        <f>E30+F30+G30+I30+J30+K30+L30+M30</f>
        <v>1</v>
      </c>
      <c r="E30" s="488">
        <v>0</v>
      </c>
      <c r="F30" s="488">
        <v>0</v>
      </c>
      <c r="G30" s="488">
        <v>0</v>
      </c>
      <c r="H30" s="231" t="s">
        <v>206</v>
      </c>
      <c r="I30" s="490">
        <v>1</v>
      </c>
      <c r="J30" s="487">
        <v>0</v>
      </c>
      <c r="K30" s="487">
        <v>0</v>
      </c>
      <c r="L30" s="487">
        <v>0</v>
      </c>
      <c r="M30" s="487">
        <v>0</v>
      </c>
      <c r="N30" s="487">
        <v>1</v>
      </c>
    </row>
    <row r="31" spans="1:14" s="26" customFormat="1" ht="17.25" customHeight="1">
      <c r="A31" s="231" t="s">
        <v>207</v>
      </c>
      <c r="B31" s="487">
        <v>128</v>
      </c>
      <c r="C31" s="488">
        <v>71</v>
      </c>
      <c r="D31" s="488">
        <f t="shared" ref="D31" si="3">E31+F31+G31+I31+J31+K31+L31+M31</f>
        <v>4</v>
      </c>
      <c r="E31" s="488">
        <v>1</v>
      </c>
      <c r="F31" s="488">
        <v>3</v>
      </c>
      <c r="G31" s="488">
        <v>0</v>
      </c>
      <c r="H31" s="231" t="s">
        <v>207</v>
      </c>
      <c r="I31" s="490">
        <v>0</v>
      </c>
      <c r="J31" s="487">
        <v>0</v>
      </c>
      <c r="K31" s="487">
        <v>0</v>
      </c>
      <c r="L31" s="487">
        <v>0</v>
      </c>
      <c r="M31" s="487">
        <v>0</v>
      </c>
      <c r="N31" s="487">
        <v>0</v>
      </c>
    </row>
    <row r="32" spans="1:14" s="26" customFormat="1" ht="17.25" customHeight="1">
      <c r="A32" s="231" t="s">
        <v>208</v>
      </c>
      <c r="B32" s="487">
        <v>109</v>
      </c>
      <c r="C32" s="488">
        <v>59</v>
      </c>
      <c r="D32" s="488">
        <f t="shared" si="2"/>
        <v>2</v>
      </c>
      <c r="E32" s="488">
        <v>0</v>
      </c>
      <c r="F32" s="488">
        <v>2</v>
      </c>
      <c r="G32" s="488">
        <v>0</v>
      </c>
      <c r="H32" s="231" t="s">
        <v>208</v>
      </c>
      <c r="I32" s="490">
        <v>0</v>
      </c>
      <c r="J32" s="487">
        <v>0</v>
      </c>
      <c r="K32" s="487">
        <v>0</v>
      </c>
      <c r="L32" s="487">
        <v>0</v>
      </c>
      <c r="M32" s="487">
        <v>0</v>
      </c>
      <c r="N32" s="487">
        <v>0</v>
      </c>
    </row>
    <row r="33" spans="1:16" s="26" customFormat="1" ht="17.25" customHeight="1">
      <c r="A33" s="231" t="s">
        <v>209</v>
      </c>
      <c r="B33" s="487">
        <v>379</v>
      </c>
      <c r="C33" s="488">
        <v>199</v>
      </c>
      <c r="D33" s="488">
        <f t="shared" si="2"/>
        <v>16</v>
      </c>
      <c r="E33" s="488">
        <v>6</v>
      </c>
      <c r="F33" s="488">
        <v>1</v>
      </c>
      <c r="G33" s="488">
        <v>2</v>
      </c>
      <c r="H33" s="231" t="s">
        <v>209</v>
      </c>
      <c r="I33" s="490">
        <v>6</v>
      </c>
      <c r="J33" s="487">
        <v>0</v>
      </c>
      <c r="K33" s="487">
        <v>0</v>
      </c>
      <c r="L33" s="487">
        <v>0</v>
      </c>
      <c r="M33" s="487">
        <v>1</v>
      </c>
      <c r="N33" s="487">
        <v>9</v>
      </c>
    </row>
    <row r="34" spans="1:16" s="26" customFormat="1" ht="17.25" customHeight="1">
      <c r="A34" s="231" t="s">
        <v>210</v>
      </c>
      <c r="B34" s="487">
        <v>411</v>
      </c>
      <c r="C34" s="488">
        <v>170</v>
      </c>
      <c r="D34" s="488">
        <f t="shared" si="2"/>
        <v>4</v>
      </c>
      <c r="E34" s="488">
        <v>1</v>
      </c>
      <c r="F34" s="488">
        <v>0</v>
      </c>
      <c r="G34" s="488">
        <v>0</v>
      </c>
      <c r="H34" s="231" t="s">
        <v>210</v>
      </c>
      <c r="I34" s="490">
        <v>2</v>
      </c>
      <c r="J34" s="487">
        <v>0</v>
      </c>
      <c r="K34" s="487">
        <v>0</v>
      </c>
      <c r="L34" s="487">
        <v>0</v>
      </c>
      <c r="M34" s="487">
        <v>1</v>
      </c>
      <c r="N34" s="487">
        <v>4</v>
      </c>
    </row>
    <row r="35" spans="1:16" s="26" customFormat="1" ht="17.25" customHeight="1">
      <c r="A35" s="231" t="s">
        <v>211</v>
      </c>
      <c r="B35" s="487">
        <v>748</v>
      </c>
      <c r="C35" s="488">
        <v>279</v>
      </c>
      <c r="D35" s="488">
        <f t="shared" si="2"/>
        <v>46</v>
      </c>
      <c r="E35" s="488">
        <v>22</v>
      </c>
      <c r="F35" s="488">
        <v>4</v>
      </c>
      <c r="G35" s="488">
        <v>4</v>
      </c>
      <c r="H35" s="231" t="s">
        <v>211</v>
      </c>
      <c r="I35" s="491">
        <v>14</v>
      </c>
      <c r="J35" s="492">
        <v>0</v>
      </c>
      <c r="K35" s="487">
        <v>0</v>
      </c>
      <c r="L35" s="487">
        <v>0</v>
      </c>
      <c r="M35" s="487">
        <v>2</v>
      </c>
      <c r="N35" s="492">
        <v>16</v>
      </c>
    </row>
    <row r="36" spans="1:16" s="26" customFormat="1" ht="17.25" customHeight="1">
      <c r="A36" s="231" t="s">
        <v>212</v>
      </c>
      <c r="B36" s="487">
        <v>63</v>
      </c>
      <c r="C36" s="488">
        <v>40</v>
      </c>
      <c r="D36" s="488">
        <f t="shared" si="2"/>
        <v>4</v>
      </c>
      <c r="E36" s="488">
        <v>1</v>
      </c>
      <c r="F36" s="488">
        <v>3</v>
      </c>
      <c r="G36" s="488">
        <v>0</v>
      </c>
      <c r="H36" s="231" t="s">
        <v>212</v>
      </c>
      <c r="I36" s="490">
        <v>0</v>
      </c>
      <c r="J36" s="487">
        <v>0</v>
      </c>
      <c r="K36" s="487">
        <v>0</v>
      </c>
      <c r="L36" s="487">
        <v>0</v>
      </c>
      <c r="M36" s="487">
        <v>0</v>
      </c>
      <c r="N36" s="487">
        <v>0</v>
      </c>
    </row>
    <row r="37" spans="1:16" s="26" customFormat="1" ht="17.25" customHeight="1">
      <c r="A37" s="231" t="s">
        <v>213</v>
      </c>
      <c r="B37" s="487">
        <v>41</v>
      </c>
      <c r="C37" s="488">
        <v>29</v>
      </c>
      <c r="D37" s="488">
        <f t="shared" si="2"/>
        <v>2</v>
      </c>
      <c r="E37" s="488">
        <v>2</v>
      </c>
      <c r="F37" s="488">
        <v>0</v>
      </c>
      <c r="G37" s="488">
        <v>0</v>
      </c>
      <c r="H37" s="231" t="s">
        <v>213</v>
      </c>
      <c r="I37" s="490">
        <v>0</v>
      </c>
      <c r="J37" s="487">
        <v>0</v>
      </c>
      <c r="K37" s="487">
        <v>0</v>
      </c>
      <c r="L37" s="487">
        <v>0</v>
      </c>
      <c r="M37" s="487">
        <v>0</v>
      </c>
      <c r="N37" s="487">
        <v>0</v>
      </c>
    </row>
    <row r="38" spans="1:16" s="26" customFormat="1" ht="17.25" customHeight="1">
      <c r="A38" s="231" t="s">
        <v>214</v>
      </c>
      <c r="B38" s="487">
        <v>163</v>
      </c>
      <c r="C38" s="488">
        <v>94</v>
      </c>
      <c r="D38" s="488">
        <f t="shared" si="2"/>
        <v>7</v>
      </c>
      <c r="E38" s="488">
        <v>4</v>
      </c>
      <c r="F38" s="488">
        <v>3</v>
      </c>
      <c r="G38" s="488">
        <v>0</v>
      </c>
      <c r="H38" s="231" t="s">
        <v>214</v>
      </c>
      <c r="I38" s="490">
        <v>0</v>
      </c>
      <c r="J38" s="487">
        <v>0</v>
      </c>
      <c r="K38" s="487">
        <v>0</v>
      </c>
      <c r="L38" s="487">
        <v>0</v>
      </c>
      <c r="M38" s="487">
        <v>0</v>
      </c>
      <c r="N38" s="487">
        <v>0</v>
      </c>
    </row>
    <row r="39" spans="1:16" s="26" customFormat="1" ht="17.25" customHeight="1" thickBot="1">
      <c r="A39" s="232" t="s">
        <v>215</v>
      </c>
      <c r="B39" s="489">
        <v>24</v>
      </c>
      <c r="C39" s="489">
        <v>20</v>
      </c>
      <c r="D39" s="488">
        <f t="shared" si="2"/>
        <v>1</v>
      </c>
      <c r="E39" s="489">
        <v>1</v>
      </c>
      <c r="F39" s="489">
        <v>0</v>
      </c>
      <c r="G39" s="489">
        <v>0</v>
      </c>
      <c r="H39" s="232" t="s">
        <v>215</v>
      </c>
      <c r="I39" s="493">
        <v>0</v>
      </c>
      <c r="J39" s="494">
        <v>0</v>
      </c>
      <c r="K39" s="494">
        <v>0</v>
      </c>
      <c r="L39" s="494">
        <v>0</v>
      </c>
      <c r="M39" s="494">
        <v>0</v>
      </c>
      <c r="N39" s="494">
        <v>0</v>
      </c>
    </row>
    <row r="40" spans="1:16" s="914" customFormat="1" ht="9.9499999999999993" customHeight="1">
      <c r="A40" s="199" t="s">
        <v>370</v>
      </c>
      <c r="B40" s="911"/>
      <c r="C40" s="912"/>
      <c r="D40" s="912"/>
      <c r="E40" s="912"/>
      <c r="F40" s="912"/>
      <c r="G40" s="912" t="s">
        <v>371</v>
      </c>
      <c r="H40" s="958" t="s">
        <v>369</v>
      </c>
      <c r="I40" s="958"/>
      <c r="J40" s="199"/>
      <c r="K40" s="911"/>
      <c r="L40" s="912"/>
      <c r="M40" s="912"/>
      <c r="N40" s="912" t="s">
        <v>371</v>
      </c>
      <c r="O40" s="913"/>
      <c r="P40" s="913"/>
    </row>
    <row r="41" spans="1:16" s="914" customFormat="1" ht="9.9499999999999993" customHeight="1">
      <c r="A41" s="199" t="s">
        <v>427</v>
      </c>
      <c r="B41" s="911"/>
      <c r="C41" s="913"/>
      <c r="D41" s="913"/>
      <c r="E41" s="913"/>
      <c r="F41" s="913"/>
      <c r="G41" s="913"/>
      <c r="H41" s="915" t="s">
        <v>426</v>
      </c>
      <c r="I41" s="915"/>
      <c r="J41" s="199"/>
      <c r="K41" s="911"/>
      <c r="L41" s="913"/>
      <c r="M41" s="913"/>
      <c r="N41" s="913"/>
      <c r="O41" s="913"/>
      <c r="P41" s="913"/>
    </row>
    <row r="42" spans="1:16" s="12" customFormat="1" ht="11.25">
      <c r="A42" s="10"/>
      <c r="B42" s="9"/>
      <c r="C42" s="9"/>
      <c r="D42" s="9"/>
      <c r="E42" s="9"/>
      <c r="F42" s="9"/>
      <c r="G42" s="9"/>
      <c r="H42" s="10"/>
      <c r="I42" s="9"/>
      <c r="J42" s="9"/>
      <c r="K42" s="9"/>
      <c r="L42" s="9"/>
      <c r="M42" s="9"/>
      <c r="N42" s="228"/>
    </row>
    <row r="43" spans="1:16" s="12" customFormat="1" ht="11.25">
      <c r="A43" s="10"/>
      <c r="B43" s="9"/>
      <c r="C43" s="9"/>
      <c r="D43" s="9"/>
      <c r="E43" s="9"/>
      <c r="F43" s="9"/>
      <c r="G43" s="9"/>
      <c r="H43" s="10"/>
      <c r="I43" s="9"/>
      <c r="J43" s="9"/>
      <c r="K43" s="9"/>
      <c r="L43" s="9"/>
      <c r="M43" s="9"/>
      <c r="N43" s="228"/>
    </row>
    <row r="44" spans="1:16" s="12" customFormat="1" ht="11.25">
      <c r="A44" s="10"/>
      <c r="B44" s="9"/>
      <c r="C44" s="9"/>
      <c r="D44" s="9"/>
      <c r="E44" s="9"/>
      <c r="F44" s="9"/>
      <c r="G44" s="9"/>
      <c r="H44" s="10"/>
      <c r="I44" s="9"/>
      <c r="J44" s="9"/>
      <c r="K44" s="9"/>
      <c r="L44" s="9"/>
      <c r="M44" s="9"/>
      <c r="N44" s="228"/>
    </row>
    <row r="45" spans="1:16" s="12" customFormat="1" ht="11.25">
      <c r="A45" s="10"/>
      <c r="B45" s="9"/>
      <c r="C45" s="9"/>
      <c r="D45" s="9"/>
      <c r="E45" s="9"/>
      <c r="F45" s="9"/>
      <c r="G45" s="9"/>
      <c r="H45" s="10"/>
      <c r="I45" s="9"/>
      <c r="J45" s="9"/>
      <c r="K45" s="9"/>
      <c r="L45" s="9"/>
      <c r="M45" s="9"/>
      <c r="N45" s="228"/>
    </row>
    <row r="46" spans="1:16" s="12" customFormat="1" ht="11.25">
      <c r="A46" s="10"/>
      <c r="B46" s="9"/>
      <c r="C46" s="9"/>
      <c r="D46" s="9"/>
      <c r="E46" s="9"/>
      <c r="F46" s="9"/>
      <c r="G46" s="9"/>
      <c r="H46" s="10"/>
      <c r="I46" s="9"/>
      <c r="J46" s="9"/>
      <c r="K46" s="9"/>
      <c r="L46" s="9"/>
      <c r="M46" s="9"/>
      <c r="N46" s="228"/>
    </row>
    <row r="47" spans="1:16" s="12" customFormat="1" ht="11.25">
      <c r="A47" s="10"/>
      <c r="B47" s="9"/>
      <c r="C47" s="9"/>
      <c r="D47" s="9"/>
      <c r="E47" s="9"/>
      <c r="F47" s="9"/>
      <c r="G47" s="9"/>
      <c r="H47" s="10"/>
      <c r="I47" s="9"/>
      <c r="J47" s="9"/>
      <c r="K47" s="9"/>
      <c r="L47" s="9"/>
      <c r="M47" s="9"/>
      <c r="N47" s="228"/>
    </row>
    <row r="48" spans="1:16" s="12" customFormat="1" ht="11.25">
      <c r="A48" s="10"/>
      <c r="B48" s="9"/>
      <c r="C48" s="9"/>
      <c r="D48" s="9"/>
      <c r="E48" s="9"/>
      <c r="F48" s="9"/>
      <c r="G48" s="9"/>
      <c r="H48" s="10"/>
      <c r="I48" s="9"/>
      <c r="J48" s="9"/>
      <c r="K48" s="9"/>
      <c r="L48" s="9"/>
      <c r="M48" s="9"/>
      <c r="N48" s="228"/>
    </row>
    <row r="49" spans="1:14" s="12" customFormat="1" ht="11.25">
      <c r="A49" s="10"/>
      <c r="B49" s="9"/>
      <c r="C49" s="9"/>
      <c r="D49" s="9"/>
      <c r="E49" s="9"/>
      <c r="F49" s="9"/>
      <c r="G49" s="9"/>
      <c r="H49" s="10"/>
      <c r="I49" s="9"/>
      <c r="J49" s="9"/>
      <c r="K49" s="9"/>
      <c r="L49" s="9"/>
      <c r="M49" s="9"/>
      <c r="N49" s="228"/>
    </row>
    <row r="50" spans="1:14" s="12" customFormat="1" ht="11.25">
      <c r="A50" s="10"/>
      <c r="B50" s="9"/>
      <c r="C50" s="9"/>
      <c r="D50" s="9"/>
      <c r="E50" s="9"/>
      <c r="F50" s="9"/>
      <c r="G50" s="9"/>
      <c r="H50" s="10"/>
      <c r="I50" s="9"/>
      <c r="J50" s="9"/>
      <c r="K50" s="9"/>
      <c r="L50" s="9"/>
      <c r="M50" s="9"/>
      <c r="N50" s="228"/>
    </row>
    <row r="51" spans="1:14" s="12" customFormat="1" ht="11.25">
      <c r="A51" s="10"/>
      <c r="B51" s="9"/>
      <c r="C51" s="9"/>
      <c r="D51" s="9"/>
      <c r="E51" s="9"/>
      <c r="F51" s="9"/>
      <c r="G51" s="9"/>
      <c r="H51" s="10"/>
      <c r="I51" s="9"/>
      <c r="J51" s="9"/>
      <c r="K51" s="9"/>
      <c r="L51" s="9"/>
      <c r="M51" s="9"/>
      <c r="N51" s="228"/>
    </row>
    <row r="52" spans="1:14" s="12" customFormat="1" ht="11.25">
      <c r="A52" s="10"/>
      <c r="B52" s="9"/>
      <c r="C52" s="9"/>
      <c r="D52" s="9"/>
      <c r="E52" s="9"/>
      <c r="F52" s="9"/>
      <c r="G52" s="9"/>
      <c r="H52" s="10"/>
      <c r="I52" s="9"/>
      <c r="J52" s="9"/>
      <c r="K52" s="9"/>
      <c r="L52" s="9"/>
      <c r="M52" s="9"/>
      <c r="N52" s="228"/>
    </row>
    <row r="53" spans="1:14" s="12" customFormat="1" ht="11.25">
      <c r="A53" s="10"/>
      <c r="B53" s="9"/>
      <c r="C53" s="9"/>
      <c r="D53" s="9"/>
      <c r="E53" s="9"/>
      <c r="F53" s="9"/>
      <c r="G53" s="9"/>
      <c r="H53" s="10"/>
      <c r="I53" s="9"/>
      <c r="J53" s="9"/>
      <c r="K53" s="9"/>
      <c r="L53" s="9"/>
      <c r="M53" s="9"/>
      <c r="N53" s="228"/>
    </row>
    <row r="54" spans="1:14" s="12" customFormat="1" ht="11.25">
      <c r="A54" s="10"/>
      <c r="B54" s="9"/>
      <c r="C54" s="9"/>
      <c r="D54" s="9"/>
      <c r="E54" s="9"/>
      <c r="F54" s="9"/>
      <c r="G54" s="9"/>
      <c r="H54" s="10"/>
      <c r="I54" s="9"/>
      <c r="J54" s="9"/>
      <c r="K54" s="9"/>
      <c r="L54" s="9"/>
      <c r="M54" s="9"/>
      <c r="N54" s="228"/>
    </row>
    <row r="55" spans="1:14" s="12" customFormat="1" ht="11.25">
      <c r="A55" s="10"/>
      <c r="B55" s="9"/>
      <c r="C55" s="9"/>
      <c r="D55" s="9"/>
      <c r="E55" s="9"/>
      <c r="F55" s="9"/>
      <c r="G55" s="9"/>
      <c r="H55" s="10"/>
      <c r="I55" s="9"/>
      <c r="J55" s="9"/>
      <c r="K55" s="9"/>
      <c r="L55" s="9"/>
      <c r="M55" s="9"/>
      <c r="N55" s="228"/>
    </row>
    <row r="56" spans="1:14" s="12" customFormat="1" ht="11.25">
      <c r="A56" s="10"/>
      <c r="B56" s="9"/>
      <c r="C56" s="9"/>
      <c r="D56" s="9"/>
      <c r="E56" s="9"/>
      <c r="F56" s="9"/>
      <c r="G56" s="9"/>
      <c r="H56" s="10"/>
      <c r="I56" s="9"/>
      <c r="J56" s="9"/>
      <c r="K56" s="9"/>
      <c r="L56" s="9"/>
      <c r="M56" s="9"/>
      <c r="N56" s="228"/>
    </row>
    <row r="57" spans="1:14" s="12" customFormat="1" ht="11.25">
      <c r="A57" s="10"/>
      <c r="B57" s="9"/>
      <c r="C57" s="9"/>
      <c r="D57" s="9"/>
      <c r="E57" s="9"/>
      <c r="F57" s="9"/>
      <c r="G57" s="9"/>
      <c r="H57" s="10"/>
      <c r="I57" s="9"/>
      <c r="J57" s="9"/>
      <c r="K57" s="9"/>
      <c r="L57" s="9"/>
      <c r="M57" s="9"/>
      <c r="N57" s="228"/>
    </row>
    <row r="58" spans="1:14" s="12" customFormat="1" ht="11.25">
      <c r="A58" s="10"/>
      <c r="B58" s="9"/>
      <c r="C58" s="9"/>
      <c r="D58" s="9"/>
      <c r="E58" s="9"/>
      <c r="F58" s="9"/>
      <c r="G58" s="9"/>
      <c r="H58" s="10"/>
      <c r="I58" s="9"/>
      <c r="J58" s="9"/>
      <c r="K58" s="9"/>
      <c r="L58" s="9"/>
      <c r="M58" s="9"/>
      <c r="N58" s="228"/>
    </row>
    <row r="59" spans="1:14" s="12" customFormat="1" ht="11.25">
      <c r="A59" s="10"/>
      <c r="B59" s="9"/>
      <c r="C59" s="9"/>
      <c r="D59" s="9"/>
      <c r="E59" s="9"/>
      <c r="F59" s="9"/>
      <c r="G59" s="9"/>
      <c r="H59" s="10"/>
      <c r="I59" s="9"/>
      <c r="J59" s="9"/>
      <c r="K59" s="9"/>
      <c r="L59" s="9"/>
      <c r="M59" s="9"/>
      <c r="N59" s="228"/>
    </row>
    <row r="60" spans="1:14" s="12" customFormat="1" ht="11.25">
      <c r="A60" s="10"/>
      <c r="B60" s="9"/>
      <c r="C60" s="9"/>
      <c r="D60" s="9"/>
      <c r="E60" s="9"/>
      <c r="F60" s="9"/>
      <c r="G60" s="9"/>
      <c r="H60" s="10"/>
      <c r="I60" s="9"/>
      <c r="J60" s="9"/>
      <c r="K60" s="9"/>
      <c r="L60" s="9"/>
      <c r="M60" s="9"/>
      <c r="N60" s="228"/>
    </row>
    <row r="61" spans="1:14" s="12" customFormat="1" ht="11.25">
      <c r="A61" s="10"/>
      <c r="B61" s="9"/>
      <c r="C61" s="9"/>
      <c r="D61" s="9"/>
      <c r="E61" s="9"/>
      <c r="F61" s="9"/>
      <c r="G61" s="9"/>
      <c r="H61" s="10"/>
      <c r="I61" s="9"/>
      <c r="J61" s="9"/>
      <c r="K61" s="9"/>
      <c r="L61" s="9"/>
      <c r="M61" s="9"/>
      <c r="N61" s="228"/>
    </row>
    <row r="62" spans="1:14" s="12" customFormat="1" ht="11.25">
      <c r="A62" s="10"/>
      <c r="B62" s="9"/>
      <c r="C62" s="9"/>
      <c r="D62" s="9"/>
      <c r="E62" s="9"/>
      <c r="F62" s="9"/>
      <c r="G62" s="9"/>
      <c r="H62" s="10"/>
      <c r="I62" s="9"/>
      <c r="J62" s="9"/>
      <c r="K62" s="9"/>
      <c r="L62" s="9"/>
      <c r="M62" s="9"/>
      <c r="N62" s="228"/>
    </row>
    <row r="63" spans="1:14" s="12" customFormat="1" ht="11.25">
      <c r="A63" s="10"/>
      <c r="B63" s="9"/>
      <c r="C63" s="9"/>
      <c r="D63" s="9"/>
      <c r="E63" s="9"/>
      <c r="F63" s="9"/>
      <c r="G63" s="9"/>
      <c r="H63" s="10"/>
      <c r="I63" s="9"/>
      <c r="J63" s="9"/>
      <c r="K63" s="9"/>
      <c r="L63" s="9"/>
      <c r="M63" s="9"/>
      <c r="N63" s="228"/>
    </row>
    <row r="64" spans="1:14" s="12" customFormat="1" ht="11.25">
      <c r="A64" s="10"/>
      <c r="B64" s="9"/>
      <c r="C64" s="9"/>
      <c r="D64" s="9"/>
      <c r="E64" s="9"/>
      <c r="F64" s="9"/>
      <c r="G64" s="9"/>
      <c r="H64" s="10"/>
      <c r="I64" s="9"/>
      <c r="J64" s="9"/>
      <c r="K64" s="9"/>
      <c r="L64" s="9"/>
      <c r="M64" s="9"/>
      <c r="N64" s="228"/>
    </row>
    <row r="65" spans="1:14" s="12" customFormat="1" ht="11.25">
      <c r="A65" s="10"/>
      <c r="B65" s="9"/>
      <c r="C65" s="9"/>
      <c r="D65" s="9"/>
      <c r="E65" s="9"/>
      <c r="F65" s="9"/>
      <c r="G65" s="9"/>
      <c r="H65" s="10"/>
      <c r="I65" s="9"/>
      <c r="J65" s="9"/>
      <c r="K65" s="9"/>
      <c r="L65" s="9"/>
      <c r="M65" s="9"/>
      <c r="N65" s="228"/>
    </row>
    <row r="66" spans="1:14" s="12" customFormat="1" ht="11.25">
      <c r="A66" s="10"/>
      <c r="B66" s="9"/>
      <c r="C66" s="9"/>
      <c r="D66" s="9"/>
      <c r="E66" s="9"/>
      <c r="F66" s="9"/>
      <c r="G66" s="9"/>
      <c r="H66" s="10"/>
      <c r="I66" s="9"/>
      <c r="J66" s="9"/>
      <c r="K66" s="9"/>
      <c r="L66" s="9"/>
      <c r="M66" s="9"/>
      <c r="N66" s="228"/>
    </row>
    <row r="67" spans="1:14" s="12" customFormat="1" ht="11.25">
      <c r="A67" s="10"/>
      <c r="B67" s="9"/>
      <c r="C67" s="9"/>
      <c r="D67" s="9"/>
      <c r="E67" s="9"/>
      <c r="F67" s="9"/>
      <c r="G67" s="9"/>
      <c r="H67" s="10"/>
      <c r="I67" s="9"/>
      <c r="J67" s="9"/>
      <c r="K67" s="9"/>
      <c r="L67" s="9"/>
      <c r="M67" s="9"/>
      <c r="N67" s="228"/>
    </row>
    <row r="68" spans="1:14" s="12" customFormat="1" ht="11.25">
      <c r="A68" s="10"/>
      <c r="B68" s="9"/>
      <c r="C68" s="9"/>
      <c r="D68" s="9"/>
      <c r="E68" s="9"/>
      <c r="F68" s="9"/>
      <c r="G68" s="9"/>
      <c r="H68" s="10"/>
      <c r="I68" s="9"/>
      <c r="J68" s="9"/>
      <c r="K68" s="9"/>
      <c r="L68" s="9"/>
      <c r="M68" s="9"/>
      <c r="N68" s="228"/>
    </row>
    <row r="69" spans="1:14" s="12" customFormat="1" ht="11.25">
      <c r="A69" s="10"/>
      <c r="B69" s="9"/>
      <c r="C69" s="9"/>
      <c r="D69" s="9"/>
      <c r="E69" s="9"/>
      <c r="F69" s="9"/>
      <c r="G69" s="9"/>
      <c r="H69" s="10"/>
      <c r="I69" s="9"/>
      <c r="J69" s="9"/>
      <c r="K69" s="9"/>
      <c r="L69" s="9"/>
      <c r="M69" s="9"/>
      <c r="N69" s="228"/>
    </row>
    <row r="70" spans="1:14" s="12" customFormat="1" ht="11.25">
      <c r="A70" s="10"/>
      <c r="B70" s="9"/>
      <c r="C70" s="9"/>
      <c r="D70" s="9"/>
      <c r="E70" s="9"/>
      <c r="F70" s="9"/>
      <c r="G70" s="9"/>
      <c r="H70" s="10"/>
      <c r="I70" s="9"/>
      <c r="J70" s="9"/>
      <c r="K70" s="9"/>
      <c r="L70" s="9"/>
      <c r="M70" s="9"/>
      <c r="N70" s="228"/>
    </row>
    <row r="71" spans="1:14" s="12" customFormat="1" ht="11.25">
      <c r="A71" s="10"/>
      <c r="B71" s="9"/>
      <c r="C71" s="9"/>
      <c r="D71" s="9"/>
      <c r="E71" s="9"/>
      <c r="F71" s="9"/>
      <c r="G71" s="9"/>
      <c r="H71" s="10"/>
      <c r="I71" s="9"/>
      <c r="J71" s="9"/>
      <c r="K71" s="9"/>
      <c r="L71" s="9"/>
      <c r="M71" s="9"/>
      <c r="N71" s="228"/>
    </row>
    <row r="72" spans="1:14" s="12" customFormat="1" ht="11.25">
      <c r="A72" s="10"/>
      <c r="B72" s="9"/>
      <c r="C72" s="9"/>
      <c r="D72" s="9"/>
      <c r="E72" s="9"/>
      <c r="F72" s="9"/>
      <c r="G72" s="9"/>
      <c r="H72" s="10"/>
      <c r="I72" s="9"/>
      <c r="J72" s="9"/>
      <c r="K72" s="9"/>
      <c r="L72" s="9"/>
      <c r="M72" s="9"/>
      <c r="N72" s="228"/>
    </row>
    <row r="73" spans="1:14" s="12" customFormat="1" ht="11.25">
      <c r="A73" s="10"/>
      <c r="B73" s="9"/>
      <c r="C73" s="9"/>
      <c r="D73" s="9"/>
      <c r="E73" s="9"/>
      <c r="F73" s="9"/>
      <c r="G73" s="9"/>
      <c r="H73" s="10"/>
      <c r="I73" s="9"/>
      <c r="J73" s="9"/>
      <c r="K73" s="9"/>
      <c r="L73" s="9"/>
      <c r="M73" s="9"/>
      <c r="N73" s="228"/>
    </row>
    <row r="74" spans="1:14" s="12" customFormat="1" ht="11.25">
      <c r="A74" s="10"/>
      <c r="B74" s="9"/>
      <c r="C74" s="9"/>
      <c r="D74" s="9"/>
      <c r="E74" s="9"/>
      <c r="F74" s="9"/>
      <c r="G74" s="9"/>
      <c r="H74" s="10"/>
      <c r="I74" s="9"/>
      <c r="J74" s="9"/>
      <c r="K74" s="9"/>
      <c r="L74" s="9"/>
      <c r="M74" s="9"/>
      <c r="N74" s="228"/>
    </row>
    <row r="75" spans="1:14" s="12" customFormat="1" ht="11.25">
      <c r="A75" s="10"/>
      <c r="B75" s="9"/>
      <c r="C75" s="9"/>
      <c r="D75" s="9"/>
      <c r="E75" s="9"/>
      <c r="F75" s="9"/>
      <c r="G75" s="9"/>
      <c r="H75" s="10"/>
      <c r="I75" s="9"/>
      <c r="J75" s="9"/>
      <c r="K75" s="9"/>
      <c r="L75" s="9"/>
      <c r="M75" s="9"/>
      <c r="N75" s="228"/>
    </row>
    <row r="76" spans="1:14" s="12" customFormat="1" ht="11.25">
      <c r="A76" s="10"/>
      <c r="B76" s="9"/>
      <c r="C76" s="9"/>
      <c r="D76" s="9"/>
      <c r="E76" s="9"/>
      <c r="F76" s="9"/>
      <c r="G76" s="9"/>
      <c r="H76" s="10"/>
      <c r="I76" s="9"/>
      <c r="J76" s="9"/>
      <c r="K76" s="9"/>
      <c r="L76" s="9"/>
      <c r="M76" s="9"/>
      <c r="N76" s="228"/>
    </row>
    <row r="77" spans="1:14" s="12" customFormat="1" ht="11.25">
      <c r="A77" s="10"/>
      <c r="B77" s="9"/>
      <c r="C77" s="9"/>
      <c r="D77" s="9"/>
      <c r="E77" s="9"/>
      <c r="F77" s="9"/>
      <c r="G77" s="9"/>
      <c r="H77" s="10"/>
      <c r="I77" s="9"/>
      <c r="J77" s="9"/>
      <c r="K77" s="9"/>
      <c r="L77" s="9"/>
      <c r="M77" s="9"/>
      <c r="N77" s="228"/>
    </row>
    <row r="78" spans="1:14" s="12" customFormat="1" ht="11.25">
      <c r="A78" s="10"/>
      <c r="B78" s="9"/>
      <c r="C78" s="9"/>
      <c r="D78" s="9"/>
      <c r="E78" s="9"/>
      <c r="F78" s="9"/>
      <c r="G78" s="9"/>
      <c r="H78" s="10"/>
      <c r="I78" s="9"/>
      <c r="J78" s="9"/>
      <c r="K78" s="9"/>
      <c r="L78" s="9"/>
      <c r="M78" s="9"/>
      <c r="N78" s="228"/>
    </row>
    <row r="79" spans="1:14" s="12" customFormat="1" ht="11.25">
      <c r="A79" s="10"/>
      <c r="B79" s="9"/>
      <c r="C79" s="9"/>
      <c r="D79" s="9"/>
      <c r="E79" s="9"/>
      <c r="F79" s="9"/>
      <c r="G79" s="9"/>
      <c r="H79" s="10"/>
      <c r="I79" s="9"/>
      <c r="J79" s="9"/>
      <c r="K79" s="9"/>
      <c r="L79" s="9"/>
      <c r="M79" s="9"/>
      <c r="N79" s="228"/>
    </row>
    <row r="80" spans="1:14" s="12" customFormat="1" ht="11.25">
      <c r="A80" s="10"/>
      <c r="B80" s="9"/>
      <c r="C80" s="9"/>
      <c r="D80" s="9"/>
      <c r="E80" s="9"/>
      <c r="F80" s="9"/>
      <c r="G80" s="9"/>
      <c r="H80" s="10"/>
      <c r="I80" s="9"/>
      <c r="J80" s="9"/>
      <c r="K80" s="9"/>
      <c r="L80" s="9"/>
      <c r="M80" s="9"/>
      <c r="N80" s="228"/>
    </row>
    <row r="81" spans="1:14" s="12" customFormat="1" ht="11.25">
      <c r="A81" s="10"/>
      <c r="B81" s="9"/>
      <c r="C81" s="9"/>
      <c r="D81" s="9"/>
      <c r="E81" s="9"/>
      <c r="F81" s="9"/>
      <c r="G81" s="9"/>
      <c r="H81" s="10"/>
      <c r="I81" s="9"/>
      <c r="J81" s="9"/>
      <c r="K81" s="9"/>
      <c r="L81" s="9"/>
      <c r="M81" s="9"/>
      <c r="N81" s="228"/>
    </row>
    <row r="82" spans="1:14" s="12" customFormat="1" ht="11.25">
      <c r="A82" s="10"/>
      <c r="B82" s="9"/>
      <c r="C82" s="9"/>
      <c r="D82" s="9"/>
      <c r="E82" s="9"/>
      <c r="F82" s="9"/>
      <c r="G82" s="9"/>
      <c r="H82" s="10"/>
      <c r="I82" s="9"/>
      <c r="J82" s="9"/>
      <c r="K82" s="9"/>
      <c r="L82" s="9"/>
      <c r="M82" s="9"/>
      <c r="N82" s="228"/>
    </row>
    <row r="83" spans="1:14" s="12" customFormat="1" ht="11.25">
      <c r="A83" s="10"/>
      <c r="B83" s="9"/>
      <c r="C83" s="9"/>
      <c r="D83" s="9"/>
      <c r="E83" s="9"/>
      <c r="F83" s="9"/>
      <c r="G83" s="9"/>
      <c r="H83" s="10"/>
      <c r="I83" s="9"/>
      <c r="J83" s="9"/>
      <c r="K83" s="9"/>
      <c r="L83" s="9"/>
      <c r="M83" s="9"/>
      <c r="N83" s="228"/>
    </row>
    <row r="84" spans="1:14" s="12" customFormat="1" ht="11.25">
      <c r="A84" s="10"/>
      <c r="B84" s="9"/>
      <c r="C84" s="9"/>
      <c r="D84" s="9"/>
      <c r="E84" s="9"/>
      <c r="F84" s="9"/>
      <c r="G84" s="9"/>
      <c r="H84" s="10"/>
      <c r="I84" s="9"/>
      <c r="J84" s="9"/>
      <c r="K84" s="9"/>
      <c r="L84" s="9"/>
      <c r="M84" s="9"/>
      <c r="N84" s="228"/>
    </row>
    <row r="85" spans="1:14" s="12" customFormat="1" ht="11.25">
      <c r="A85" s="10"/>
      <c r="B85" s="9"/>
      <c r="C85" s="9"/>
      <c r="D85" s="9"/>
      <c r="E85" s="9"/>
      <c r="F85" s="9"/>
      <c r="G85" s="9"/>
      <c r="H85" s="10"/>
      <c r="I85" s="9"/>
      <c r="J85" s="9"/>
      <c r="K85" s="9"/>
      <c r="L85" s="9"/>
      <c r="M85" s="9"/>
      <c r="N85" s="228"/>
    </row>
    <row r="86" spans="1:14" s="12" customFormat="1" ht="11.25">
      <c r="A86" s="10"/>
      <c r="B86" s="9"/>
      <c r="C86" s="9"/>
      <c r="D86" s="9"/>
      <c r="E86" s="9"/>
      <c r="F86" s="9"/>
      <c r="G86" s="9"/>
      <c r="H86" s="10"/>
      <c r="I86" s="9"/>
      <c r="J86" s="9"/>
      <c r="K86" s="9"/>
      <c r="L86" s="9"/>
      <c r="M86" s="9"/>
      <c r="N86" s="228"/>
    </row>
    <row r="87" spans="1:14" s="12" customFormat="1" ht="11.25">
      <c r="A87" s="10"/>
      <c r="B87" s="9"/>
      <c r="C87" s="9"/>
      <c r="D87" s="9"/>
      <c r="E87" s="9"/>
      <c r="F87" s="9"/>
      <c r="G87" s="9"/>
      <c r="H87" s="10"/>
      <c r="I87" s="9"/>
      <c r="J87" s="9"/>
      <c r="K87" s="9"/>
      <c r="L87" s="9"/>
      <c r="M87" s="9"/>
      <c r="N87" s="228"/>
    </row>
    <row r="88" spans="1:14" s="12" customFormat="1" ht="11.25">
      <c r="A88" s="10"/>
      <c r="B88" s="9"/>
      <c r="C88" s="9"/>
      <c r="D88" s="9"/>
      <c r="E88" s="9"/>
      <c r="F88" s="9"/>
      <c r="G88" s="9"/>
      <c r="H88" s="10"/>
      <c r="I88" s="9"/>
      <c r="J88" s="9"/>
      <c r="K88" s="9"/>
      <c r="L88" s="9"/>
      <c r="M88" s="9"/>
      <c r="N88" s="228"/>
    </row>
    <row r="89" spans="1:14" s="12" customFormat="1" ht="11.25">
      <c r="A89" s="10"/>
      <c r="B89" s="9"/>
      <c r="C89" s="9"/>
      <c r="D89" s="9"/>
      <c r="E89" s="9"/>
      <c r="F89" s="9"/>
      <c r="G89" s="9"/>
      <c r="H89" s="10"/>
      <c r="I89" s="9"/>
      <c r="J89" s="9"/>
      <c r="K89" s="9"/>
      <c r="L89" s="9"/>
      <c r="M89" s="9"/>
      <c r="N89" s="228"/>
    </row>
    <row r="90" spans="1:14" s="12" customFormat="1" ht="11.25">
      <c r="A90" s="10"/>
      <c r="B90" s="9"/>
      <c r="C90" s="9"/>
      <c r="D90" s="9"/>
      <c r="E90" s="9"/>
      <c r="F90" s="9"/>
      <c r="G90" s="9"/>
      <c r="H90" s="10"/>
      <c r="I90" s="9"/>
      <c r="J90" s="9"/>
      <c r="K90" s="9"/>
      <c r="L90" s="9"/>
      <c r="M90" s="9"/>
      <c r="N90" s="228"/>
    </row>
    <row r="91" spans="1:14" s="12" customFormat="1" ht="11.25">
      <c r="A91" s="10"/>
      <c r="B91" s="9"/>
      <c r="C91" s="9"/>
      <c r="D91" s="9"/>
      <c r="E91" s="9"/>
      <c r="F91" s="9"/>
      <c r="G91" s="9"/>
      <c r="H91" s="10"/>
      <c r="I91" s="9"/>
      <c r="J91" s="9"/>
      <c r="K91" s="9"/>
      <c r="L91" s="9"/>
      <c r="M91" s="9"/>
      <c r="N91" s="228"/>
    </row>
    <row r="92" spans="1:14" s="12" customFormat="1" ht="11.25">
      <c r="A92" s="10"/>
      <c r="B92" s="9"/>
      <c r="C92" s="9"/>
      <c r="D92" s="9"/>
      <c r="E92" s="9"/>
      <c r="F92" s="9"/>
      <c r="G92" s="9"/>
      <c r="H92" s="10"/>
      <c r="I92" s="9"/>
      <c r="J92" s="9"/>
      <c r="K92" s="9"/>
      <c r="L92" s="9"/>
      <c r="M92" s="9"/>
      <c r="N92" s="228"/>
    </row>
    <row r="93" spans="1:14" s="12" customFormat="1" ht="11.25">
      <c r="A93" s="10"/>
      <c r="B93" s="9"/>
      <c r="C93" s="9"/>
      <c r="D93" s="9"/>
      <c r="E93" s="9"/>
      <c r="F93" s="9"/>
      <c r="G93" s="9"/>
      <c r="H93" s="10"/>
      <c r="I93" s="9"/>
      <c r="J93" s="9"/>
      <c r="K93" s="9"/>
      <c r="L93" s="9"/>
      <c r="M93" s="9"/>
      <c r="N93" s="228"/>
    </row>
    <row r="94" spans="1:14" s="12" customFormat="1" ht="11.25">
      <c r="A94" s="10"/>
      <c r="B94" s="9"/>
      <c r="C94" s="9"/>
      <c r="D94" s="9"/>
      <c r="E94" s="9"/>
      <c r="F94" s="9"/>
      <c r="G94" s="9"/>
      <c r="H94" s="10"/>
      <c r="I94" s="9"/>
      <c r="J94" s="9"/>
      <c r="K94" s="9"/>
      <c r="L94" s="9"/>
      <c r="M94" s="9"/>
      <c r="N94" s="228"/>
    </row>
    <row r="95" spans="1:14" s="12" customFormat="1" ht="11.25">
      <c r="A95" s="10"/>
      <c r="B95" s="9"/>
      <c r="C95" s="9"/>
      <c r="D95" s="9"/>
      <c r="E95" s="9"/>
      <c r="F95" s="9"/>
      <c r="G95" s="9"/>
      <c r="H95" s="10"/>
      <c r="I95" s="9"/>
      <c r="J95" s="9"/>
      <c r="K95" s="9"/>
      <c r="L95" s="9"/>
      <c r="M95" s="9"/>
      <c r="N95" s="228"/>
    </row>
    <row r="96" spans="1:14" s="12" customFormat="1" ht="11.25">
      <c r="A96" s="10"/>
      <c r="B96" s="9"/>
      <c r="C96" s="9"/>
      <c r="D96" s="9"/>
      <c r="E96" s="9"/>
      <c r="F96" s="9"/>
      <c r="G96" s="9"/>
      <c r="H96" s="10"/>
      <c r="I96" s="9"/>
      <c r="J96" s="9"/>
      <c r="K96" s="9"/>
      <c r="L96" s="9"/>
      <c r="M96" s="9"/>
      <c r="N96" s="228"/>
    </row>
    <row r="97" spans="1:14" s="12" customFormat="1" ht="11.25">
      <c r="A97" s="10"/>
      <c r="B97" s="9"/>
      <c r="C97" s="9"/>
      <c r="D97" s="9"/>
      <c r="E97" s="9"/>
      <c r="F97" s="9"/>
      <c r="G97" s="9"/>
      <c r="H97" s="10"/>
      <c r="I97" s="9"/>
      <c r="J97" s="9"/>
      <c r="K97" s="9"/>
      <c r="L97" s="9"/>
      <c r="M97" s="9"/>
      <c r="N97" s="228"/>
    </row>
    <row r="98" spans="1:14" s="12" customFormat="1" ht="11.25">
      <c r="A98" s="10"/>
      <c r="B98" s="9"/>
      <c r="C98" s="9"/>
      <c r="D98" s="9"/>
      <c r="E98" s="9"/>
      <c r="F98" s="9"/>
      <c r="G98" s="9"/>
      <c r="H98" s="10"/>
      <c r="I98" s="9"/>
      <c r="J98" s="9"/>
      <c r="K98" s="9"/>
      <c r="L98" s="9"/>
      <c r="M98" s="9"/>
      <c r="N98" s="228"/>
    </row>
    <row r="99" spans="1:14" s="12" customFormat="1" ht="11.25">
      <c r="A99" s="10"/>
      <c r="B99" s="9"/>
      <c r="C99" s="9"/>
      <c r="D99" s="9"/>
      <c r="E99" s="9"/>
      <c r="F99" s="9"/>
      <c r="G99" s="9"/>
      <c r="H99" s="10"/>
      <c r="I99" s="9"/>
      <c r="J99" s="9"/>
      <c r="K99" s="9"/>
      <c r="L99" s="9"/>
      <c r="M99" s="9"/>
      <c r="N99" s="228"/>
    </row>
  </sheetData>
  <sheetProtection selectLockedCells="1"/>
  <mergeCells count="22">
    <mergeCell ref="E7:E9"/>
    <mergeCell ref="I7:I9"/>
    <mergeCell ref="H40:I40"/>
    <mergeCell ref="H6:H9"/>
    <mergeCell ref="I6:M6"/>
    <mergeCell ref="L7:L9"/>
    <mergeCell ref="A3:G3"/>
    <mergeCell ref="H3:N3"/>
    <mergeCell ref="A4:G4"/>
    <mergeCell ref="H4:N4"/>
    <mergeCell ref="M7:M9"/>
    <mergeCell ref="A6:A9"/>
    <mergeCell ref="J7:J9"/>
    <mergeCell ref="F7:F9"/>
    <mergeCell ref="G7:G9"/>
    <mergeCell ref="M5:N5"/>
    <mergeCell ref="B6:B9"/>
    <mergeCell ref="C6:C9"/>
    <mergeCell ref="D6:D9"/>
    <mergeCell ref="E6:G6"/>
    <mergeCell ref="K7:K9"/>
    <mergeCell ref="N6:N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3"/>
  <sheetViews>
    <sheetView view="pageBreakPreview" zoomScaleNormal="100" zoomScaleSheetLayoutView="100" workbookViewId="0">
      <selection activeCell="J12" sqref="J12"/>
    </sheetView>
  </sheetViews>
  <sheetFormatPr defaultRowHeight="11.25"/>
  <cols>
    <col min="1" max="1" width="14.375" style="223" customWidth="1"/>
    <col min="2" max="2" width="14.625" style="224" customWidth="1"/>
    <col min="3" max="3" width="14.125" style="225" customWidth="1"/>
    <col min="4" max="4" width="9.5" style="225" customWidth="1"/>
    <col min="5" max="5" width="9.5" style="226" customWidth="1"/>
    <col min="6" max="6" width="11.25" style="224" customWidth="1"/>
    <col min="7" max="16384" width="9" style="227"/>
  </cols>
  <sheetData>
    <row r="1" spans="1:23" s="362" customFormat="1" ht="14.1" customHeight="1">
      <c r="A1" s="327"/>
      <c r="B1" s="361"/>
      <c r="C1" s="361"/>
      <c r="E1" s="329"/>
      <c r="F1" s="329"/>
      <c r="G1" s="329" t="s">
        <v>975</v>
      </c>
    </row>
    <row r="2" spans="1:23" s="202" customFormat="1" ht="14.1" customHeight="1">
      <c r="A2" s="201"/>
      <c r="B2" s="201"/>
      <c r="C2" s="201"/>
      <c r="D2" s="201"/>
      <c r="E2" s="201"/>
      <c r="F2" s="201"/>
    </row>
    <row r="3" spans="1:23" s="283" customFormat="1" ht="20.100000000000001" customHeight="1">
      <c r="A3" s="980" t="s">
        <v>160</v>
      </c>
      <c r="B3" s="980"/>
      <c r="C3" s="980"/>
      <c r="D3" s="980"/>
      <c r="E3" s="980"/>
      <c r="F3" s="980"/>
      <c r="G3" s="980"/>
      <c r="H3" s="203"/>
      <c r="I3" s="203"/>
      <c r="K3" s="977"/>
      <c r="L3" s="977"/>
      <c r="M3" s="977"/>
      <c r="N3" s="977"/>
      <c r="O3" s="977"/>
      <c r="P3" s="977"/>
      <c r="Q3" s="977"/>
      <c r="R3" s="977"/>
      <c r="S3" s="977"/>
      <c r="T3" s="977"/>
      <c r="U3" s="977"/>
      <c r="V3" s="977"/>
      <c r="W3" s="977"/>
    </row>
    <row r="4" spans="1:23" s="205" customFormat="1" ht="26.25" customHeight="1">
      <c r="A4" s="981" t="s">
        <v>161</v>
      </c>
      <c r="B4" s="981"/>
      <c r="C4" s="981"/>
      <c r="D4" s="981"/>
      <c r="E4" s="981"/>
      <c r="F4" s="981"/>
      <c r="G4" s="981"/>
      <c r="H4" s="204"/>
      <c r="I4" s="204"/>
    </row>
    <row r="5" spans="1:23" s="206" customFormat="1" ht="18" customHeight="1" thickBot="1">
      <c r="A5" s="206" t="s">
        <v>163</v>
      </c>
      <c r="G5" s="207" t="s">
        <v>162</v>
      </c>
      <c r="Q5" s="207"/>
    </row>
    <row r="6" spans="1:23" s="208" customFormat="1" ht="15.95" customHeight="1">
      <c r="A6" s="922" t="s">
        <v>157</v>
      </c>
      <c r="B6" s="969" t="s">
        <v>337</v>
      </c>
      <c r="C6" s="972" t="s">
        <v>338</v>
      </c>
      <c r="D6" s="973" t="s">
        <v>339</v>
      </c>
      <c r="E6" s="974"/>
      <c r="F6" s="973" t="s">
        <v>340</v>
      </c>
      <c r="G6" s="978"/>
    </row>
    <row r="7" spans="1:23" s="208" customFormat="1" ht="15.95" customHeight="1">
      <c r="A7" s="959"/>
      <c r="B7" s="970"/>
      <c r="C7" s="965"/>
      <c r="D7" s="975"/>
      <c r="E7" s="976"/>
      <c r="F7" s="975"/>
      <c r="G7" s="979"/>
    </row>
    <row r="8" spans="1:23" s="208" customFormat="1" ht="15.95" customHeight="1">
      <c r="A8" s="959"/>
      <c r="B8" s="970"/>
      <c r="C8" s="965"/>
      <c r="D8" s="965" t="s">
        <v>341</v>
      </c>
      <c r="E8" s="965" t="s">
        <v>342</v>
      </c>
      <c r="F8" s="965" t="s">
        <v>341</v>
      </c>
      <c r="G8" s="967" t="s">
        <v>342</v>
      </c>
    </row>
    <row r="9" spans="1:23" s="208" customFormat="1" ht="15.95" customHeight="1">
      <c r="A9" s="960"/>
      <c r="B9" s="971"/>
      <c r="C9" s="966"/>
      <c r="D9" s="966"/>
      <c r="E9" s="966"/>
      <c r="F9" s="966"/>
      <c r="G9" s="968"/>
    </row>
    <row r="10" spans="1:23" s="208" customFormat="1" ht="102" customHeight="1">
      <c r="A10" s="209" t="s">
        <v>399</v>
      </c>
      <c r="B10" s="210">
        <v>399.87</v>
      </c>
      <c r="C10" s="210">
        <v>395.58</v>
      </c>
      <c r="D10" s="210">
        <v>220.24</v>
      </c>
      <c r="E10" s="210">
        <v>218.86</v>
      </c>
      <c r="F10" s="210">
        <v>179.65</v>
      </c>
      <c r="G10" s="208">
        <v>176.72</v>
      </c>
    </row>
    <row r="11" spans="1:23" s="208" customFormat="1" ht="102" customHeight="1">
      <c r="A11" s="209" t="s">
        <v>444</v>
      </c>
      <c r="B11" s="210">
        <v>527.91000000000008</v>
      </c>
      <c r="C11" s="210">
        <v>527.89</v>
      </c>
      <c r="D11" s="210">
        <v>95.69</v>
      </c>
      <c r="E11" s="210">
        <v>95.67</v>
      </c>
      <c r="F11" s="210">
        <v>432.22</v>
      </c>
      <c r="G11" s="208">
        <v>432.22</v>
      </c>
    </row>
    <row r="12" spans="1:23" s="208" customFormat="1" ht="102" customHeight="1">
      <c r="A12" s="209" t="s">
        <v>445</v>
      </c>
      <c r="B12" s="210">
        <v>459.51</v>
      </c>
      <c r="C12" s="210">
        <v>394.92</v>
      </c>
      <c r="D12" s="210">
        <v>108.26</v>
      </c>
      <c r="E12" s="210">
        <v>108.26</v>
      </c>
      <c r="F12" s="210">
        <v>351.25</v>
      </c>
      <c r="G12" s="208">
        <v>286.66000000000003</v>
      </c>
    </row>
    <row r="13" spans="1:23" s="208" customFormat="1" ht="102" customHeight="1">
      <c r="A13" s="209" t="s">
        <v>560</v>
      </c>
      <c r="B13" s="210">
        <v>599.29</v>
      </c>
      <c r="C13" s="210">
        <v>529.30999999999995</v>
      </c>
      <c r="D13" s="210">
        <v>149.1</v>
      </c>
      <c r="E13" s="210">
        <v>149.1</v>
      </c>
      <c r="F13" s="210">
        <v>450.19</v>
      </c>
      <c r="G13" s="208">
        <v>380.21</v>
      </c>
    </row>
    <row r="14" spans="1:23" s="211" customFormat="1" ht="102" customHeight="1" thickBot="1">
      <c r="A14" s="480" t="s">
        <v>797</v>
      </c>
      <c r="B14" s="495">
        <f>SUM(D14,F14)</f>
        <v>688</v>
      </c>
      <c r="C14" s="496">
        <f>SUM(E14,G14)</f>
        <v>657</v>
      </c>
      <c r="D14" s="292">
        <v>374</v>
      </c>
      <c r="E14" s="292">
        <v>374</v>
      </c>
      <c r="F14" s="292">
        <v>314</v>
      </c>
      <c r="G14" s="292">
        <v>283</v>
      </c>
    </row>
    <row r="15" spans="1:23" s="215" customFormat="1" ht="9.9499999999999993" customHeight="1">
      <c r="A15" s="477" t="s">
        <v>970</v>
      </c>
      <c r="B15" s="212"/>
      <c r="C15" s="213"/>
      <c r="D15" s="213"/>
      <c r="E15" s="213"/>
      <c r="F15" s="214"/>
      <c r="G15" s="476" t="s">
        <v>559</v>
      </c>
    </row>
    <row r="16" spans="1:23" s="219" customFormat="1" ht="9.9499999999999993" customHeight="1">
      <c r="A16" s="478" t="s">
        <v>164</v>
      </c>
      <c r="B16" s="216"/>
      <c r="C16" s="217"/>
      <c r="D16" s="217"/>
      <c r="E16" s="218"/>
      <c r="F16" s="216"/>
    </row>
    <row r="17" spans="1:6" s="208" customFormat="1">
      <c r="A17" s="220"/>
      <c r="B17" s="221"/>
      <c r="C17" s="220"/>
      <c r="D17" s="220"/>
      <c r="E17" s="222"/>
      <c r="F17" s="221"/>
    </row>
    <row r="18" spans="1:6" s="208" customFormat="1">
      <c r="A18" s="220"/>
      <c r="B18" s="221"/>
      <c r="C18" s="220"/>
      <c r="D18" s="220"/>
      <c r="E18" s="222"/>
      <c r="F18" s="221"/>
    </row>
    <row r="19" spans="1:6" s="208" customFormat="1">
      <c r="A19" s="220"/>
      <c r="B19" s="221"/>
      <c r="C19" s="220"/>
      <c r="D19" s="220"/>
      <c r="E19" s="222"/>
      <c r="F19" s="221"/>
    </row>
    <row r="20" spans="1:6" s="208" customFormat="1">
      <c r="A20" s="220"/>
      <c r="B20" s="221"/>
      <c r="C20" s="220"/>
      <c r="D20" s="220"/>
      <c r="E20" s="222"/>
      <c r="F20" s="221"/>
    </row>
    <row r="21" spans="1:6" s="208" customFormat="1">
      <c r="A21" s="220"/>
      <c r="B21" s="221"/>
      <c r="C21" s="220"/>
      <c r="D21" s="220"/>
      <c r="E21" s="222"/>
      <c r="F21" s="221"/>
    </row>
    <row r="22" spans="1:6" s="208" customFormat="1">
      <c r="A22" s="220"/>
      <c r="B22" s="221"/>
      <c r="C22" s="220"/>
      <c r="D22" s="220"/>
      <c r="E22" s="222"/>
      <c r="F22" s="221"/>
    </row>
    <row r="23" spans="1:6" s="208" customFormat="1">
      <c r="A23" s="220"/>
      <c r="B23" s="221"/>
      <c r="C23" s="220"/>
      <c r="D23" s="220"/>
      <c r="E23" s="222"/>
      <c r="F23" s="221"/>
    </row>
    <row r="24" spans="1:6" s="208" customFormat="1">
      <c r="A24" s="220"/>
      <c r="B24" s="221"/>
      <c r="C24" s="220"/>
      <c r="D24" s="220"/>
      <c r="E24" s="222"/>
      <c r="F24" s="221"/>
    </row>
    <row r="25" spans="1:6" s="208" customFormat="1">
      <c r="A25" s="220"/>
      <c r="B25" s="221"/>
      <c r="C25" s="220"/>
      <c r="D25" s="220"/>
      <c r="E25" s="222"/>
      <c r="F25" s="221"/>
    </row>
    <row r="26" spans="1:6" s="208" customFormat="1">
      <c r="A26" s="220"/>
      <c r="B26" s="221"/>
      <c r="C26" s="220"/>
      <c r="D26" s="220"/>
      <c r="E26" s="222"/>
      <c r="F26" s="221"/>
    </row>
    <row r="27" spans="1:6" s="208" customFormat="1">
      <c r="A27" s="220"/>
      <c r="B27" s="221"/>
      <c r="C27" s="220"/>
      <c r="D27" s="220"/>
      <c r="E27" s="222"/>
      <c r="F27" s="221"/>
    </row>
    <row r="28" spans="1:6" s="208" customFormat="1">
      <c r="A28" s="220"/>
      <c r="B28" s="221"/>
      <c r="C28" s="220"/>
      <c r="D28" s="220"/>
      <c r="E28" s="222"/>
      <c r="F28" s="221"/>
    </row>
    <row r="29" spans="1:6" s="208" customFormat="1">
      <c r="A29" s="220"/>
      <c r="B29" s="221"/>
      <c r="C29" s="220"/>
      <c r="D29" s="220"/>
      <c r="E29" s="222"/>
      <c r="F29" s="221"/>
    </row>
    <row r="30" spans="1:6" s="208" customFormat="1">
      <c r="A30" s="220"/>
      <c r="B30" s="221"/>
      <c r="C30" s="220"/>
      <c r="D30" s="220"/>
      <c r="E30" s="222"/>
      <c r="F30" s="221"/>
    </row>
    <row r="31" spans="1:6" s="208" customFormat="1">
      <c r="A31" s="220"/>
      <c r="B31" s="221"/>
      <c r="C31" s="220"/>
      <c r="D31" s="220"/>
      <c r="E31" s="222"/>
      <c r="F31" s="221"/>
    </row>
    <row r="32" spans="1:6" s="208" customFormat="1">
      <c r="A32" s="220"/>
      <c r="B32" s="221"/>
      <c r="C32" s="220"/>
      <c r="D32" s="220"/>
      <c r="E32" s="222"/>
      <c r="F32" s="221"/>
    </row>
    <row r="33" spans="1:6" s="208" customFormat="1">
      <c r="A33" s="220"/>
      <c r="B33" s="221"/>
      <c r="C33" s="220"/>
      <c r="D33" s="220"/>
      <c r="E33" s="222"/>
      <c r="F33" s="221"/>
    </row>
    <row r="34" spans="1:6" s="208" customFormat="1">
      <c r="A34" s="220"/>
      <c r="B34" s="221"/>
      <c r="C34" s="220"/>
      <c r="D34" s="220"/>
      <c r="E34" s="222"/>
      <c r="F34" s="221"/>
    </row>
    <row r="35" spans="1:6" s="208" customFormat="1">
      <c r="A35" s="220"/>
      <c r="B35" s="221"/>
      <c r="C35" s="220"/>
      <c r="D35" s="220"/>
      <c r="E35" s="222"/>
      <c r="F35" s="221"/>
    </row>
    <row r="36" spans="1:6" s="208" customFormat="1">
      <c r="A36" s="220"/>
      <c r="B36" s="221"/>
      <c r="C36" s="220"/>
      <c r="D36" s="220"/>
      <c r="E36" s="222"/>
      <c r="F36" s="221"/>
    </row>
    <row r="37" spans="1:6" s="208" customFormat="1">
      <c r="A37" s="220"/>
      <c r="B37" s="221"/>
      <c r="C37" s="220"/>
      <c r="D37" s="220"/>
      <c r="E37" s="222"/>
      <c r="F37" s="221"/>
    </row>
    <row r="38" spans="1:6" s="208" customFormat="1">
      <c r="A38" s="220"/>
      <c r="B38" s="221"/>
      <c r="C38" s="220"/>
      <c r="D38" s="220"/>
      <c r="E38" s="222"/>
      <c r="F38" s="221"/>
    </row>
    <row r="39" spans="1:6" s="208" customFormat="1">
      <c r="A39" s="220"/>
      <c r="B39" s="221"/>
      <c r="C39" s="220"/>
      <c r="D39" s="220"/>
      <c r="E39" s="222"/>
      <c r="F39" s="221"/>
    </row>
    <row r="40" spans="1:6" s="208" customFormat="1">
      <c r="A40" s="220"/>
      <c r="B40" s="221"/>
      <c r="C40" s="220"/>
      <c r="D40" s="220"/>
      <c r="E40" s="222"/>
      <c r="F40" s="221"/>
    </row>
    <row r="41" spans="1:6" s="208" customFormat="1">
      <c r="A41" s="220"/>
      <c r="B41" s="221"/>
      <c r="C41" s="220"/>
      <c r="D41" s="220"/>
      <c r="E41" s="222"/>
      <c r="F41" s="221"/>
    </row>
    <row r="42" spans="1:6" s="208" customFormat="1">
      <c r="A42" s="220"/>
      <c r="B42" s="221"/>
      <c r="C42" s="220"/>
      <c r="D42" s="220"/>
      <c r="E42" s="222"/>
      <c r="F42" s="221"/>
    </row>
    <row r="43" spans="1:6" s="208" customFormat="1">
      <c r="A43" s="220"/>
      <c r="B43" s="221"/>
      <c r="C43" s="220"/>
      <c r="D43" s="220"/>
      <c r="E43" s="222"/>
      <c r="F43" s="221"/>
    </row>
    <row r="44" spans="1:6" s="208" customFormat="1">
      <c r="A44" s="220"/>
      <c r="B44" s="221"/>
      <c r="C44" s="220"/>
      <c r="D44" s="220"/>
      <c r="E44" s="222"/>
      <c r="F44" s="221"/>
    </row>
    <row r="45" spans="1:6" s="208" customFormat="1">
      <c r="A45" s="220"/>
      <c r="B45" s="221"/>
      <c r="C45" s="220"/>
      <c r="D45" s="220"/>
      <c r="E45" s="222"/>
      <c r="F45" s="221"/>
    </row>
    <row r="46" spans="1:6" s="208" customFormat="1">
      <c r="A46" s="220"/>
      <c r="B46" s="221"/>
      <c r="C46" s="220"/>
      <c r="D46" s="220"/>
      <c r="E46" s="222"/>
      <c r="F46" s="221"/>
    </row>
    <row r="47" spans="1:6" s="208" customFormat="1">
      <c r="A47" s="220"/>
      <c r="B47" s="221"/>
      <c r="C47" s="220"/>
      <c r="D47" s="220"/>
      <c r="E47" s="222"/>
      <c r="F47" s="221"/>
    </row>
    <row r="48" spans="1:6" s="208" customFormat="1">
      <c r="A48" s="220"/>
      <c r="B48" s="221"/>
      <c r="C48" s="220"/>
      <c r="D48" s="220"/>
      <c r="E48" s="222"/>
      <c r="F48" s="221"/>
    </row>
    <row r="49" spans="1:6" s="208" customFormat="1">
      <c r="A49" s="220"/>
      <c r="B49" s="221"/>
      <c r="C49" s="220"/>
      <c r="D49" s="220"/>
      <c r="E49" s="222"/>
      <c r="F49" s="221"/>
    </row>
    <row r="50" spans="1:6" s="208" customFormat="1">
      <c r="A50" s="220"/>
      <c r="B50" s="221"/>
      <c r="C50" s="220"/>
      <c r="D50" s="220"/>
      <c r="E50" s="222"/>
      <c r="F50" s="221"/>
    </row>
    <row r="51" spans="1:6" s="208" customFormat="1">
      <c r="A51" s="220"/>
      <c r="B51" s="221"/>
      <c r="C51" s="220"/>
      <c r="D51" s="220"/>
      <c r="E51" s="222"/>
      <c r="F51" s="221"/>
    </row>
    <row r="52" spans="1:6" s="208" customFormat="1">
      <c r="A52" s="220"/>
      <c r="B52" s="221"/>
      <c r="C52" s="220"/>
      <c r="D52" s="220"/>
      <c r="E52" s="222"/>
      <c r="F52" s="221"/>
    </row>
    <row r="53" spans="1:6" s="208" customFormat="1">
      <c r="A53" s="220"/>
      <c r="B53" s="221"/>
      <c r="C53" s="220"/>
      <c r="D53" s="220"/>
      <c r="E53" s="222"/>
      <c r="F53" s="221"/>
    </row>
    <row r="54" spans="1:6" s="208" customFormat="1">
      <c r="A54" s="220"/>
      <c r="B54" s="221"/>
      <c r="C54" s="220"/>
      <c r="D54" s="220"/>
      <c r="E54" s="222"/>
      <c r="F54" s="221"/>
    </row>
    <row r="55" spans="1:6" s="208" customFormat="1">
      <c r="A55" s="220"/>
      <c r="B55" s="221"/>
      <c r="C55" s="220"/>
      <c r="D55" s="220"/>
      <c r="E55" s="222"/>
      <c r="F55" s="221"/>
    </row>
    <row r="56" spans="1:6" s="208" customFormat="1">
      <c r="A56" s="220"/>
      <c r="B56" s="221"/>
      <c r="C56" s="220"/>
      <c r="D56" s="220"/>
      <c r="E56" s="222"/>
      <c r="F56" s="221"/>
    </row>
    <row r="57" spans="1:6" s="208" customFormat="1">
      <c r="A57" s="220"/>
      <c r="B57" s="221"/>
      <c r="C57" s="220"/>
      <c r="D57" s="220"/>
      <c r="E57" s="222"/>
      <c r="F57" s="221"/>
    </row>
    <row r="58" spans="1:6" s="208" customFormat="1">
      <c r="A58" s="220"/>
      <c r="B58" s="221"/>
      <c r="C58" s="220"/>
      <c r="D58" s="220"/>
      <c r="E58" s="222"/>
      <c r="F58" s="221"/>
    </row>
    <row r="59" spans="1:6" s="208" customFormat="1">
      <c r="A59" s="220"/>
      <c r="B59" s="221"/>
      <c r="C59" s="220"/>
      <c r="D59" s="220"/>
      <c r="E59" s="222"/>
      <c r="F59" s="221"/>
    </row>
    <row r="60" spans="1:6" s="208" customFormat="1">
      <c r="A60" s="220"/>
      <c r="B60" s="221"/>
      <c r="C60" s="220"/>
      <c r="D60" s="220"/>
      <c r="E60" s="222"/>
      <c r="F60" s="221"/>
    </row>
    <row r="61" spans="1:6" s="208" customFormat="1">
      <c r="A61" s="220"/>
      <c r="B61" s="221"/>
      <c r="C61" s="220"/>
      <c r="D61" s="220"/>
      <c r="E61" s="222"/>
      <c r="F61" s="221"/>
    </row>
    <row r="62" spans="1:6" s="208" customFormat="1">
      <c r="A62" s="220"/>
      <c r="B62" s="221"/>
      <c r="C62" s="220"/>
      <c r="D62" s="220"/>
      <c r="E62" s="222"/>
      <c r="F62" s="221"/>
    </row>
    <row r="63" spans="1:6" s="208" customFormat="1">
      <c r="A63" s="220"/>
      <c r="B63" s="221"/>
      <c r="C63" s="220"/>
      <c r="D63" s="220"/>
      <c r="E63" s="222"/>
      <c r="F63" s="221"/>
    </row>
    <row r="64" spans="1:6" s="208" customFormat="1">
      <c r="A64" s="220"/>
      <c r="B64" s="221"/>
      <c r="C64" s="220"/>
      <c r="D64" s="220"/>
      <c r="E64" s="222"/>
      <c r="F64" s="221"/>
    </row>
    <row r="65" spans="1:6" s="208" customFormat="1">
      <c r="A65" s="220"/>
      <c r="B65" s="221"/>
      <c r="C65" s="220"/>
      <c r="D65" s="220"/>
      <c r="E65" s="222"/>
      <c r="F65" s="221"/>
    </row>
    <row r="66" spans="1:6" s="208" customFormat="1">
      <c r="A66" s="220"/>
      <c r="B66" s="221"/>
      <c r="C66" s="220"/>
      <c r="D66" s="220"/>
      <c r="E66" s="222"/>
      <c r="F66" s="221"/>
    </row>
    <row r="67" spans="1:6" s="208" customFormat="1">
      <c r="A67" s="220"/>
      <c r="B67" s="221"/>
      <c r="C67" s="220"/>
      <c r="D67" s="220"/>
      <c r="E67" s="222"/>
      <c r="F67" s="221"/>
    </row>
    <row r="68" spans="1:6" s="208" customFormat="1">
      <c r="A68" s="220"/>
      <c r="B68" s="221"/>
      <c r="C68" s="220"/>
      <c r="D68" s="220"/>
      <c r="E68" s="222"/>
      <c r="F68" s="221"/>
    </row>
    <row r="69" spans="1:6" s="208" customFormat="1">
      <c r="A69" s="220"/>
      <c r="B69" s="221"/>
      <c r="C69" s="220"/>
      <c r="D69" s="220"/>
      <c r="E69" s="222"/>
      <c r="F69" s="221"/>
    </row>
    <row r="70" spans="1:6" s="208" customFormat="1">
      <c r="A70" s="220"/>
      <c r="B70" s="221"/>
      <c r="C70" s="220"/>
      <c r="D70" s="220"/>
      <c r="E70" s="222"/>
      <c r="F70" s="221"/>
    </row>
    <row r="71" spans="1:6" s="208" customFormat="1">
      <c r="A71" s="220"/>
      <c r="B71" s="221"/>
      <c r="C71" s="220"/>
      <c r="D71" s="220"/>
      <c r="E71" s="222"/>
      <c r="F71" s="221"/>
    </row>
    <row r="72" spans="1:6" s="208" customFormat="1">
      <c r="A72" s="220"/>
      <c r="B72" s="221"/>
      <c r="C72" s="220"/>
      <c r="D72" s="220"/>
      <c r="E72" s="222"/>
      <c r="F72" s="221"/>
    </row>
    <row r="73" spans="1:6" s="208" customFormat="1">
      <c r="A73" s="220"/>
      <c r="B73" s="221"/>
      <c r="C73" s="220"/>
      <c r="D73" s="220"/>
      <c r="E73" s="222"/>
      <c r="F73" s="221"/>
    </row>
    <row r="74" spans="1:6" s="208" customFormat="1">
      <c r="A74" s="220"/>
      <c r="B74" s="221"/>
      <c r="C74" s="220"/>
      <c r="D74" s="220"/>
      <c r="E74" s="222"/>
      <c r="F74" s="221"/>
    </row>
    <row r="75" spans="1:6" s="208" customFormat="1">
      <c r="A75" s="220"/>
      <c r="B75" s="221"/>
      <c r="C75" s="220"/>
      <c r="D75" s="220"/>
      <c r="E75" s="222"/>
      <c r="F75" s="221"/>
    </row>
    <row r="76" spans="1:6" s="208" customFormat="1">
      <c r="A76" s="220"/>
      <c r="B76" s="221"/>
      <c r="C76" s="220"/>
      <c r="D76" s="220"/>
      <c r="E76" s="222"/>
      <c r="F76" s="221"/>
    </row>
    <row r="77" spans="1:6" s="208" customFormat="1">
      <c r="A77" s="220"/>
      <c r="B77" s="221"/>
      <c r="C77" s="220"/>
      <c r="D77" s="220"/>
      <c r="E77" s="222"/>
      <c r="F77" s="221"/>
    </row>
    <row r="78" spans="1:6" s="208" customFormat="1">
      <c r="A78" s="220"/>
      <c r="B78" s="221"/>
      <c r="C78" s="220"/>
      <c r="D78" s="220"/>
      <c r="E78" s="222"/>
      <c r="F78" s="221"/>
    </row>
    <row r="79" spans="1:6" s="208" customFormat="1">
      <c r="A79" s="220"/>
      <c r="B79" s="221"/>
      <c r="C79" s="220"/>
      <c r="D79" s="220"/>
      <c r="E79" s="222"/>
      <c r="F79" s="221"/>
    </row>
    <row r="80" spans="1:6" s="208" customFormat="1">
      <c r="A80" s="220"/>
      <c r="B80" s="221"/>
      <c r="C80" s="220"/>
      <c r="D80" s="220"/>
      <c r="E80" s="222"/>
      <c r="F80" s="221"/>
    </row>
    <row r="81" spans="1:6" s="208" customFormat="1">
      <c r="A81" s="220"/>
      <c r="B81" s="221"/>
      <c r="C81" s="220"/>
      <c r="D81" s="220"/>
      <c r="E81" s="222"/>
      <c r="F81" s="221"/>
    </row>
    <row r="82" spans="1:6" s="208" customFormat="1">
      <c r="A82" s="220"/>
      <c r="B82" s="221"/>
      <c r="C82" s="220"/>
      <c r="D82" s="220"/>
      <c r="E82" s="222"/>
      <c r="F82" s="221"/>
    </row>
    <row r="83" spans="1:6" s="208" customFormat="1">
      <c r="A83" s="220"/>
      <c r="B83" s="221"/>
      <c r="C83" s="220"/>
      <c r="D83" s="220"/>
      <c r="E83" s="222"/>
      <c r="F83" s="221"/>
    </row>
    <row r="84" spans="1:6" s="208" customFormat="1">
      <c r="A84" s="220"/>
      <c r="B84" s="221"/>
      <c r="C84" s="220"/>
      <c r="D84" s="220"/>
      <c r="E84" s="222"/>
      <c r="F84" s="221"/>
    </row>
    <row r="85" spans="1:6" s="208" customFormat="1">
      <c r="A85" s="220"/>
      <c r="B85" s="221"/>
      <c r="C85" s="220"/>
      <c r="D85" s="220"/>
      <c r="E85" s="222"/>
      <c r="F85" s="221"/>
    </row>
    <row r="86" spans="1:6" s="208" customFormat="1">
      <c r="A86" s="220"/>
      <c r="B86" s="221"/>
      <c r="C86" s="220"/>
      <c r="D86" s="220"/>
      <c r="E86" s="222"/>
      <c r="F86" s="221"/>
    </row>
    <row r="87" spans="1:6" s="208" customFormat="1">
      <c r="A87" s="220"/>
      <c r="B87" s="221"/>
      <c r="C87" s="220"/>
      <c r="D87" s="220"/>
      <c r="E87" s="222"/>
      <c r="F87" s="221"/>
    </row>
    <row r="88" spans="1:6" s="208" customFormat="1">
      <c r="A88" s="220"/>
      <c r="B88" s="221"/>
      <c r="C88" s="220"/>
      <c r="D88" s="220"/>
      <c r="E88" s="222"/>
      <c r="F88" s="221"/>
    </row>
    <row r="89" spans="1:6" s="208" customFormat="1">
      <c r="A89" s="220"/>
      <c r="B89" s="221"/>
      <c r="C89" s="220"/>
      <c r="D89" s="220"/>
      <c r="E89" s="222"/>
      <c r="F89" s="221"/>
    </row>
    <row r="90" spans="1:6" s="208" customFormat="1">
      <c r="A90" s="220"/>
      <c r="B90" s="221"/>
      <c r="C90" s="220"/>
      <c r="D90" s="220"/>
      <c r="E90" s="222"/>
      <c r="F90" s="221"/>
    </row>
    <row r="91" spans="1:6" s="208" customFormat="1">
      <c r="A91" s="220"/>
      <c r="B91" s="221"/>
      <c r="C91" s="220"/>
      <c r="D91" s="220"/>
      <c r="E91" s="222"/>
      <c r="F91" s="221"/>
    </row>
    <row r="92" spans="1:6" s="208" customFormat="1">
      <c r="A92" s="220"/>
      <c r="B92" s="221"/>
      <c r="C92" s="220"/>
      <c r="D92" s="220"/>
      <c r="E92" s="222"/>
      <c r="F92" s="221"/>
    </row>
    <row r="93" spans="1:6" s="208" customFormat="1">
      <c r="A93" s="220"/>
      <c r="B93" s="221"/>
      <c r="C93" s="220"/>
      <c r="D93" s="220"/>
      <c r="E93" s="222"/>
      <c r="F93" s="221"/>
    </row>
  </sheetData>
  <sheetProtection selectLockedCells="1"/>
  <mergeCells count="13">
    <mergeCell ref="K3:Q3"/>
    <mergeCell ref="R3:W3"/>
    <mergeCell ref="F6:G7"/>
    <mergeCell ref="A3:G3"/>
    <mergeCell ref="A4:G4"/>
    <mergeCell ref="F8:F9"/>
    <mergeCell ref="G8:G9"/>
    <mergeCell ref="A6:A9"/>
    <mergeCell ref="B6:B9"/>
    <mergeCell ref="C6:C9"/>
    <mergeCell ref="D8:D9"/>
    <mergeCell ref="D6:E7"/>
    <mergeCell ref="E8:E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view="pageBreakPreview" zoomScaleNormal="100" zoomScaleSheetLayoutView="100" workbookViewId="0">
      <selection activeCell="D43" sqref="D43"/>
    </sheetView>
  </sheetViews>
  <sheetFormatPr defaultColWidth="13.75" defaultRowHeight="14.25"/>
  <cols>
    <col min="1" max="1" width="12.5" style="37" customWidth="1"/>
    <col min="2" max="2" width="8.875" style="37" customWidth="1"/>
    <col min="3" max="3" width="8.5" style="37" customWidth="1"/>
    <col min="4" max="4" width="12" style="38" customWidth="1"/>
    <col min="5" max="5" width="11.125" style="38" customWidth="1"/>
    <col min="6" max="6" width="10.5" style="38" customWidth="1"/>
    <col min="7" max="11" width="9.375" style="38" customWidth="1"/>
    <col min="12" max="12" width="9.5" style="40" customWidth="1"/>
    <col min="13" max="13" width="9.375" style="41" customWidth="1"/>
    <col min="14" max="14" width="10.125" style="41" customWidth="1"/>
    <col min="15" max="15" width="9.625" style="40" customWidth="1"/>
    <col min="16" max="16" width="15.625" style="39" customWidth="1"/>
    <col min="17" max="16384" width="13.75" style="39"/>
  </cols>
  <sheetData>
    <row r="1" spans="1:16" s="332" customFormat="1" ht="14.1" customHeight="1">
      <c r="A1" s="359" t="s">
        <v>976</v>
      </c>
      <c r="B1" s="333"/>
      <c r="C1" s="333"/>
      <c r="D1" s="343"/>
      <c r="E1" s="343"/>
      <c r="F1" s="343"/>
      <c r="G1" s="1003"/>
      <c r="H1" s="1003"/>
      <c r="I1" s="343"/>
      <c r="J1" s="343"/>
      <c r="K1" s="343"/>
      <c r="M1" s="331"/>
      <c r="N1" s="331"/>
      <c r="P1" s="360" t="s">
        <v>977</v>
      </c>
    </row>
    <row r="2" spans="1:16" s="12" customFormat="1" ht="14.1" customHeight="1">
      <c r="D2" s="70"/>
      <c r="E2" s="70"/>
      <c r="F2" s="70"/>
      <c r="G2" s="70"/>
      <c r="H2" s="70"/>
      <c r="I2" s="70"/>
      <c r="J2" s="70"/>
      <c r="K2" s="70"/>
      <c r="M2" s="11"/>
      <c r="N2" s="11"/>
    </row>
    <row r="3" spans="1:16" s="284" customFormat="1" ht="20.100000000000001" customHeight="1">
      <c r="A3" s="980" t="s">
        <v>299</v>
      </c>
      <c r="B3" s="980"/>
      <c r="C3" s="980"/>
      <c r="D3" s="980"/>
      <c r="E3" s="980"/>
      <c r="F3" s="980"/>
      <c r="G3" s="980"/>
      <c r="H3" s="980"/>
      <c r="I3" s="985" t="s">
        <v>443</v>
      </c>
      <c r="J3" s="985"/>
      <c r="K3" s="985"/>
      <c r="L3" s="985"/>
      <c r="M3" s="985"/>
      <c r="N3" s="985"/>
      <c r="O3" s="985"/>
      <c r="P3" s="985"/>
    </row>
    <row r="4" spans="1:16" s="13" customFormat="1" ht="20.100000000000001" customHeight="1">
      <c r="A4" s="981"/>
      <c r="B4" s="981"/>
      <c r="C4" s="981"/>
      <c r="D4" s="981"/>
      <c r="E4" s="981"/>
      <c r="F4" s="981"/>
      <c r="G4" s="981"/>
      <c r="H4" s="981"/>
      <c r="I4" s="981"/>
      <c r="J4" s="981"/>
      <c r="K4" s="981"/>
      <c r="L4" s="981"/>
      <c r="M4" s="981"/>
      <c r="N4" s="981"/>
      <c r="O4" s="981"/>
    </row>
    <row r="5" spans="1:16" s="287" customFormat="1" ht="18" customHeight="1" thickBot="1">
      <c r="A5" s="287" t="s">
        <v>38</v>
      </c>
      <c r="D5" s="15"/>
      <c r="E5" s="15"/>
      <c r="F5" s="15"/>
      <c r="G5" s="15"/>
      <c r="H5" s="15"/>
      <c r="I5" s="14"/>
      <c r="J5" s="14"/>
      <c r="K5" s="14"/>
      <c r="M5" s="16"/>
      <c r="N5" s="16"/>
      <c r="O5" s="15"/>
      <c r="P5" s="15" t="s">
        <v>307</v>
      </c>
    </row>
    <row r="6" spans="1:16" s="12" customFormat="1" ht="20.100000000000001" customHeight="1">
      <c r="A6" s="922" t="s">
        <v>309</v>
      </c>
      <c r="B6" s="986" t="s">
        <v>39</v>
      </c>
      <c r="C6" s="989" t="s">
        <v>158</v>
      </c>
      <c r="D6" s="990"/>
      <c r="E6" s="990"/>
      <c r="F6" s="990"/>
      <c r="G6" s="990"/>
      <c r="H6" s="990"/>
      <c r="I6" s="990" t="s">
        <v>159</v>
      </c>
      <c r="J6" s="990"/>
      <c r="K6" s="990"/>
      <c r="L6" s="990"/>
      <c r="M6" s="990"/>
      <c r="N6" s="990"/>
      <c r="O6" s="991"/>
      <c r="P6" s="982" t="s">
        <v>308</v>
      </c>
    </row>
    <row r="7" spans="1:16" s="12" customFormat="1" ht="20.100000000000001" customHeight="1">
      <c r="A7" s="923"/>
      <c r="B7" s="987"/>
      <c r="C7" s="1004"/>
      <c r="D7" s="992" t="s">
        <v>393</v>
      </c>
      <c r="E7" s="1000" t="s">
        <v>40</v>
      </c>
      <c r="F7" s="992" t="s">
        <v>763</v>
      </c>
      <c r="G7" s="992" t="s">
        <v>41</v>
      </c>
      <c r="H7" s="1009" t="s">
        <v>42</v>
      </c>
      <c r="I7" s="998"/>
      <c r="J7" s="1000" t="s">
        <v>43</v>
      </c>
      <c r="K7" s="1000" t="s">
        <v>44</v>
      </c>
      <c r="L7" s="1000" t="s">
        <v>45</v>
      </c>
      <c r="M7" s="1000" t="s">
        <v>46</v>
      </c>
      <c r="N7" s="1000" t="s">
        <v>47</v>
      </c>
      <c r="O7" s="995" t="s">
        <v>365</v>
      </c>
      <c r="P7" s="983"/>
    </row>
    <row r="8" spans="1:16" s="12" customFormat="1" ht="20.100000000000001" customHeight="1">
      <c r="A8" s="923"/>
      <c r="B8" s="987"/>
      <c r="C8" s="1004"/>
      <c r="D8" s="992"/>
      <c r="E8" s="1007"/>
      <c r="F8" s="992"/>
      <c r="G8" s="993"/>
      <c r="H8" s="1009"/>
      <c r="I8" s="998"/>
      <c r="J8" s="1001"/>
      <c r="K8" s="1001"/>
      <c r="L8" s="1001"/>
      <c r="M8" s="1001"/>
      <c r="N8" s="1001"/>
      <c r="O8" s="996"/>
      <c r="P8" s="983"/>
    </row>
    <row r="9" spans="1:16" s="12" customFormat="1" ht="20.100000000000001" customHeight="1">
      <c r="A9" s="924"/>
      <c r="B9" s="988"/>
      <c r="C9" s="1005"/>
      <c r="D9" s="1006"/>
      <c r="E9" s="1008"/>
      <c r="F9" s="1006"/>
      <c r="G9" s="994"/>
      <c r="H9" s="1010"/>
      <c r="I9" s="999"/>
      <c r="J9" s="1002"/>
      <c r="K9" s="1002"/>
      <c r="L9" s="1002"/>
      <c r="M9" s="1002"/>
      <c r="N9" s="1002"/>
      <c r="O9" s="997"/>
      <c r="P9" s="984"/>
    </row>
    <row r="10" spans="1:16" s="19" customFormat="1" ht="18" customHeight="1">
      <c r="A10" s="17" t="s">
        <v>399</v>
      </c>
      <c r="B10" s="18">
        <v>40547</v>
      </c>
      <c r="C10" s="18">
        <v>16658</v>
      </c>
      <c r="D10" s="18">
        <v>2865</v>
      </c>
      <c r="E10" s="18">
        <v>7989</v>
      </c>
      <c r="F10" s="18">
        <v>968</v>
      </c>
      <c r="G10" s="18">
        <v>4836</v>
      </c>
      <c r="H10" s="18">
        <v>0</v>
      </c>
      <c r="I10" s="18">
        <v>23889</v>
      </c>
      <c r="J10" s="18">
        <v>3736</v>
      </c>
      <c r="K10" s="18">
        <v>6491</v>
      </c>
      <c r="L10" s="18">
        <v>2221</v>
      </c>
      <c r="M10" s="18">
        <v>8391</v>
      </c>
      <c r="N10" s="18">
        <v>3050</v>
      </c>
      <c r="O10" s="18">
        <v>0</v>
      </c>
      <c r="P10" s="189" t="s">
        <v>739</v>
      </c>
    </row>
    <row r="11" spans="1:16" s="19" customFormat="1" ht="18" customHeight="1">
      <c r="A11" s="17" t="s">
        <v>444</v>
      </c>
      <c r="B11" s="18">
        <v>36305</v>
      </c>
      <c r="C11" s="18">
        <v>13572</v>
      </c>
      <c r="D11" s="18">
        <v>2523</v>
      </c>
      <c r="E11" s="18">
        <v>5162</v>
      </c>
      <c r="F11" s="18">
        <v>1003</v>
      </c>
      <c r="G11" s="18">
        <v>4884</v>
      </c>
      <c r="H11" s="18">
        <v>0</v>
      </c>
      <c r="I11" s="18">
        <v>22733</v>
      </c>
      <c r="J11" s="18">
        <v>3248</v>
      </c>
      <c r="K11" s="18">
        <v>6475</v>
      </c>
      <c r="L11" s="18">
        <v>2163</v>
      </c>
      <c r="M11" s="18">
        <v>8778</v>
      </c>
      <c r="N11" s="18">
        <v>2069</v>
      </c>
      <c r="O11" s="18">
        <v>0</v>
      </c>
      <c r="P11" s="189" t="s">
        <v>444</v>
      </c>
    </row>
    <row r="12" spans="1:16" s="19" customFormat="1" ht="18" customHeight="1">
      <c r="A12" s="17" t="s">
        <v>445</v>
      </c>
      <c r="B12" s="18">
        <v>39534</v>
      </c>
      <c r="C12" s="18">
        <v>16049</v>
      </c>
      <c r="D12" s="18">
        <v>2239</v>
      </c>
      <c r="E12" s="18">
        <v>7894</v>
      </c>
      <c r="F12" s="18">
        <v>1064</v>
      </c>
      <c r="G12" s="18">
        <v>4852</v>
      </c>
      <c r="H12" s="18">
        <v>0</v>
      </c>
      <c r="I12" s="18">
        <v>23485</v>
      </c>
      <c r="J12" s="18">
        <v>3185</v>
      </c>
      <c r="K12" s="18">
        <v>6520</v>
      </c>
      <c r="L12" s="18">
        <v>2008</v>
      </c>
      <c r="M12" s="18">
        <v>10129</v>
      </c>
      <c r="N12" s="18">
        <v>1643</v>
      </c>
      <c r="O12" s="18">
        <v>0</v>
      </c>
      <c r="P12" s="189" t="s">
        <v>445</v>
      </c>
    </row>
    <row r="13" spans="1:16" s="19" customFormat="1" ht="18" customHeight="1">
      <c r="A13" s="17" t="s">
        <v>560</v>
      </c>
      <c r="B13" s="18">
        <v>39105</v>
      </c>
      <c r="C13" s="18">
        <v>16132</v>
      </c>
      <c r="D13" s="18">
        <v>7814</v>
      </c>
      <c r="E13" s="18">
        <v>2874</v>
      </c>
      <c r="F13" s="18">
        <v>267</v>
      </c>
      <c r="G13" s="18">
        <v>5177</v>
      </c>
      <c r="H13" s="18">
        <v>0</v>
      </c>
      <c r="I13" s="18">
        <v>22973</v>
      </c>
      <c r="J13" s="18">
        <v>2773</v>
      </c>
      <c r="K13" s="18">
        <v>6421</v>
      </c>
      <c r="L13" s="18">
        <v>1825</v>
      </c>
      <c r="M13" s="18">
        <v>10023</v>
      </c>
      <c r="N13" s="18">
        <v>1931</v>
      </c>
      <c r="O13" s="18">
        <v>0</v>
      </c>
      <c r="P13" s="189" t="s">
        <v>560</v>
      </c>
    </row>
    <row r="14" spans="1:16" s="19" customFormat="1" ht="18" customHeight="1">
      <c r="A14" s="628" t="s">
        <v>941</v>
      </c>
      <c r="B14" s="21">
        <f t="shared" ref="B14:H14" si="0">SUM(B16:B39)</f>
        <v>47578</v>
      </c>
      <c r="C14" s="21">
        <f t="shared" si="0"/>
        <v>21967</v>
      </c>
      <c r="D14" s="21">
        <f>SUM(D16:D39)</f>
        <v>12387</v>
      </c>
      <c r="E14" s="21">
        <f t="shared" si="0"/>
        <v>3549</v>
      </c>
      <c r="F14" s="21">
        <f t="shared" si="0"/>
        <v>252</v>
      </c>
      <c r="G14" s="21">
        <f t="shared" si="0"/>
        <v>5779</v>
      </c>
      <c r="H14" s="21">
        <f t="shared" si="0"/>
        <v>0</v>
      </c>
      <c r="I14" s="21">
        <f t="shared" ref="I14:O14" si="1">SUM(I16:I39)</f>
        <v>25611</v>
      </c>
      <c r="J14" s="21">
        <f t="shared" si="1"/>
        <v>3259</v>
      </c>
      <c r="K14" s="21">
        <f t="shared" si="1"/>
        <v>7470</v>
      </c>
      <c r="L14" s="21">
        <f t="shared" si="1"/>
        <v>1997</v>
      </c>
      <c r="M14" s="21">
        <f t="shared" si="1"/>
        <v>10580</v>
      </c>
      <c r="N14" s="21">
        <f t="shared" si="1"/>
        <v>2305</v>
      </c>
      <c r="O14" s="21">
        <f t="shared" si="1"/>
        <v>0</v>
      </c>
      <c r="P14" s="630" t="s">
        <v>942</v>
      </c>
    </row>
    <row r="15" spans="1:16" s="19" customFormat="1" ht="12.2" customHeight="1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190"/>
    </row>
    <row r="16" spans="1:16" s="19" customFormat="1" ht="24" customHeight="1">
      <c r="A16" s="24" t="s">
        <v>49</v>
      </c>
      <c r="B16" s="191">
        <f t="shared" ref="B16:B39" si="2">SUM(C16,I16)</f>
        <v>16184</v>
      </c>
      <c r="C16" s="192">
        <f>SUM(D16:H16)</f>
        <v>7415</v>
      </c>
      <c r="D16" s="293">
        <v>2836</v>
      </c>
      <c r="E16" s="293">
        <v>1878</v>
      </c>
      <c r="F16" s="726">
        <v>188</v>
      </c>
      <c r="G16" s="293">
        <v>2513</v>
      </c>
      <c r="H16" s="293"/>
      <c r="I16" s="192">
        <f>SUM(J16:O16)</f>
        <v>8769</v>
      </c>
      <c r="J16" s="295">
        <v>572</v>
      </c>
      <c r="K16" s="295">
        <v>6422</v>
      </c>
      <c r="L16" s="295">
        <v>324</v>
      </c>
      <c r="M16" s="295">
        <v>282</v>
      </c>
      <c r="N16" s="295">
        <v>1169</v>
      </c>
      <c r="O16" s="289">
        <v>0</v>
      </c>
      <c r="P16" s="364" t="s">
        <v>450</v>
      </c>
    </row>
    <row r="17" spans="1:16" s="26" customFormat="1" ht="16.7" customHeight="1">
      <c r="A17" s="193" t="s">
        <v>306</v>
      </c>
      <c r="B17" s="191">
        <f t="shared" si="2"/>
        <v>3576</v>
      </c>
      <c r="C17" s="192">
        <f t="shared" ref="C17:C39" si="3">SUM(D17:H17)</f>
        <v>1793</v>
      </c>
      <c r="D17" s="289">
        <v>1219</v>
      </c>
      <c r="E17" s="289">
        <v>76</v>
      </c>
      <c r="F17" s="289">
        <v>4</v>
      </c>
      <c r="G17" s="289">
        <v>494</v>
      </c>
      <c r="H17" s="289">
        <v>0</v>
      </c>
      <c r="I17" s="192">
        <f t="shared" ref="I17:I39" si="4">SUM(J17:O17)</f>
        <v>1783</v>
      </c>
      <c r="J17" s="295">
        <v>212</v>
      </c>
      <c r="K17" s="295">
        <v>52</v>
      </c>
      <c r="L17" s="295">
        <v>130</v>
      </c>
      <c r="M17" s="295">
        <v>1074</v>
      </c>
      <c r="N17" s="295">
        <v>315</v>
      </c>
      <c r="O17" s="289">
        <v>0</v>
      </c>
      <c r="P17" s="194" t="s">
        <v>260</v>
      </c>
    </row>
    <row r="18" spans="1:16" s="26" customFormat="1" ht="16.7" customHeight="1">
      <c r="A18" s="193" t="s">
        <v>67</v>
      </c>
      <c r="B18" s="191">
        <f t="shared" si="2"/>
        <v>2631</v>
      </c>
      <c r="C18" s="192">
        <f t="shared" si="3"/>
        <v>1007</v>
      </c>
      <c r="D18" s="293">
        <v>733</v>
      </c>
      <c r="E18" s="289">
        <v>63</v>
      </c>
      <c r="F18" s="289">
        <v>1</v>
      </c>
      <c r="G18" s="529">
        <v>210</v>
      </c>
      <c r="H18" s="289">
        <v>0</v>
      </c>
      <c r="I18" s="192">
        <f t="shared" si="4"/>
        <v>1624</v>
      </c>
      <c r="J18" s="295">
        <v>280</v>
      </c>
      <c r="K18" s="295">
        <v>77</v>
      </c>
      <c r="L18" s="295">
        <v>111</v>
      </c>
      <c r="M18" s="295">
        <v>1034</v>
      </c>
      <c r="N18" s="295">
        <v>122</v>
      </c>
      <c r="O18" s="289">
        <v>0</v>
      </c>
      <c r="P18" s="194" t="s">
        <v>343</v>
      </c>
    </row>
    <row r="19" spans="1:16" s="26" customFormat="1" ht="16.7" customHeight="1">
      <c r="A19" s="193" t="s">
        <v>70</v>
      </c>
      <c r="B19" s="191">
        <f t="shared" si="2"/>
        <v>677</v>
      </c>
      <c r="C19" s="192">
        <f t="shared" si="3"/>
        <v>443</v>
      </c>
      <c r="D19" s="293">
        <v>223</v>
      </c>
      <c r="E19" s="289">
        <v>68</v>
      </c>
      <c r="F19" s="289">
        <v>0</v>
      </c>
      <c r="G19" s="529">
        <v>152</v>
      </c>
      <c r="H19" s="289">
        <v>0</v>
      </c>
      <c r="I19" s="192">
        <f t="shared" si="4"/>
        <v>234</v>
      </c>
      <c r="J19" s="295">
        <v>33</v>
      </c>
      <c r="K19" s="295">
        <v>10</v>
      </c>
      <c r="L19" s="295">
        <v>36</v>
      </c>
      <c r="M19" s="295">
        <v>126</v>
      </c>
      <c r="N19" s="295">
        <v>29</v>
      </c>
      <c r="O19" s="289">
        <v>0</v>
      </c>
      <c r="P19" s="194" t="s">
        <v>344</v>
      </c>
    </row>
    <row r="20" spans="1:16" s="26" customFormat="1" ht="16.7" customHeight="1">
      <c r="A20" s="193" t="s">
        <v>73</v>
      </c>
      <c r="B20" s="191">
        <f t="shared" si="2"/>
        <v>2549</v>
      </c>
      <c r="C20" s="192">
        <f t="shared" si="3"/>
        <v>742</v>
      </c>
      <c r="D20" s="293">
        <v>468</v>
      </c>
      <c r="E20" s="289">
        <v>4</v>
      </c>
      <c r="F20" s="289">
        <v>0</v>
      </c>
      <c r="G20" s="529">
        <v>270</v>
      </c>
      <c r="H20" s="289">
        <v>0</v>
      </c>
      <c r="I20" s="192">
        <f t="shared" si="4"/>
        <v>1807</v>
      </c>
      <c r="J20" s="295">
        <v>110</v>
      </c>
      <c r="K20" s="295">
        <v>34</v>
      </c>
      <c r="L20" s="295">
        <v>95</v>
      </c>
      <c r="M20" s="295">
        <v>1515</v>
      </c>
      <c r="N20" s="295">
        <v>53</v>
      </c>
      <c r="O20" s="289">
        <v>0</v>
      </c>
      <c r="P20" s="194" t="s">
        <v>345</v>
      </c>
    </row>
    <row r="21" spans="1:16" s="26" customFormat="1" ht="16.7" customHeight="1">
      <c r="A21" s="193" t="s">
        <v>346</v>
      </c>
      <c r="B21" s="191">
        <f t="shared" si="2"/>
        <v>5175</v>
      </c>
      <c r="C21" s="192">
        <f t="shared" si="3"/>
        <v>3064</v>
      </c>
      <c r="D21" s="293">
        <v>2091</v>
      </c>
      <c r="E21" s="289">
        <v>725</v>
      </c>
      <c r="F21" s="289">
        <v>17</v>
      </c>
      <c r="G21" s="529">
        <v>231</v>
      </c>
      <c r="H21" s="289">
        <v>0</v>
      </c>
      <c r="I21" s="192">
        <f t="shared" si="4"/>
        <v>2111</v>
      </c>
      <c r="J21" s="295">
        <v>155</v>
      </c>
      <c r="K21" s="295">
        <v>99</v>
      </c>
      <c r="L21" s="295">
        <v>145</v>
      </c>
      <c r="M21" s="295">
        <v>1615</v>
      </c>
      <c r="N21" s="295">
        <v>97</v>
      </c>
      <c r="O21" s="289">
        <v>0</v>
      </c>
      <c r="P21" s="194" t="s">
        <v>347</v>
      </c>
    </row>
    <row r="22" spans="1:16" s="26" customFormat="1" ht="16.7" customHeight="1">
      <c r="A22" s="193" t="s">
        <v>79</v>
      </c>
      <c r="B22" s="191">
        <f t="shared" si="2"/>
        <v>1325</v>
      </c>
      <c r="C22" s="192">
        <f t="shared" si="3"/>
        <v>529</v>
      </c>
      <c r="D22" s="293">
        <v>271</v>
      </c>
      <c r="E22" s="289">
        <v>34</v>
      </c>
      <c r="F22" s="289">
        <v>0</v>
      </c>
      <c r="G22" s="529">
        <v>224</v>
      </c>
      <c r="H22" s="289">
        <v>0</v>
      </c>
      <c r="I22" s="192">
        <f t="shared" si="4"/>
        <v>796</v>
      </c>
      <c r="J22" s="295">
        <v>155</v>
      </c>
      <c r="K22" s="295">
        <v>3</v>
      </c>
      <c r="L22" s="295">
        <v>93</v>
      </c>
      <c r="M22" s="295">
        <v>510</v>
      </c>
      <c r="N22" s="295">
        <v>35</v>
      </c>
      <c r="O22" s="289">
        <v>0</v>
      </c>
      <c r="P22" s="194" t="s">
        <v>348</v>
      </c>
    </row>
    <row r="23" spans="1:16" s="26" customFormat="1" ht="16.7" customHeight="1">
      <c r="A23" s="193" t="s">
        <v>82</v>
      </c>
      <c r="B23" s="191">
        <f t="shared" si="2"/>
        <v>1964</v>
      </c>
      <c r="C23" s="192">
        <f t="shared" si="3"/>
        <v>587</v>
      </c>
      <c r="D23" s="293">
        <v>324</v>
      </c>
      <c r="E23" s="289">
        <v>63</v>
      </c>
      <c r="F23" s="289">
        <v>12</v>
      </c>
      <c r="G23" s="529">
        <v>188</v>
      </c>
      <c r="H23" s="289">
        <v>0</v>
      </c>
      <c r="I23" s="192">
        <f t="shared" si="4"/>
        <v>1377</v>
      </c>
      <c r="J23" s="295">
        <v>189</v>
      </c>
      <c r="K23" s="295">
        <v>243</v>
      </c>
      <c r="L23" s="295">
        <v>105</v>
      </c>
      <c r="M23" s="295">
        <v>763</v>
      </c>
      <c r="N23" s="295">
        <v>77</v>
      </c>
      <c r="O23" s="289">
        <v>0</v>
      </c>
      <c r="P23" s="194" t="s">
        <v>83</v>
      </c>
    </row>
    <row r="24" spans="1:16" s="26" customFormat="1" ht="16.7" customHeight="1">
      <c r="A24" s="193" t="s">
        <v>84</v>
      </c>
      <c r="B24" s="191">
        <f t="shared" si="2"/>
        <v>1501</v>
      </c>
      <c r="C24" s="192">
        <f t="shared" si="3"/>
        <v>906</v>
      </c>
      <c r="D24" s="293">
        <v>506</v>
      </c>
      <c r="E24" s="289">
        <v>320</v>
      </c>
      <c r="F24" s="289">
        <v>1</v>
      </c>
      <c r="G24" s="529">
        <v>79</v>
      </c>
      <c r="H24" s="289">
        <v>0</v>
      </c>
      <c r="I24" s="192">
        <f t="shared" si="4"/>
        <v>595</v>
      </c>
      <c r="J24" s="295">
        <v>166</v>
      </c>
      <c r="K24" s="295">
        <v>30</v>
      </c>
      <c r="L24" s="295">
        <v>54</v>
      </c>
      <c r="M24" s="295">
        <v>327</v>
      </c>
      <c r="N24" s="295">
        <v>18</v>
      </c>
      <c r="O24" s="289">
        <v>0</v>
      </c>
      <c r="P24" s="194" t="s">
        <v>349</v>
      </c>
    </row>
    <row r="25" spans="1:16" s="28" customFormat="1" ht="16.7" customHeight="1">
      <c r="A25" s="193" t="s">
        <v>87</v>
      </c>
      <c r="B25" s="191">
        <f t="shared" si="2"/>
        <v>1068</v>
      </c>
      <c r="C25" s="192">
        <f t="shared" si="3"/>
        <v>629</v>
      </c>
      <c r="D25" s="293">
        <v>432</v>
      </c>
      <c r="E25" s="289">
        <v>9</v>
      </c>
      <c r="F25" s="289">
        <v>0</v>
      </c>
      <c r="G25" s="529">
        <v>188</v>
      </c>
      <c r="H25" s="289">
        <v>0</v>
      </c>
      <c r="I25" s="192">
        <f t="shared" si="4"/>
        <v>439</v>
      </c>
      <c r="J25" s="295">
        <v>161</v>
      </c>
      <c r="K25" s="295">
        <v>29</v>
      </c>
      <c r="L25" s="295">
        <v>12</v>
      </c>
      <c r="M25" s="295">
        <v>225</v>
      </c>
      <c r="N25" s="295">
        <v>12</v>
      </c>
      <c r="O25" s="289">
        <v>0</v>
      </c>
      <c r="P25" s="194" t="s">
        <v>350</v>
      </c>
    </row>
    <row r="26" spans="1:16" s="26" customFormat="1" ht="16.7" customHeight="1">
      <c r="A26" s="193" t="s">
        <v>90</v>
      </c>
      <c r="B26" s="191">
        <f t="shared" si="2"/>
        <v>2869</v>
      </c>
      <c r="C26" s="192">
        <f t="shared" si="3"/>
        <v>1716</v>
      </c>
      <c r="D26" s="293">
        <v>1382</v>
      </c>
      <c r="E26" s="289">
        <v>88</v>
      </c>
      <c r="F26" s="289">
        <v>11</v>
      </c>
      <c r="G26" s="529">
        <v>235</v>
      </c>
      <c r="H26" s="289">
        <v>0</v>
      </c>
      <c r="I26" s="192">
        <f t="shared" si="4"/>
        <v>1153</v>
      </c>
      <c r="J26" s="295">
        <v>118</v>
      </c>
      <c r="K26" s="295">
        <v>77</v>
      </c>
      <c r="L26" s="295">
        <v>118</v>
      </c>
      <c r="M26" s="295">
        <v>723</v>
      </c>
      <c r="N26" s="295">
        <v>117</v>
      </c>
      <c r="O26" s="289">
        <v>0</v>
      </c>
      <c r="P26" s="194" t="s">
        <v>351</v>
      </c>
    </row>
    <row r="27" spans="1:16" s="26" customFormat="1" ht="16.7" customHeight="1">
      <c r="A27" s="193" t="s">
        <v>93</v>
      </c>
      <c r="B27" s="191">
        <f t="shared" si="2"/>
        <v>842</v>
      </c>
      <c r="C27" s="192">
        <f t="shared" si="3"/>
        <v>654</v>
      </c>
      <c r="D27" s="293">
        <v>505</v>
      </c>
      <c r="E27" s="289">
        <v>44</v>
      </c>
      <c r="F27" s="289">
        <v>15</v>
      </c>
      <c r="G27" s="529">
        <v>90</v>
      </c>
      <c r="H27" s="289">
        <v>0</v>
      </c>
      <c r="I27" s="192">
        <f t="shared" si="4"/>
        <v>188</v>
      </c>
      <c r="J27" s="295">
        <v>14</v>
      </c>
      <c r="K27" s="295">
        <v>93</v>
      </c>
      <c r="L27" s="295">
        <v>52</v>
      </c>
      <c r="M27" s="295">
        <v>26</v>
      </c>
      <c r="N27" s="295">
        <v>3</v>
      </c>
      <c r="O27" s="289">
        <v>0</v>
      </c>
      <c r="P27" s="194" t="s">
        <v>352</v>
      </c>
    </row>
    <row r="28" spans="1:16" s="26" customFormat="1" ht="16.7" customHeight="1">
      <c r="A28" s="193" t="s">
        <v>96</v>
      </c>
      <c r="B28" s="191">
        <f t="shared" si="2"/>
        <v>778</v>
      </c>
      <c r="C28" s="192">
        <f t="shared" si="3"/>
        <v>211</v>
      </c>
      <c r="D28" s="293">
        <v>151</v>
      </c>
      <c r="E28" s="289">
        <v>0</v>
      </c>
      <c r="F28" s="293">
        <v>0</v>
      </c>
      <c r="G28" s="529">
        <v>60</v>
      </c>
      <c r="H28" s="289">
        <v>0</v>
      </c>
      <c r="I28" s="192">
        <f t="shared" si="4"/>
        <v>567</v>
      </c>
      <c r="J28" s="295">
        <v>157</v>
      </c>
      <c r="K28" s="295">
        <v>73</v>
      </c>
      <c r="L28" s="295">
        <v>24</v>
      </c>
      <c r="M28" s="295">
        <v>306</v>
      </c>
      <c r="N28" s="295">
        <v>7</v>
      </c>
      <c r="O28" s="289">
        <v>0</v>
      </c>
      <c r="P28" s="194" t="s">
        <v>353</v>
      </c>
    </row>
    <row r="29" spans="1:16" s="26" customFormat="1" ht="16.7" customHeight="1">
      <c r="A29" s="193" t="s">
        <v>99</v>
      </c>
      <c r="B29" s="191">
        <f t="shared" si="2"/>
        <v>813</v>
      </c>
      <c r="C29" s="192">
        <f t="shared" si="3"/>
        <v>191</v>
      </c>
      <c r="D29" s="293">
        <v>113</v>
      </c>
      <c r="E29" s="289">
        <v>0</v>
      </c>
      <c r="F29" s="289">
        <v>0</v>
      </c>
      <c r="G29" s="529">
        <v>78</v>
      </c>
      <c r="H29" s="289">
        <v>0</v>
      </c>
      <c r="I29" s="192">
        <f t="shared" si="4"/>
        <v>622</v>
      </c>
      <c r="J29" s="295">
        <v>113</v>
      </c>
      <c r="K29" s="295">
        <v>12</v>
      </c>
      <c r="L29" s="295">
        <v>20</v>
      </c>
      <c r="M29" s="295">
        <v>473</v>
      </c>
      <c r="N29" s="295">
        <v>4</v>
      </c>
      <c r="O29" s="289">
        <v>0</v>
      </c>
      <c r="P29" s="194" t="s">
        <v>354</v>
      </c>
    </row>
    <row r="30" spans="1:16" s="26" customFormat="1" ht="16.7" customHeight="1">
      <c r="A30" s="193" t="s">
        <v>102</v>
      </c>
      <c r="B30" s="191">
        <f t="shared" si="2"/>
        <v>274</v>
      </c>
      <c r="C30" s="192">
        <f t="shared" si="3"/>
        <v>155</v>
      </c>
      <c r="D30" s="293">
        <v>85</v>
      </c>
      <c r="E30" s="289">
        <v>12</v>
      </c>
      <c r="F30" s="289">
        <v>0</v>
      </c>
      <c r="G30" s="529">
        <v>58</v>
      </c>
      <c r="H30" s="289">
        <v>0</v>
      </c>
      <c r="I30" s="192">
        <f t="shared" si="4"/>
        <v>119</v>
      </c>
      <c r="J30" s="295">
        <v>43</v>
      </c>
      <c r="K30" s="295">
        <v>0</v>
      </c>
      <c r="L30" s="295">
        <v>23</v>
      </c>
      <c r="M30" s="295">
        <v>47</v>
      </c>
      <c r="N30" s="295">
        <v>6</v>
      </c>
      <c r="O30" s="289">
        <v>0</v>
      </c>
      <c r="P30" s="194" t="s">
        <v>355</v>
      </c>
    </row>
    <row r="31" spans="1:16" s="26" customFormat="1" ht="16.7" customHeight="1">
      <c r="A31" s="193" t="s">
        <v>105</v>
      </c>
      <c r="B31" s="191">
        <f t="shared" si="2"/>
        <v>421</v>
      </c>
      <c r="C31" s="192">
        <f t="shared" si="3"/>
        <v>174</v>
      </c>
      <c r="D31" s="293">
        <v>97</v>
      </c>
      <c r="E31" s="289">
        <v>34</v>
      </c>
      <c r="F31" s="289">
        <v>0</v>
      </c>
      <c r="G31" s="529">
        <v>43</v>
      </c>
      <c r="H31" s="289">
        <v>0</v>
      </c>
      <c r="I31" s="192">
        <f t="shared" si="4"/>
        <v>247</v>
      </c>
      <c r="J31" s="295">
        <v>75</v>
      </c>
      <c r="K31" s="295">
        <v>40</v>
      </c>
      <c r="L31" s="295">
        <v>66</v>
      </c>
      <c r="M31" s="295">
        <v>41</v>
      </c>
      <c r="N31" s="295">
        <v>25</v>
      </c>
      <c r="O31" s="289">
        <v>0</v>
      </c>
      <c r="P31" s="194" t="s">
        <v>356</v>
      </c>
    </row>
    <row r="32" spans="1:16" s="26" customFormat="1" ht="16.7" customHeight="1">
      <c r="A32" s="193" t="s">
        <v>108</v>
      </c>
      <c r="B32" s="191">
        <f t="shared" si="2"/>
        <v>373</v>
      </c>
      <c r="C32" s="192">
        <f t="shared" si="3"/>
        <v>215</v>
      </c>
      <c r="D32" s="293">
        <v>137</v>
      </c>
      <c r="E32" s="289">
        <v>8</v>
      </c>
      <c r="F32" s="289">
        <v>0</v>
      </c>
      <c r="G32" s="529">
        <v>70</v>
      </c>
      <c r="H32" s="289">
        <v>0</v>
      </c>
      <c r="I32" s="192">
        <f t="shared" si="4"/>
        <v>158</v>
      </c>
      <c r="J32" s="295">
        <v>14</v>
      </c>
      <c r="K32" s="295">
        <v>2</v>
      </c>
      <c r="L32" s="295">
        <v>40</v>
      </c>
      <c r="M32" s="295">
        <v>87</v>
      </c>
      <c r="N32" s="295">
        <v>15</v>
      </c>
      <c r="O32" s="289">
        <v>0</v>
      </c>
      <c r="P32" s="194" t="s">
        <v>357</v>
      </c>
    </row>
    <row r="33" spans="1:16" s="26" customFormat="1" ht="16.7" customHeight="1">
      <c r="A33" s="193" t="s">
        <v>111</v>
      </c>
      <c r="B33" s="191">
        <f t="shared" si="2"/>
        <v>521</v>
      </c>
      <c r="C33" s="192">
        <f t="shared" si="3"/>
        <v>214</v>
      </c>
      <c r="D33" s="293">
        <v>124</v>
      </c>
      <c r="E33" s="289">
        <v>27</v>
      </c>
      <c r="F33" s="289">
        <v>0</v>
      </c>
      <c r="G33" s="529">
        <v>63</v>
      </c>
      <c r="H33" s="289">
        <v>0</v>
      </c>
      <c r="I33" s="192">
        <f t="shared" si="4"/>
        <v>307</v>
      </c>
      <c r="J33" s="295">
        <v>95</v>
      </c>
      <c r="K33" s="295">
        <v>73</v>
      </c>
      <c r="L33" s="295">
        <v>48</v>
      </c>
      <c r="M33" s="295">
        <v>29</v>
      </c>
      <c r="N33" s="295">
        <v>62</v>
      </c>
      <c r="O33" s="289">
        <v>0</v>
      </c>
      <c r="P33" s="194" t="s">
        <v>358</v>
      </c>
    </row>
    <row r="34" spans="1:16" s="26" customFormat="1" ht="16.7" customHeight="1">
      <c r="A34" s="193" t="s">
        <v>114</v>
      </c>
      <c r="B34" s="191">
        <f t="shared" si="2"/>
        <v>333</v>
      </c>
      <c r="C34" s="192">
        <f t="shared" si="3"/>
        <v>214</v>
      </c>
      <c r="D34" s="293">
        <v>83</v>
      </c>
      <c r="E34" s="289">
        <v>0</v>
      </c>
      <c r="F34" s="289">
        <v>0</v>
      </c>
      <c r="G34" s="529">
        <v>131</v>
      </c>
      <c r="H34" s="289">
        <v>0</v>
      </c>
      <c r="I34" s="192">
        <f t="shared" si="4"/>
        <v>119</v>
      </c>
      <c r="J34" s="295">
        <v>11</v>
      </c>
      <c r="K34" s="295">
        <v>1</v>
      </c>
      <c r="L34" s="295">
        <v>50</v>
      </c>
      <c r="M34" s="295">
        <v>25</v>
      </c>
      <c r="N34" s="295">
        <v>32</v>
      </c>
      <c r="O34" s="289">
        <v>0</v>
      </c>
      <c r="P34" s="194" t="s">
        <v>359</v>
      </c>
    </row>
    <row r="35" spans="1:16" s="26" customFormat="1" ht="16.7" customHeight="1">
      <c r="A35" s="193" t="s">
        <v>117</v>
      </c>
      <c r="B35" s="191">
        <f t="shared" si="2"/>
        <v>948</v>
      </c>
      <c r="C35" s="192">
        <f t="shared" si="3"/>
        <v>511</v>
      </c>
      <c r="D35" s="293">
        <v>318</v>
      </c>
      <c r="E35" s="530">
        <v>41</v>
      </c>
      <c r="F35" s="289">
        <v>3</v>
      </c>
      <c r="G35" s="529">
        <v>149</v>
      </c>
      <c r="H35" s="289">
        <v>0</v>
      </c>
      <c r="I35" s="192">
        <f t="shared" si="4"/>
        <v>437</v>
      </c>
      <c r="J35" s="295">
        <v>29</v>
      </c>
      <c r="K35" s="295">
        <v>24</v>
      </c>
      <c r="L35" s="295">
        <v>145</v>
      </c>
      <c r="M35" s="295">
        <v>190</v>
      </c>
      <c r="N35" s="295">
        <v>49</v>
      </c>
      <c r="O35" s="289">
        <v>0</v>
      </c>
      <c r="P35" s="194" t="s">
        <v>360</v>
      </c>
    </row>
    <row r="36" spans="1:16" s="26" customFormat="1" ht="16.7" customHeight="1">
      <c r="A36" s="193" t="s">
        <v>120</v>
      </c>
      <c r="B36" s="191">
        <f t="shared" si="2"/>
        <v>322</v>
      </c>
      <c r="C36" s="192">
        <f t="shared" si="3"/>
        <v>135</v>
      </c>
      <c r="D36" s="293">
        <v>51</v>
      </c>
      <c r="E36" s="289">
        <v>0</v>
      </c>
      <c r="F36" s="293">
        <v>0</v>
      </c>
      <c r="G36" s="529">
        <v>84</v>
      </c>
      <c r="H36" s="289">
        <v>0</v>
      </c>
      <c r="I36" s="192">
        <f t="shared" si="4"/>
        <v>187</v>
      </c>
      <c r="J36" s="295">
        <v>39</v>
      </c>
      <c r="K36" s="295">
        <v>48</v>
      </c>
      <c r="L36" s="295">
        <v>66</v>
      </c>
      <c r="M36" s="295">
        <v>27</v>
      </c>
      <c r="N36" s="295">
        <v>7</v>
      </c>
      <c r="O36" s="289">
        <v>0</v>
      </c>
      <c r="P36" s="194" t="s">
        <v>361</v>
      </c>
    </row>
    <row r="37" spans="1:16" s="26" customFormat="1" ht="16.7" customHeight="1">
      <c r="A37" s="193" t="s">
        <v>123</v>
      </c>
      <c r="B37" s="191">
        <f t="shared" si="2"/>
        <v>931</v>
      </c>
      <c r="C37" s="192">
        <f t="shared" si="3"/>
        <v>157</v>
      </c>
      <c r="D37" s="293">
        <v>109</v>
      </c>
      <c r="E37" s="289">
        <v>0</v>
      </c>
      <c r="F37" s="289">
        <v>0</v>
      </c>
      <c r="G37" s="529">
        <v>48</v>
      </c>
      <c r="H37" s="289">
        <v>0</v>
      </c>
      <c r="I37" s="192">
        <f t="shared" si="4"/>
        <v>774</v>
      </c>
      <c r="J37" s="295">
        <v>312</v>
      </c>
      <c r="K37" s="295">
        <v>28</v>
      </c>
      <c r="L37" s="295">
        <v>31</v>
      </c>
      <c r="M37" s="295">
        <v>392</v>
      </c>
      <c r="N37" s="295">
        <v>11</v>
      </c>
      <c r="O37" s="289">
        <v>0</v>
      </c>
      <c r="P37" s="194" t="s">
        <v>362</v>
      </c>
    </row>
    <row r="38" spans="1:16" s="26" customFormat="1" ht="16.7" customHeight="1">
      <c r="A38" s="193" t="s">
        <v>126</v>
      </c>
      <c r="B38" s="191">
        <f t="shared" si="2"/>
        <v>915</v>
      </c>
      <c r="C38" s="192">
        <f t="shared" si="3"/>
        <v>248</v>
      </c>
      <c r="D38" s="293">
        <v>116</v>
      </c>
      <c r="E38" s="289">
        <v>55</v>
      </c>
      <c r="F38" s="289">
        <v>0</v>
      </c>
      <c r="G38" s="289">
        <v>77</v>
      </c>
      <c r="H38" s="289">
        <v>0</v>
      </c>
      <c r="I38" s="192">
        <f t="shared" si="4"/>
        <v>667</v>
      </c>
      <c r="J38" s="295">
        <v>106</v>
      </c>
      <c r="K38" s="295">
        <v>0</v>
      </c>
      <c r="L38" s="295">
        <v>127</v>
      </c>
      <c r="M38" s="295">
        <v>405</v>
      </c>
      <c r="N38" s="295">
        <v>29</v>
      </c>
      <c r="O38" s="289">
        <v>0</v>
      </c>
      <c r="P38" s="194" t="s">
        <v>363</v>
      </c>
    </row>
    <row r="39" spans="1:16" s="26" customFormat="1" ht="16.7" customHeight="1" thickBot="1">
      <c r="A39" s="195" t="s">
        <v>129</v>
      </c>
      <c r="B39" s="196">
        <f t="shared" si="2"/>
        <v>588</v>
      </c>
      <c r="C39" s="197">
        <f t="shared" si="3"/>
        <v>57</v>
      </c>
      <c r="D39" s="294">
        <v>13</v>
      </c>
      <c r="E39" s="290">
        <v>0</v>
      </c>
      <c r="F39" s="290">
        <v>0</v>
      </c>
      <c r="G39" s="290">
        <v>44</v>
      </c>
      <c r="H39" s="290">
        <v>0</v>
      </c>
      <c r="I39" s="196">
        <f t="shared" si="4"/>
        <v>531</v>
      </c>
      <c r="J39" s="298">
        <v>100</v>
      </c>
      <c r="K39" s="298">
        <v>0</v>
      </c>
      <c r="L39" s="298">
        <v>82</v>
      </c>
      <c r="M39" s="298">
        <v>338</v>
      </c>
      <c r="N39" s="298">
        <v>11</v>
      </c>
      <c r="O39" s="290">
        <v>0</v>
      </c>
      <c r="P39" s="198" t="s">
        <v>364</v>
      </c>
    </row>
    <row r="40" spans="1:16" s="34" customFormat="1" ht="12" customHeight="1">
      <c r="A40" s="752" t="s">
        <v>422</v>
      </c>
      <c r="B40" s="191"/>
      <c r="C40" s="75"/>
      <c r="D40" s="74"/>
      <c r="E40" s="74"/>
      <c r="F40" s="74"/>
      <c r="G40" s="74"/>
      <c r="H40" s="63"/>
      <c r="I40" s="75"/>
      <c r="J40" s="75"/>
      <c r="K40" s="74"/>
      <c r="L40" s="74"/>
      <c r="M40" s="74"/>
      <c r="N40" s="74"/>
      <c r="O40" s="63"/>
      <c r="P40" s="753" t="s">
        <v>305</v>
      </c>
    </row>
    <row r="41" spans="1:16" s="12" customFormat="1" ht="11.25">
      <c r="A41" s="199"/>
      <c r="B41" s="199"/>
      <c r="C41" s="199"/>
      <c r="D41" s="9"/>
      <c r="E41" s="9"/>
      <c r="F41" s="9"/>
      <c r="G41" s="9"/>
      <c r="H41" s="9"/>
      <c r="I41" s="9"/>
      <c r="J41" s="9"/>
      <c r="K41" s="9"/>
      <c r="L41" s="10"/>
      <c r="M41" s="11"/>
      <c r="N41" s="11"/>
      <c r="O41" s="10"/>
      <c r="P41" s="200"/>
    </row>
    <row r="42" spans="1:16" s="12" customFormat="1" ht="11.25">
      <c r="A42" s="10"/>
      <c r="B42" s="10"/>
      <c r="C42" s="10"/>
      <c r="D42" s="9"/>
      <c r="E42" s="9"/>
      <c r="F42" s="9"/>
      <c r="G42" s="9"/>
      <c r="H42" s="9"/>
      <c r="I42" s="9"/>
      <c r="J42" s="9"/>
      <c r="K42" s="9"/>
      <c r="L42" s="10"/>
      <c r="M42" s="11"/>
      <c r="N42" s="11"/>
      <c r="O42" s="10"/>
    </row>
    <row r="43" spans="1:16" s="12" customFormat="1" ht="11.25">
      <c r="A43" s="10"/>
      <c r="B43" s="10"/>
      <c r="C43" s="10"/>
      <c r="D43" s="9"/>
      <c r="E43" s="9"/>
      <c r="F43" s="9"/>
      <c r="G43" s="9"/>
      <c r="H43" s="9"/>
      <c r="I43" s="9"/>
      <c r="J43" s="9"/>
      <c r="K43" s="9"/>
      <c r="L43" s="10"/>
      <c r="M43" s="11"/>
      <c r="N43" s="11"/>
      <c r="O43" s="10"/>
    </row>
    <row r="44" spans="1:16" s="12" customFormat="1" ht="11.25">
      <c r="A44" s="10"/>
      <c r="B44" s="10"/>
      <c r="C44" s="10"/>
      <c r="D44" s="9"/>
      <c r="E44" s="9"/>
      <c r="F44" s="9"/>
      <c r="G44" s="9"/>
      <c r="H44" s="9"/>
      <c r="I44" s="9"/>
      <c r="J44" s="9"/>
      <c r="K44" s="9"/>
      <c r="L44" s="10"/>
      <c r="M44" s="11"/>
      <c r="N44" s="11"/>
      <c r="O44" s="10"/>
    </row>
    <row r="45" spans="1:16" s="12" customFormat="1" ht="11.25">
      <c r="A45" s="10"/>
      <c r="B45" s="10"/>
      <c r="C45" s="10"/>
      <c r="D45" s="9"/>
      <c r="E45" s="9"/>
      <c r="F45" s="9"/>
      <c r="G45" s="9"/>
      <c r="H45" s="9"/>
      <c r="I45" s="9"/>
      <c r="J45" s="9"/>
      <c r="K45" s="9"/>
      <c r="L45" s="10"/>
      <c r="M45" s="11"/>
      <c r="N45" s="11"/>
      <c r="O45" s="10"/>
    </row>
    <row r="46" spans="1:16" s="12" customFormat="1" ht="11.25">
      <c r="A46" s="10"/>
      <c r="B46" s="10"/>
      <c r="C46" s="10"/>
      <c r="D46" s="9"/>
      <c r="E46" s="9"/>
      <c r="F46" s="9"/>
      <c r="G46" s="9"/>
      <c r="H46" s="9"/>
      <c r="I46" s="9"/>
      <c r="J46" s="9"/>
      <c r="K46" s="9"/>
      <c r="L46" s="10"/>
      <c r="M46" s="11"/>
      <c r="N46" s="11"/>
      <c r="O46" s="10"/>
    </row>
    <row r="47" spans="1:16" s="12" customFormat="1" ht="11.25">
      <c r="A47" s="10"/>
      <c r="B47" s="10"/>
      <c r="C47" s="10"/>
      <c r="D47" s="9"/>
      <c r="E47" s="9"/>
      <c r="F47" s="9"/>
      <c r="G47" s="9"/>
      <c r="H47" s="9"/>
      <c r="I47" s="9"/>
      <c r="J47" s="9"/>
      <c r="K47" s="9"/>
      <c r="L47" s="10"/>
      <c r="M47" s="11"/>
      <c r="N47" s="11"/>
      <c r="O47" s="10"/>
    </row>
    <row r="48" spans="1:16" s="12" customFormat="1" ht="11.25">
      <c r="A48" s="10"/>
      <c r="B48" s="10"/>
      <c r="C48" s="10"/>
      <c r="D48" s="9"/>
      <c r="E48" s="9"/>
      <c r="F48" s="9"/>
      <c r="G48" s="9"/>
      <c r="H48" s="9"/>
      <c r="I48" s="9"/>
      <c r="J48" s="9"/>
      <c r="K48" s="9"/>
      <c r="L48" s="10"/>
      <c r="M48" s="11"/>
      <c r="N48" s="11"/>
      <c r="O48" s="10"/>
    </row>
    <row r="49" spans="1:15" s="12" customFormat="1" ht="11.25">
      <c r="A49" s="10"/>
      <c r="B49" s="10"/>
      <c r="C49" s="10"/>
      <c r="D49" s="9"/>
      <c r="E49" s="9"/>
      <c r="F49" s="9"/>
      <c r="G49" s="9"/>
      <c r="H49" s="9"/>
      <c r="I49" s="9"/>
      <c r="J49" s="9"/>
      <c r="K49" s="9"/>
      <c r="L49" s="10"/>
      <c r="M49" s="11"/>
      <c r="N49" s="11"/>
      <c r="O49" s="10"/>
    </row>
    <row r="50" spans="1:15" s="12" customFormat="1" ht="11.25">
      <c r="A50" s="10"/>
      <c r="B50" s="10"/>
      <c r="C50" s="10"/>
      <c r="D50" s="9"/>
      <c r="E50" s="9"/>
      <c r="F50" s="9"/>
      <c r="G50" s="9"/>
      <c r="H50" s="9"/>
      <c r="I50" s="9"/>
      <c r="J50" s="9"/>
      <c r="K50" s="9"/>
      <c r="L50" s="10"/>
      <c r="M50" s="11"/>
      <c r="N50" s="11"/>
      <c r="O50" s="10"/>
    </row>
    <row r="51" spans="1:15" s="12" customFormat="1" ht="11.25">
      <c r="A51" s="10"/>
      <c r="B51" s="10"/>
      <c r="C51" s="10"/>
      <c r="D51" s="9"/>
      <c r="E51" s="9"/>
      <c r="F51" s="9"/>
      <c r="G51" s="9"/>
      <c r="H51" s="9"/>
      <c r="I51" s="9"/>
      <c r="J51" s="9"/>
      <c r="K51" s="9"/>
      <c r="L51" s="10"/>
      <c r="M51" s="11"/>
      <c r="N51" s="11"/>
      <c r="O51" s="10"/>
    </row>
  </sheetData>
  <sheetProtection formatCells="0" formatColumns="0" selectLockedCells="1"/>
  <mergeCells count="23">
    <mergeCell ref="G1:H1"/>
    <mergeCell ref="A3:H3"/>
    <mergeCell ref="C7:C9"/>
    <mergeCell ref="D7:D9"/>
    <mergeCell ref="E7:E9"/>
    <mergeCell ref="F7:F9"/>
    <mergeCell ref="H7:H9"/>
    <mergeCell ref="P6:P9"/>
    <mergeCell ref="I3:P3"/>
    <mergeCell ref="A4:H4"/>
    <mergeCell ref="I4:O4"/>
    <mergeCell ref="A6:A9"/>
    <mergeCell ref="B6:B9"/>
    <mergeCell ref="C6:H6"/>
    <mergeCell ref="I6:O6"/>
    <mergeCell ref="G7:G9"/>
    <mergeCell ref="O7:O9"/>
    <mergeCell ref="I7:I9"/>
    <mergeCell ref="J7:J9"/>
    <mergeCell ref="K7:K9"/>
    <mergeCell ref="L7:L9"/>
    <mergeCell ref="M7:M9"/>
    <mergeCell ref="N7:N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2"/>
  <sheetViews>
    <sheetView view="pageBreakPreview" zoomScaleNormal="100" zoomScaleSheetLayoutView="100" workbookViewId="0">
      <selection activeCell="E1" sqref="E1"/>
    </sheetView>
  </sheetViews>
  <sheetFormatPr defaultRowHeight="14.25"/>
  <cols>
    <col min="1" max="1" width="9.625" style="187" customWidth="1"/>
    <col min="2" max="15" width="10.375" style="187" customWidth="1"/>
    <col min="16" max="17" width="9.625" style="187" customWidth="1"/>
    <col min="18" max="31" width="10.375" style="187" customWidth="1"/>
    <col min="32" max="33" width="9.625" style="187" customWidth="1"/>
    <col min="34" max="40" width="10.375" style="187" customWidth="1"/>
    <col min="41" max="41" width="13.875" style="188" customWidth="1"/>
    <col min="42" max="42" width="13.875" style="187" customWidth="1"/>
    <col min="43" max="45" width="13.875" style="188" customWidth="1"/>
    <col min="46" max="46" width="12.875" style="188" customWidth="1"/>
    <col min="47" max="16384" width="9" style="188"/>
  </cols>
  <sheetData>
    <row r="1" spans="1:46" s="357" customFormat="1" ht="14.1" customHeight="1">
      <c r="A1" s="333" t="s">
        <v>978</v>
      </c>
      <c r="N1" s="336"/>
      <c r="P1" s="358" t="s">
        <v>979</v>
      </c>
      <c r="Q1" s="333" t="s">
        <v>980</v>
      </c>
      <c r="AF1" s="358" t="s">
        <v>981</v>
      </c>
      <c r="AG1" s="333" t="s">
        <v>982</v>
      </c>
      <c r="AS1" s="1003" t="s">
        <v>983</v>
      </c>
      <c r="AT1" s="1003"/>
    </row>
    <row r="2" spans="1:46" s="171" customFormat="1" ht="14.1" customHeight="1"/>
    <row r="3" spans="1:46" s="285" customFormat="1" ht="20.100000000000001" customHeight="1">
      <c r="A3" s="1030" t="s">
        <v>374</v>
      </c>
      <c r="B3" s="1030"/>
      <c r="C3" s="1030"/>
      <c r="D3" s="1030"/>
      <c r="E3" s="1030"/>
      <c r="F3" s="1030"/>
      <c r="G3" s="1030"/>
      <c r="H3" s="1030"/>
      <c r="I3" s="1030" t="s">
        <v>375</v>
      </c>
      <c r="J3" s="1030"/>
      <c r="K3" s="1030"/>
      <c r="L3" s="1030"/>
      <c r="M3" s="1030"/>
      <c r="N3" s="1030"/>
      <c r="O3" s="1030"/>
      <c r="P3" s="1030"/>
      <c r="Q3" s="1031" t="s">
        <v>376</v>
      </c>
      <c r="R3" s="1031"/>
      <c r="S3" s="1031"/>
      <c r="T3" s="1031"/>
      <c r="U3" s="1031"/>
      <c r="V3" s="1031"/>
      <c r="W3" s="1031"/>
      <c r="X3" s="1031"/>
      <c r="Y3" s="1030" t="s">
        <v>377</v>
      </c>
      <c r="Z3" s="1030"/>
      <c r="AA3" s="1030"/>
      <c r="AB3" s="1030"/>
      <c r="AC3" s="1030"/>
      <c r="AD3" s="1030"/>
      <c r="AE3" s="1030"/>
      <c r="AF3" s="1030"/>
      <c r="AG3" s="1031" t="s">
        <v>376</v>
      </c>
      <c r="AH3" s="1031"/>
      <c r="AI3" s="1031"/>
      <c r="AJ3" s="1031"/>
      <c r="AK3" s="1031"/>
      <c r="AL3" s="1031"/>
      <c r="AM3" s="1031"/>
      <c r="AN3" s="1031"/>
      <c r="AO3" s="1030" t="s">
        <v>377</v>
      </c>
      <c r="AP3" s="1030"/>
      <c r="AQ3" s="1030"/>
      <c r="AR3" s="1030"/>
      <c r="AS3" s="1030"/>
      <c r="AT3" s="1030"/>
    </row>
    <row r="4" spans="1:46" s="173" customFormat="1" ht="24" customHeight="1">
      <c r="A4" s="172"/>
      <c r="B4" s="172"/>
      <c r="C4" s="172"/>
      <c r="D4" s="172"/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72"/>
      <c r="R4" s="172"/>
      <c r="S4" s="172"/>
      <c r="T4" s="172"/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72"/>
      <c r="AH4" s="172"/>
      <c r="AI4" s="172"/>
      <c r="AJ4" s="172"/>
      <c r="AK4" s="172"/>
      <c r="AL4" s="172"/>
      <c r="AM4" s="172"/>
      <c r="AN4" s="172"/>
      <c r="AO4" s="172"/>
      <c r="AP4" s="172"/>
      <c r="AQ4" s="172"/>
      <c r="AR4" s="172"/>
      <c r="AS4" s="172"/>
      <c r="AT4" s="172"/>
    </row>
    <row r="5" spans="1:46" s="171" customFormat="1" ht="18" customHeight="1" thickBot="1">
      <c r="A5" s="174"/>
    </row>
    <row r="6" spans="1:46" s="171" customFormat="1" ht="15.6" customHeight="1">
      <c r="A6" s="1011" t="s">
        <v>378</v>
      </c>
      <c r="B6" s="1020" t="s">
        <v>439</v>
      </c>
      <c r="C6" s="1021"/>
      <c r="D6" s="1021"/>
      <c r="E6" s="1021"/>
      <c r="F6" s="1021"/>
      <c r="G6" s="1021"/>
      <c r="H6" s="1021"/>
      <c r="I6" s="1021" t="s">
        <v>379</v>
      </c>
      <c r="J6" s="1021"/>
      <c r="K6" s="1021"/>
      <c r="L6" s="1021"/>
      <c r="M6" s="1021"/>
      <c r="N6" s="1021"/>
      <c r="O6" s="1040"/>
      <c r="P6" s="1032" t="s">
        <v>380</v>
      </c>
      <c r="Q6" s="1035" t="s">
        <v>392</v>
      </c>
      <c r="R6" s="1020" t="s">
        <v>440</v>
      </c>
      <c r="S6" s="1021"/>
      <c r="T6" s="1021"/>
      <c r="U6" s="1021"/>
      <c r="V6" s="1021"/>
      <c r="W6" s="1021"/>
      <c r="X6" s="1021"/>
      <c r="Y6" s="1021" t="s">
        <v>381</v>
      </c>
      <c r="Z6" s="1021"/>
      <c r="AA6" s="1021"/>
      <c r="AB6" s="1021"/>
      <c r="AC6" s="1021"/>
      <c r="AD6" s="1021"/>
      <c r="AE6" s="1040"/>
      <c r="AF6" s="1032" t="s">
        <v>380</v>
      </c>
      <c r="AG6" s="1035" t="s">
        <v>392</v>
      </c>
      <c r="AH6" s="1020" t="s">
        <v>441</v>
      </c>
      <c r="AI6" s="1021"/>
      <c r="AJ6" s="1021"/>
      <c r="AK6" s="1021"/>
      <c r="AL6" s="1021"/>
      <c r="AM6" s="1021"/>
      <c r="AN6" s="1021"/>
      <c r="AO6" s="1021" t="s">
        <v>382</v>
      </c>
      <c r="AP6" s="1021"/>
      <c r="AQ6" s="1021"/>
      <c r="AR6" s="1021"/>
      <c r="AS6" s="1011"/>
      <c r="AT6" s="1032" t="s">
        <v>380</v>
      </c>
    </row>
    <row r="7" spans="1:46" s="171" customFormat="1" ht="15.6" customHeight="1">
      <c r="A7" s="1012"/>
      <c r="B7" s="1022"/>
      <c r="C7" s="1023"/>
      <c r="D7" s="1023"/>
      <c r="E7" s="1023"/>
      <c r="F7" s="1023"/>
      <c r="G7" s="1023"/>
      <c r="H7" s="1023"/>
      <c r="I7" s="1023"/>
      <c r="J7" s="1023"/>
      <c r="K7" s="1023"/>
      <c r="L7" s="1023"/>
      <c r="M7" s="1023"/>
      <c r="N7" s="1023"/>
      <c r="O7" s="1041"/>
      <c r="P7" s="1033"/>
      <c r="Q7" s="1036"/>
      <c r="R7" s="1022"/>
      <c r="S7" s="1023"/>
      <c r="T7" s="1023"/>
      <c r="U7" s="1023"/>
      <c r="V7" s="1023"/>
      <c r="W7" s="1023"/>
      <c r="X7" s="1023"/>
      <c r="Y7" s="1023"/>
      <c r="Z7" s="1023"/>
      <c r="AA7" s="1023"/>
      <c r="AB7" s="1023"/>
      <c r="AC7" s="1023"/>
      <c r="AD7" s="1023"/>
      <c r="AE7" s="1041"/>
      <c r="AF7" s="1033"/>
      <c r="AG7" s="1036"/>
      <c r="AH7" s="1022"/>
      <c r="AI7" s="1023"/>
      <c r="AJ7" s="1023"/>
      <c r="AK7" s="1023"/>
      <c r="AL7" s="1023"/>
      <c r="AM7" s="1023"/>
      <c r="AN7" s="1023"/>
      <c r="AO7" s="1023"/>
      <c r="AP7" s="1023"/>
      <c r="AQ7" s="1023"/>
      <c r="AR7" s="1023"/>
      <c r="AS7" s="1043"/>
      <c r="AT7" s="1033"/>
    </row>
    <row r="8" spans="1:46" s="171" customFormat="1" ht="15.6" customHeight="1">
      <c r="A8" s="1012"/>
      <c r="B8" s="1014" t="s">
        <v>383</v>
      </c>
      <c r="C8" s="1017" t="s">
        <v>384</v>
      </c>
      <c r="D8" s="1017" t="s">
        <v>385</v>
      </c>
      <c r="E8" s="1017" t="s">
        <v>386</v>
      </c>
      <c r="F8" s="1017" t="s">
        <v>387</v>
      </c>
      <c r="G8" s="1024" t="s">
        <v>388</v>
      </c>
      <c r="H8" s="1027" t="s">
        <v>389</v>
      </c>
      <c r="I8" s="1024" t="s">
        <v>383</v>
      </c>
      <c r="J8" s="1017" t="s">
        <v>384</v>
      </c>
      <c r="K8" s="1017" t="s">
        <v>385</v>
      </c>
      <c r="L8" s="1017" t="s">
        <v>386</v>
      </c>
      <c r="M8" s="1017" t="s">
        <v>387</v>
      </c>
      <c r="N8" s="1017" t="s">
        <v>388</v>
      </c>
      <c r="O8" s="1017" t="s">
        <v>389</v>
      </c>
      <c r="P8" s="1033"/>
      <c r="Q8" s="1036"/>
      <c r="R8" s="1014" t="s">
        <v>383</v>
      </c>
      <c r="S8" s="1017" t="s">
        <v>384</v>
      </c>
      <c r="T8" s="1017" t="s">
        <v>385</v>
      </c>
      <c r="U8" s="1017" t="s">
        <v>386</v>
      </c>
      <c r="V8" s="1017" t="s">
        <v>387</v>
      </c>
      <c r="W8" s="1024" t="s">
        <v>388</v>
      </c>
      <c r="X8" s="1027" t="s">
        <v>389</v>
      </c>
      <c r="Y8" s="1024" t="s">
        <v>383</v>
      </c>
      <c r="Z8" s="1017" t="s">
        <v>384</v>
      </c>
      <c r="AA8" s="1017" t="s">
        <v>385</v>
      </c>
      <c r="AB8" s="1017" t="s">
        <v>386</v>
      </c>
      <c r="AC8" s="1017" t="s">
        <v>387</v>
      </c>
      <c r="AD8" s="1017" t="s">
        <v>388</v>
      </c>
      <c r="AE8" s="1017" t="s">
        <v>389</v>
      </c>
      <c r="AF8" s="1033"/>
      <c r="AG8" s="1036"/>
      <c r="AH8" s="1014" t="s">
        <v>383</v>
      </c>
      <c r="AI8" s="1017" t="s">
        <v>384</v>
      </c>
      <c r="AJ8" s="1024" t="s">
        <v>385</v>
      </c>
      <c r="AK8" s="1027" t="s">
        <v>386</v>
      </c>
      <c r="AL8" s="1017" t="s">
        <v>387</v>
      </c>
      <c r="AM8" s="1024" t="s">
        <v>388</v>
      </c>
      <c r="AN8" s="1027" t="s">
        <v>389</v>
      </c>
      <c r="AO8" s="1024" t="s">
        <v>383</v>
      </c>
      <c r="AP8" s="1017" t="s">
        <v>385</v>
      </c>
      <c r="AQ8" s="1027" t="s">
        <v>387</v>
      </c>
      <c r="AR8" s="1017" t="s">
        <v>390</v>
      </c>
      <c r="AS8" s="1027" t="s">
        <v>391</v>
      </c>
      <c r="AT8" s="1033"/>
    </row>
    <row r="9" spans="1:46" s="171" customFormat="1" ht="15.6" customHeight="1">
      <c r="A9" s="1012"/>
      <c r="B9" s="1015"/>
      <c r="C9" s="1018"/>
      <c r="D9" s="1018"/>
      <c r="E9" s="1018"/>
      <c r="F9" s="1018"/>
      <c r="G9" s="1025"/>
      <c r="H9" s="1028"/>
      <c r="I9" s="1025"/>
      <c r="J9" s="1018"/>
      <c r="K9" s="1018"/>
      <c r="L9" s="1018"/>
      <c r="M9" s="1018"/>
      <c r="N9" s="1018"/>
      <c r="O9" s="1018"/>
      <c r="P9" s="1033"/>
      <c r="Q9" s="1036"/>
      <c r="R9" s="1015"/>
      <c r="S9" s="1018"/>
      <c r="T9" s="1018"/>
      <c r="U9" s="1038"/>
      <c r="V9" s="1018"/>
      <c r="W9" s="1025"/>
      <c r="X9" s="1028"/>
      <c r="Y9" s="1025"/>
      <c r="Z9" s="1018"/>
      <c r="AA9" s="1018"/>
      <c r="AB9" s="1018"/>
      <c r="AC9" s="1018"/>
      <c r="AD9" s="1018"/>
      <c r="AE9" s="1018"/>
      <c r="AF9" s="1033"/>
      <c r="AG9" s="1036"/>
      <c r="AH9" s="1015"/>
      <c r="AI9" s="1018"/>
      <c r="AJ9" s="1025"/>
      <c r="AK9" s="1028"/>
      <c r="AL9" s="1018"/>
      <c r="AM9" s="1025"/>
      <c r="AN9" s="1028"/>
      <c r="AO9" s="1025"/>
      <c r="AP9" s="1018"/>
      <c r="AQ9" s="1028"/>
      <c r="AR9" s="1018"/>
      <c r="AS9" s="1028"/>
      <c r="AT9" s="1033"/>
    </row>
    <row r="10" spans="1:46" s="171" customFormat="1" ht="15.6" customHeight="1">
      <c r="A10" s="1013"/>
      <c r="B10" s="1016"/>
      <c r="C10" s="1019"/>
      <c r="D10" s="1019"/>
      <c r="E10" s="1019"/>
      <c r="F10" s="1019"/>
      <c r="G10" s="1026"/>
      <c r="H10" s="1029"/>
      <c r="I10" s="1026"/>
      <c r="J10" s="1019"/>
      <c r="K10" s="1019"/>
      <c r="L10" s="1019"/>
      <c r="M10" s="1019"/>
      <c r="N10" s="1019"/>
      <c r="O10" s="1019"/>
      <c r="P10" s="1034"/>
      <c r="Q10" s="1037"/>
      <c r="R10" s="1016"/>
      <c r="S10" s="1019"/>
      <c r="T10" s="1019"/>
      <c r="U10" s="1039"/>
      <c r="V10" s="1019"/>
      <c r="W10" s="1026"/>
      <c r="X10" s="1029"/>
      <c r="Y10" s="1026"/>
      <c r="Z10" s="1019"/>
      <c r="AA10" s="1019"/>
      <c r="AB10" s="1019"/>
      <c r="AC10" s="1019"/>
      <c r="AD10" s="1019"/>
      <c r="AE10" s="1019"/>
      <c r="AF10" s="1034"/>
      <c r="AG10" s="1037"/>
      <c r="AH10" s="1016"/>
      <c r="AI10" s="1019"/>
      <c r="AJ10" s="1026"/>
      <c r="AK10" s="1029"/>
      <c r="AL10" s="1019"/>
      <c r="AM10" s="1026"/>
      <c r="AN10" s="1029"/>
      <c r="AO10" s="1026"/>
      <c r="AP10" s="1019"/>
      <c r="AQ10" s="1029"/>
      <c r="AR10" s="1019"/>
      <c r="AS10" s="1029"/>
      <c r="AT10" s="1034"/>
    </row>
    <row r="11" spans="1:46" s="179" customFormat="1" ht="27.95" customHeight="1">
      <c r="A11" s="47" t="s">
        <v>399</v>
      </c>
      <c r="B11" s="175">
        <v>6.083333333333333E-3</v>
      </c>
      <c r="C11" s="176">
        <v>7.5833333333333352E-3</v>
      </c>
      <c r="D11" s="176">
        <v>5.2499999999999986E-3</v>
      </c>
      <c r="E11" s="176">
        <v>5.1666666666666658E-3</v>
      </c>
      <c r="F11" s="176">
        <v>4.7500000000000016E-3</v>
      </c>
      <c r="G11" s="176">
        <v>1.3333333333333336E-2</v>
      </c>
      <c r="H11" s="176">
        <v>6.1666666666666667E-3</v>
      </c>
      <c r="I11" s="176">
        <v>0.65833333333333321</v>
      </c>
      <c r="J11" s="176">
        <v>0.55833333333333335</v>
      </c>
      <c r="K11" s="176">
        <v>0.53333333333333333</v>
      </c>
      <c r="L11" s="176">
        <v>0.72499999999999998</v>
      </c>
      <c r="M11" s="176">
        <v>0.52500000000000024</v>
      </c>
      <c r="N11" s="176">
        <v>0.94999999999999984</v>
      </c>
      <c r="O11" s="176">
        <v>0.50000000000000011</v>
      </c>
      <c r="P11" s="50" t="s">
        <v>399</v>
      </c>
      <c r="Q11" s="47" t="s">
        <v>399</v>
      </c>
      <c r="R11" s="177">
        <v>1.7250000000000005E-2</v>
      </c>
      <c r="S11" s="177">
        <v>1.9583333333333328E-2</v>
      </c>
      <c r="T11" s="177">
        <v>1.5916666666666673E-2</v>
      </c>
      <c r="U11" s="177">
        <v>1.8916666666666668E-2</v>
      </c>
      <c r="V11" s="177">
        <v>1.8416666666666675E-2</v>
      </c>
      <c r="W11" s="177">
        <v>1.1583333333333333E-2</v>
      </c>
      <c r="X11" s="176">
        <v>2.6166666666666668E-2</v>
      </c>
      <c r="Y11" s="177">
        <v>52.166666666666664</v>
      </c>
      <c r="Z11" s="177">
        <v>48.666666666666664</v>
      </c>
      <c r="AA11" s="177">
        <v>60.75</v>
      </c>
      <c r="AB11" s="177">
        <v>65.166666666666671</v>
      </c>
      <c r="AC11" s="177">
        <v>50</v>
      </c>
      <c r="AD11" s="177">
        <v>59.583333333333336</v>
      </c>
      <c r="AE11" s="176">
        <v>46.583333333333336</v>
      </c>
      <c r="AF11" s="50" t="s">
        <v>399</v>
      </c>
      <c r="AG11" s="47" t="s">
        <v>399</v>
      </c>
      <c r="AH11" s="177">
        <v>3.0916666666666676E-2</v>
      </c>
      <c r="AI11" s="177">
        <v>2.8666666666666674E-2</v>
      </c>
      <c r="AJ11" s="177">
        <v>3.1333333333333345E-2</v>
      </c>
      <c r="AK11" s="177">
        <v>2.8666666666666674E-2</v>
      </c>
      <c r="AL11" s="177">
        <v>2.6666666666666672E-2</v>
      </c>
      <c r="AM11" s="177">
        <v>2.7166666666666672E-2</v>
      </c>
      <c r="AN11" s="176">
        <v>2.9416666666666674E-2</v>
      </c>
      <c r="AO11" s="178">
        <v>0</v>
      </c>
      <c r="AP11" s="178">
        <v>0</v>
      </c>
      <c r="AQ11" s="178">
        <v>0</v>
      </c>
      <c r="AR11" s="178">
        <v>0</v>
      </c>
      <c r="AS11" s="178">
        <v>0</v>
      </c>
      <c r="AT11" s="50" t="s">
        <v>399</v>
      </c>
    </row>
    <row r="12" spans="1:46" s="179" customFormat="1" ht="27.95" customHeight="1">
      <c r="A12" s="47" t="s">
        <v>444</v>
      </c>
      <c r="B12" s="175">
        <v>5.1666666666666675E-3</v>
      </c>
      <c r="C12" s="176">
        <v>7.1666666666666684E-3</v>
      </c>
      <c r="D12" s="176">
        <v>3.9166666666666681E-3</v>
      </c>
      <c r="E12" s="176">
        <v>4.6666666666666662E-3</v>
      </c>
      <c r="F12" s="176">
        <v>3.3333333333333335E-3</v>
      </c>
      <c r="G12" s="176">
        <v>8.333333333333335E-3</v>
      </c>
      <c r="H12" s="176">
        <v>5.2500000000000012E-3</v>
      </c>
      <c r="I12" s="176">
        <v>0.61666666666666659</v>
      </c>
      <c r="J12" s="176">
        <v>0.51666666666666672</v>
      </c>
      <c r="K12" s="176">
        <v>0.57500000000000007</v>
      </c>
      <c r="L12" s="176">
        <v>0.56666666666666676</v>
      </c>
      <c r="M12" s="176">
        <v>0.625</v>
      </c>
      <c r="N12" s="176">
        <v>0.69999999999999984</v>
      </c>
      <c r="O12" s="176">
        <v>0.45833333333333326</v>
      </c>
      <c r="P12" s="50" t="s">
        <v>444</v>
      </c>
      <c r="Q12" s="47" t="s">
        <v>444</v>
      </c>
      <c r="R12" s="177">
        <v>1.5416666666666667E-2</v>
      </c>
      <c r="S12" s="177">
        <v>1.9833333333333331E-2</v>
      </c>
      <c r="T12" s="177">
        <v>1.4833333333333332E-2</v>
      </c>
      <c r="U12" s="177">
        <v>1.975E-2</v>
      </c>
      <c r="V12" s="177">
        <v>1.3166666666666669E-2</v>
      </c>
      <c r="W12" s="177">
        <v>1.8416666666666668E-2</v>
      </c>
      <c r="X12" s="176">
        <v>2.2833333333333334E-2</v>
      </c>
      <c r="Y12" s="177">
        <v>46.916666666666664</v>
      </c>
      <c r="Z12" s="177">
        <v>48</v>
      </c>
      <c r="AA12" s="177">
        <v>53.583333333333336</v>
      </c>
      <c r="AB12" s="177">
        <v>52.666666666666664</v>
      </c>
      <c r="AC12" s="177">
        <v>47.25</v>
      </c>
      <c r="AD12" s="177">
        <v>45.916666666666664</v>
      </c>
      <c r="AE12" s="176">
        <v>47.333333333333336</v>
      </c>
      <c r="AF12" s="50" t="s">
        <v>444</v>
      </c>
      <c r="AG12" s="47" t="s">
        <v>944</v>
      </c>
      <c r="AH12" s="177">
        <v>2.908333333333334E-2</v>
      </c>
      <c r="AI12" s="177">
        <v>2.6833333333333334E-2</v>
      </c>
      <c r="AJ12" s="177">
        <v>2.9666666666666675E-2</v>
      </c>
      <c r="AK12" s="177">
        <v>2.9000000000000012E-2</v>
      </c>
      <c r="AL12" s="177">
        <v>2.7083333333333345E-2</v>
      </c>
      <c r="AM12" s="177">
        <v>2.9250000000000009E-2</v>
      </c>
      <c r="AN12" s="176">
        <v>2.7583333333333338E-2</v>
      </c>
      <c r="AO12" s="178">
        <v>0</v>
      </c>
      <c r="AP12" s="178">
        <v>0</v>
      </c>
      <c r="AQ12" s="178">
        <v>0</v>
      </c>
      <c r="AR12" s="178">
        <v>0</v>
      </c>
      <c r="AS12" s="178">
        <v>0</v>
      </c>
      <c r="AT12" s="50" t="s">
        <v>444</v>
      </c>
    </row>
    <row r="13" spans="1:46" s="179" customFormat="1" ht="27.95" customHeight="1">
      <c r="A13" s="47" t="s">
        <v>445</v>
      </c>
      <c r="B13" s="175">
        <v>7.0000000000000001E-3</v>
      </c>
      <c r="C13" s="176">
        <v>5.0000000000000001E-3</v>
      </c>
      <c r="D13" s="176">
        <v>4.0000000000000001E-3</v>
      </c>
      <c r="E13" s="176">
        <v>7.0000000000000001E-3</v>
      </c>
      <c r="F13" s="176">
        <v>4.0000000000000001E-3</v>
      </c>
      <c r="G13" s="176">
        <v>8.9999999999999993E-3</v>
      </c>
      <c r="H13" s="176">
        <v>4.0000000000000001E-3</v>
      </c>
      <c r="I13" s="176">
        <v>0.64</v>
      </c>
      <c r="J13" s="176">
        <v>0.4</v>
      </c>
      <c r="K13" s="176">
        <v>0.4</v>
      </c>
      <c r="L13" s="176">
        <v>0.8</v>
      </c>
      <c r="M13" s="176">
        <v>0.5</v>
      </c>
      <c r="N13" s="176">
        <v>0.7</v>
      </c>
      <c r="O13" s="176">
        <v>0.5</v>
      </c>
      <c r="P13" s="50" t="s">
        <v>445</v>
      </c>
      <c r="Q13" s="47" t="s">
        <v>445</v>
      </c>
      <c r="R13" s="177">
        <v>1.7000000000000001E-2</v>
      </c>
      <c r="S13" s="177">
        <v>2.5000000000000001E-2</v>
      </c>
      <c r="T13" s="177">
        <v>1.4999999999999999E-2</v>
      </c>
      <c r="U13" s="177">
        <v>2.4E-2</v>
      </c>
      <c r="V13" s="177">
        <v>1.4E-2</v>
      </c>
      <c r="W13" s="177">
        <v>1.7999999999999999E-2</v>
      </c>
      <c r="X13" s="176">
        <v>2.3E-2</v>
      </c>
      <c r="Y13" s="177">
        <v>43.6</v>
      </c>
      <c r="Z13" s="177">
        <v>41</v>
      </c>
      <c r="AA13" s="177">
        <v>50</v>
      </c>
      <c r="AB13" s="177">
        <v>47.75</v>
      </c>
      <c r="AC13" s="177">
        <v>40</v>
      </c>
      <c r="AD13" s="177">
        <v>48</v>
      </c>
      <c r="AE13" s="176">
        <v>49</v>
      </c>
      <c r="AF13" s="50" t="s">
        <v>445</v>
      </c>
      <c r="AG13" s="47" t="s">
        <v>945</v>
      </c>
      <c r="AH13" s="177">
        <v>3.1E-2</v>
      </c>
      <c r="AI13" s="177">
        <v>2.5999999999999999E-2</v>
      </c>
      <c r="AJ13" s="177">
        <v>3.1E-2</v>
      </c>
      <c r="AK13" s="177">
        <v>3.2000000000000001E-2</v>
      </c>
      <c r="AL13" s="177">
        <v>2.8000000000000001E-2</v>
      </c>
      <c r="AM13" s="177">
        <v>0.03</v>
      </c>
      <c r="AN13" s="176">
        <v>2.7E-2</v>
      </c>
      <c r="AO13" s="178">
        <v>0</v>
      </c>
      <c r="AP13" s="178">
        <v>0</v>
      </c>
      <c r="AQ13" s="178">
        <v>0</v>
      </c>
      <c r="AR13" s="178">
        <v>0</v>
      </c>
      <c r="AS13" s="178">
        <v>0</v>
      </c>
      <c r="AT13" s="50" t="s">
        <v>445</v>
      </c>
    </row>
    <row r="14" spans="1:46" s="179" customFormat="1" ht="27.95" customHeight="1">
      <c r="A14" s="47" t="s">
        <v>560</v>
      </c>
      <c r="B14" s="175">
        <v>5.0000000000000001E-3</v>
      </c>
      <c r="C14" s="176">
        <v>5.0000000000000001E-3</v>
      </c>
      <c r="D14" s="176">
        <v>3.0000000000000001E-3</v>
      </c>
      <c r="E14" s="176">
        <v>4.0000000000000001E-3</v>
      </c>
      <c r="F14" s="176">
        <v>4.0000000000000001E-3</v>
      </c>
      <c r="G14" s="176">
        <v>6.0000000000000001E-3</v>
      </c>
      <c r="H14" s="176">
        <v>4.0000000000000001E-3</v>
      </c>
      <c r="I14" s="176">
        <v>0.5</v>
      </c>
      <c r="J14" s="176">
        <v>0.4</v>
      </c>
      <c r="K14" s="176">
        <v>0.5</v>
      </c>
      <c r="L14" s="176">
        <v>0.6</v>
      </c>
      <c r="M14" s="176">
        <v>0.6</v>
      </c>
      <c r="N14" s="176">
        <v>0.7</v>
      </c>
      <c r="O14" s="176">
        <v>0.5</v>
      </c>
      <c r="P14" s="50" t="s">
        <v>560</v>
      </c>
      <c r="Q14" s="47" t="s">
        <v>560</v>
      </c>
      <c r="R14" s="177">
        <v>1.4999999999999999E-2</v>
      </c>
      <c r="S14" s="177">
        <v>1.6E-2</v>
      </c>
      <c r="T14" s="177">
        <v>1.2E-2</v>
      </c>
      <c r="U14" s="177">
        <v>2.1000000000000001E-2</v>
      </c>
      <c r="V14" s="177">
        <v>1.7000000000000001E-2</v>
      </c>
      <c r="W14" s="177">
        <v>1.7000000000000001E-2</v>
      </c>
      <c r="X14" s="176">
        <v>1.7999999999999999E-2</v>
      </c>
      <c r="Y14" s="177">
        <v>43.6</v>
      </c>
      <c r="Z14" s="177">
        <v>41</v>
      </c>
      <c r="AA14" s="177">
        <v>50</v>
      </c>
      <c r="AB14" s="177">
        <v>47.75</v>
      </c>
      <c r="AC14" s="177">
        <v>40</v>
      </c>
      <c r="AD14" s="177">
        <v>48</v>
      </c>
      <c r="AE14" s="176">
        <v>49</v>
      </c>
      <c r="AF14" s="50" t="s">
        <v>560</v>
      </c>
      <c r="AG14" s="47" t="s">
        <v>943</v>
      </c>
      <c r="AH14" s="177">
        <v>3.2000000000000001E-2</v>
      </c>
      <c r="AI14" s="177">
        <v>2.7E-2</v>
      </c>
      <c r="AJ14" s="177">
        <v>0.03</v>
      </c>
      <c r="AK14" s="177">
        <v>0.03</v>
      </c>
      <c r="AL14" s="177">
        <v>2.7E-2</v>
      </c>
      <c r="AM14" s="177">
        <v>2.9000000000000001E-2</v>
      </c>
      <c r="AN14" s="176">
        <v>2.4E-2</v>
      </c>
      <c r="AO14" s="178">
        <v>0</v>
      </c>
      <c r="AP14" s="178">
        <v>0</v>
      </c>
      <c r="AQ14" s="178">
        <v>0</v>
      </c>
      <c r="AR14" s="178">
        <v>0</v>
      </c>
      <c r="AS14" s="178">
        <v>0</v>
      </c>
      <c r="AT14" s="50" t="s">
        <v>943</v>
      </c>
    </row>
    <row r="15" spans="1:46" s="638" customFormat="1" ht="27.95" customHeight="1">
      <c r="A15" s="631" t="s">
        <v>941</v>
      </c>
      <c r="B15" s="632">
        <v>5.0000000000000001E-3</v>
      </c>
      <c r="C15" s="633">
        <v>4.0000000000000001E-3</v>
      </c>
      <c r="D15" s="633">
        <v>3.0000000000000001E-3</v>
      </c>
      <c r="E15" s="633">
        <v>4.0000000000000001E-3</v>
      </c>
      <c r="F15" s="633">
        <v>5.0000000000000001E-3</v>
      </c>
      <c r="G15" s="633">
        <v>6.0000000000000001E-3</v>
      </c>
      <c r="H15" s="633">
        <v>4.0000000000000001E-3</v>
      </c>
      <c r="I15" s="718">
        <v>0.5</v>
      </c>
      <c r="J15" s="718">
        <v>0.4</v>
      </c>
      <c r="K15" s="718">
        <v>0.5</v>
      </c>
      <c r="L15" s="718">
        <v>0.6</v>
      </c>
      <c r="M15" s="718">
        <v>0.6</v>
      </c>
      <c r="N15" s="718">
        <v>0.7</v>
      </c>
      <c r="O15" s="718">
        <v>0.5</v>
      </c>
      <c r="P15" s="634" t="s">
        <v>942</v>
      </c>
      <c r="Q15" s="631" t="s">
        <v>942</v>
      </c>
      <c r="R15" s="635">
        <v>1.4E-2</v>
      </c>
      <c r="S15" s="635">
        <v>1.6E-2</v>
      </c>
      <c r="T15" s="635">
        <v>1.2E-2</v>
      </c>
      <c r="U15" s="635">
        <v>1.7999999999999999E-2</v>
      </c>
      <c r="V15" s="635">
        <v>1.6E-2</v>
      </c>
      <c r="W15" s="635">
        <v>1.4E-2</v>
      </c>
      <c r="X15" s="635">
        <v>1.4E-2</v>
      </c>
      <c r="Y15" s="719">
        <v>39</v>
      </c>
      <c r="Z15" s="719">
        <v>34</v>
      </c>
      <c r="AA15" s="719">
        <v>41</v>
      </c>
      <c r="AB15" s="719">
        <v>41</v>
      </c>
      <c r="AC15" s="719">
        <v>39</v>
      </c>
      <c r="AD15" s="719">
        <v>45</v>
      </c>
      <c r="AE15" s="719">
        <v>44</v>
      </c>
      <c r="AF15" s="634" t="s">
        <v>942</v>
      </c>
      <c r="AG15" s="631" t="s">
        <v>942</v>
      </c>
      <c r="AH15" s="635">
        <v>3.5999999999999997E-2</v>
      </c>
      <c r="AI15" s="635">
        <v>2.9000000000000001E-2</v>
      </c>
      <c r="AJ15" s="635">
        <v>3.1E-2</v>
      </c>
      <c r="AK15" s="635">
        <v>3.3000000000000002E-2</v>
      </c>
      <c r="AL15" s="635">
        <v>2.9000000000000001E-2</v>
      </c>
      <c r="AM15" s="635">
        <v>3.1E-2</v>
      </c>
      <c r="AN15" s="635">
        <v>2.8000000000000001E-2</v>
      </c>
      <c r="AO15" s="636">
        <v>0</v>
      </c>
      <c r="AP15" s="636">
        <v>0</v>
      </c>
      <c r="AQ15" s="636">
        <v>0</v>
      </c>
      <c r="AR15" s="636">
        <v>0</v>
      </c>
      <c r="AS15" s="636">
        <v>0</v>
      </c>
      <c r="AT15" s="637" t="s">
        <v>942</v>
      </c>
    </row>
    <row r="16" spans="1:46" s="645" customFormat="1" ht="32.25" customHeight="1">
      <c r="A16" s="639"/>
      <c r="B16" s="640"/>
      <c r="C16" s="641"/>
      <c r="D16" s="641"/>
      <c r="E16" s="641"/>
      <c r="F16" s="641"/>
      <c r="G16" s="641"/>
      <c r="H16" s="641"/>
      <c r="I16" s="641"/>
      <c r="J16" s="641"/>
      <c r="K16" s="641"/>
      <c r="L16" s="641"/>
      <c r="M16" s="641"/>
      <c r="N16" s="641"/>
      <c r="O16" s="641"/>
      <c r="P16" s="642"/>
      <c r="Q16" s="643"/>
      <c r="R16" s="644"/>
      <c r="S16" s="644"/>
      <c r="T16" s="644"/>
      <c r="U16" s="644"/>
      <c r="V16" s="644"/>
      <c r="W16" s="644"/>
      <c r="X16" s="641"/>
      <c r="Y16" s="644"/>
      <c r="Z16" s="644"/>
      <c r="AA16" s="644"/>
      <c r="AB16" s="644"/>
      <c r="AC16" s="644"/>
      <c r="AD16" s="644"/>
      <c r="AE16" s="641"/>
      <c r="AF16" s="642"/>
      <c r="AG16" s="643"/>
      <c r="AH16" s="644"/>
      <c r="AI16" s="644"/>
      <c r="AJ16" s="644"/>
      <c r="AK16" s="644"/>
      <c r="AL16" s="644"/>
      <c r="AM16" s="644"/>
      <c r="AN16" s="641"/>
      <c r="AO16" s="641"/>
      <c r="AP16" s="644"/>
      <c r="AQ16" s="644"/>
      <c r="AR16" s="644"/>
      <c r="AS16" s="644"/>
      <c r="AT16" s="642"/>
    </row>
    <row r="17" spans="1:46" s="645" customFormat="1" ht="27.95" customHeight="1">
      <c r="A17" s="639" t="s">
        <v>50</v>
      </c>
      <c r="B17" s="646">
        <v>6.0000000000000001E-3</v>
      </c>
      <c r="C17" s="646">
        <v>5.0000000000000001E-3</v>
      </c>
      <c r="D17" s="646">
        <v>5.0000000000000001E-3</v>
      </c>
      <c r="E17" s="646">
        <v>4.0000000000000001E-3</v>
      </c>
      <c r="F17" s="646">
        <v>4.0000000000000001E-3</v>
      </c>
      <c r="G17" s="646">
        <v>1.4999999999999999E-2</v>
      </c>
      <c r="H17" s="646">
        <v>4.0000000000000001E-3</v>
      </c>
      <c r="I17" s="647">
        <v>0.7</v>
      </c>
      <c r="J17" s="647">
        <v>0.5</v>
      </c>
      <c r="K17" s="647">
        <v>0.6</v>
      </c>
      <c r="L17" s="647">
        <v>0.6</v>
      </c>
      <c r="M17" s="647">
        <v>0.6</v>
      </c>
      <c r="N17" s="647">
        <v>1.2</v>
      </c>
      <c r="O17" s="647">
        <v>0.6</v>
      </c>
      <c r="P17" s="648" t="s">
        <v>145</v>
      </c>
      <c r="Q17" s="639" t="s">
        <v>50</v>
      </c>
      <c r="R17" s="649">
        <v>1.6E-2</v>
      </c>
      <c r="S17" s="649">
        <v>1.7999999999999999E-2</v>
      </c>
      <c r="T17" s="649">
        <v>1.0999999999999999E-2</v>
      </c>
      <c r="U17" s="649">
        <v>2.3E-2</v>
      </c>
      <c r="V17" s="649">
        <v>1.7999999999999999E-2</v>
      </c>
      <c r="W17" s="649">
        <v>2.1999999999999999E-2</v>
      </c>
      <c r="X17" s="646">
        <v>0.02</v>
      </c>
      <c r="Y17" s="650">
        <v>41</v>
      </c>
      <c r="Z17" s="650">
        <v>35</v>
      </c>
      <c r="AA17" s="650">
        <v>46</v>
      </c>
      <c r="AB17" s="650">
        <v>52</v>
      </c>
      <c r="AC17" s="650">
        <v>49</v>
      </c>
      <c r="AD17" s="650">
        <v>63</v>
      </c>
      <c r="AE17" s="651">
        <v>53</v>
      </c>
      <c r="AF17" s="648" t="s">
        <v>145</v>
      </c>
      <c r="AG17" s="639" t="s">
        <v>50</v>
      </c>
      <c r="AH17" s="649">
        <v>0.03</v>
      </c>
      <c r="AI17" s="649">
        <v>0.02</v>
      </c>
      <c r="AJ17" s="649">
        <v>0.02</v>
      </c>
      <c r="AK17" s="649">
        <v>2.5000000000000001E-2</v>
      </c>
      <c r="AL17" s="649">
        <v>1.7000000000000001E-2</v>
      </c>
      <c r="AM17" s="649">
        <v>0.02</v>
      </c>
      <c r="AN17" s="646">
        <v>1.2999999999999999E-2</v>
      </c>
      <c r="AO17" s="652">
        <v>0</v>
      </c>
      <c r="AP17" s="652">
        <v>0</v>
      </c>
      <c r="AQ17" s="652">
        <v>0</v>
      </c>
      <c r="AR17" s="652">
        <v>0</v>
      </c>
      <c r="AS17" s="652">
        <v>0</v>
      </c>
      <c r="AT17" s="648" t="s">
        <v>145</v>
      </c>
    </row>
    <row r="18" spans="1:46" s="645" customFormat="1" ht="27.95" customHeight="1">
      <c r="A18" s="639" t="s">
        <v>51</v>
      </c>
      <c r="B18" s="646">
        <v>6.0000000000000001E-3</v>
      </c>
      <c r="C18" s="646">
        <v>4.0000000000000001E-3</v>
      </c>
      <c r="D18" s="646">
        <v>2E-3</v>
      </c>
      <c r="E18" s="646">
        <v>4.0000000000000001E-3</v>
      </c>
      <c r="F18" s="646">
        <v>4.0000000000000001E-3</v>
      </c>
      <c r="G18" s="646">
        <v>1.2E-2</v>
      </c>
      <c r="H18" s="646">
        <v>4.0000000000000001E-3</v>
      </c>
      <c r="I18" s="647">
        <v>0.6</v>
      </c>
      <c r="J18" s="647">
        <v>0.4</v>
      </c>
      <c r="K18" s="647">
        <v>0.8</v>
      </c>
      <c r="L18" s="647">
        <v>0.6</v>
      </c>
      <c r="M18" s="647">
        <v>0.6</v>
      </c>
      <c r="N18" s="647">
        <v>1</v>
      </c>
      <c r="O18" s="647">
        <v>0.6</v>
      </c>
      <c r="P18" s="648" t="s">
        <v>146</v>
      </c>
      <c r="Q18" s="639" t="s">
        <v>51</v>
      </c>
      <c r="R18" s="649">
        <v>1.4999999999999999E-2</v>
      </c>
      <c r="S18" s="649">
        <v>1.2999999999999999E-2</v>
      </c>
      <c r="T18" s="649">
        <v>1.7999999999999999E-2</v>
      </c>
      <c r="U18" s="649">
        <v>2.3E-2</v>
      </c>
      <c r="V18" s="649">
        <v>1.7999999999999999E-2</v>
      </c>
      <c r="W18" s="649">
        <v>0.02</v>
      </c>
      <c r="X18" s="646">
        <v>1.7999999999999999E-2</v>
      </c>
      <c r="Y18" s="650">
        <v>37</v>
      </c>
      <c r="Z18" s="650">
        <v>29</v>
      </c>
      <c r="AA18" s="650">
        <v>41</v>
      </c>
      <c r="AB18" s="650">
        <v>43</v>
      </c>
      <c r="AC18" s="650">
        <v>44</v>
      </c>
      <c r="AD18" s="650">
        <v>54</v>
      </c>
      <c r="AE18" s="651">
        <v>44</v>
      </c>
      <c r="AF18" s="648" t="s">
        <v>146</v>
      </c>
      <c r="AG18" s="639" t="s">
        <v>51</v>
      </c>
      <c r="AH18" s="649">
        <v>3.5000000000000003E-2</v>
      </c>
      <c r="AI18" s="649">
        <v>2.7E-2</v>
      </c>
      <c r="AJ18" s="649">
        <v>2.8000000000000001E-2</v>
      </c>
      <c r="AK18" s="649">
        <v>3.2000000000000001E-2</v>
      </c>
      <c r="AL18" s="649">
        <v>2.3E-2</v>
      </c>
      <c r="AM18" s="649">
        <v>2.5999999999999999E-2</v>
      </c>
      <c r="AN18" s="646">
        <v>2.1000000000000001E-2</v>
      </c>
      <c r="AO18" s="652">
        <v>0</v>
      </c>
      <c r="AP18" s="652">
        <v>0</v>
      </c>
      <c r="AQ18" s="652">
        <v>0</v>
      </c>
      <c r="AR18" s="652">
        <v>0</v>
      </c>
      <c r="AS18" s="652">
        <v>0</v>
      </c>
      <c r="AT18" s="648" t="s">
        <v>146</v>
      </c>
    </row>
    <row r="19" spans="1:46" s="645" customFormat="1" ht="27.95" customHeight="1">
      <c r="A19" s="639" t="s">
        <v>52</v>
      </c>
      <c r="B19" s="646">
        <v>7.0000000000000001E-3</v>
      </c>
      <c r="C19" s="646">
        <v>5.0000000000000001E-3</v>
      </c>
      <c r="D19" s="646">
        <v>3.0000000000000001E-3</v>
      </c>
      <c r="E19" s="646">
        <v>4.0000000000000001E-3</v>
      </c>
      <c r="F19" s="646">
        <v>4.0000000000000001E-3</v>
      </c>
      <c r="G19" s="646">
        <v>0.01</v>
      </c>
      <c r="H19" s="646">
        <v>5.0000000000000001E-3</v>
      </c>
      <c r="I19" s="647">
        <v>0.6</v>
      </c>
      <c r="J19" s="647">
        <v>0.5</v>
      </c>
      <c r="K19" s="647">
        <v>0.7</v>
      </c>
      <c r="L19" s="647">
        <v>0.7</v>
      </c>
      <c r="M19" s="647">
        <v>0.6</v>
      </c>
      <c r="N19" s="647">
        <v>0.8</v>
      </c>
      <c r="O19" s="647">
        <v>0.6</v>
      </c>
      <c r="P19" s="648" t="s">
        <v>147</v>
      </c>
      <c r="Q19" s="639" t="s">
        <v>52</v>
      </c>
      <c r="R19" s="649">
        <v>1.4999999999999999E-2</v>
      </c>
      <c r="S19" s="649">
        <v>1.4999999999999999E-2</v>
      </c>
      <c r="T19" s="649">
        <v>1.9E-2</v>
      </c>
      <c r="U19" s="649">
        <v>2.3E-2</v>
      </c>
      <c r="V19" s="649">
        <v>1.7999999999999999E-2</v>
      </c>
      <c r="W19" s="649">
        <v>0.02</v>
      </c>
      <c r="X19" s="646">
        <v>1.6E-2</v>
      </c>
      <c r="Y19" s="650">
        <v>45</v>
      </c>
      <c r="Z19" s="650">
        <v>37</v>
      </c>
      <c r="AA19" s="650">
        <v>50</v>
      </c>
      <c r="AB19" s="650">
        <v>48</v>
      </c>
      <c r="AC19" s="650">
        <v>48</v>
      </c>
      <c r="AD19" s="650">
        <v>53</v>
      </c>
      <c r="AE19" s="651">
        <v>51</v>
      </c>
      <c r="AF19" s="648" t="s">
        <v>147</v>
      </c>
      <c r="AG19" s="639" t="s">
        <v>52</v>
      </c>
      <c r="AH19" s="649">
        <v>4.2000000000000003E-2</v>
      </c>
      <c r="AI19" s="649">
        <v>3.2000000000000001E-2</v>
      </c>
      <c r="AJ19" s="649">
        <v>3.5999999999999997E-2</v>
      </c>
      <c r="AK19" s="649">
        <v>4.1000000000000002E-2</v>
      </c>
      <c r="AL19" s="649">
        <v>3.5000000000000003E-2</v>
      </c>
      <c r="AM19" s="649">
        <v>3.6999999999999998E-2</v>
      </c>
      <c r="AN19" s="646">
        <v>3.5000000000000003E-2</v>
      </c>
      <c r="AO19" s="652">
        <v>0</v>
      </c>
      <c r="AP19" s="652">
        <v>0</v>
      </c>
      <c r="AQ19" s="652">
        <v>0</v>
      </c>
      <c r="AR19" s="652">
        <v>0</v>
      </c>
      <c r="AS19" s="652">
        <v>0</v>
      </c>
      <c r="AT19" s="648" t="s">
        <v>147</v>
      </c>
    </row>
    <row r="20" spans="1:46" s="645" customFormat="1" ht="27.95" customHeight="1">
      <c r="A20" s="639" t="s">
        <v>53</v>
      </c>
      <c r="B20" s="646">
        <v>6.0000000000000001E-3</v>
      </c>
      <c r="C20" s="646">
        <v>3.0000000000000001E-3</v>
      </c>
      <c r="D20" s="646">
        <v>3.0000000000000001E-3</v>
      </c>
      <c r="E20" s="646">
        <v>3.0000000000000001E-3</v>
      </c>
      <c r="F20" s="646">
        <v>3.0000000000000001E-3</v>
      </c>
      <c r="G20" s="646">
        <v>5.0000000000000001E-3</v>
      </c>
      <c r="H20" s="646">
        <v>4.0000000000000001E-3</v>
      </c>
      <c r="I20" s="647">
        <v>0.5</v>
      </c>
      <c r="J20" s="647">
        <v>0.4</v>
      </c>
      <c r="K20" s="647">
        <v>0.6</v>
      </c>
      <c r="L20" s="647">
        <v>0.5</v>
      </c>
      <c r="M20" s="647">
        <v>0.6</v>
      </c>
      <c r="N20" s="647">
        <v>0.7</v>
      </c>
      <c r="O20" s="647">
        <v>0.5</v>
      </c>
      <c r="P20" s="648" t="s">
        <v>148</v>
      </c>
      <c r="Q20" s="639" t="s">
        <v>53</v>
      </c>
      <c r="R20" s="649">
        <v>1.0999999999999999E-2</v>
      </c>
      <c r="S20" s="649">
        <v>0.01</v>
      </c>
      <c r="T20" s="649">
        <v>1.6E-2</v>
      </c>
      <c r="U20" s="649">
        <v>1.7999999999999999E-2</v>
      </c>
      <c r="V20" s="649">
        <v>2.1999999999999999E-2</v>
      </c>
      <c r="W20" s="649">
        <v>1.4999999999999999E-2</v>
      </c>
      <c r="X20" s="646">
        <v>1.2999999999999999E-2</v>
      </c>
      <c r="Y20" s="650">
        <v>42</v>
      </c>
      <c r="Z20" s="650">
        <v>37</v>
      </c>
      <c r="AA20" s="650">
        <v>51</v>
      </c>
      <c r="AB20" s="650">
        <v>48</v>
      </c>
      <c r="AC20" s="650">
        <v>46</v>
      </c>
      <c r="AD20" s="650">
        <v>52</v>
      </c>
      <c r="AE20" s="651">
        <v>51</v>
      </c>
      <c r="AF20" s="648" t="s">
        <v>148</v>
      </c>
      <c r="AG20" s="639" t="s">
        <v>53</v>
      </c>
      <c r="AH20" s="649">
        <v>0.05</v>
      </c>
      <c r="AI20" s="649">
        <v>3.6999999999999998E-2</v>
      </c>
      <c r="AJ20" s="649">
        <v>4.2999999999999997E-2</v>
      </c>
      <c r="AK20" s="649">
        <v>4.8000000000000001E-2</v>
      </c>
      <c r="AL20" s="649">
        <v>4.2999999999999997E-2</v>
      </c>
      <c r="AM20" s="649">
        <v>4.5999999999999999E-2</v>
      </c>
      <c r="AN20" s="646">
        <v>4.2000000000000003E-2</v>
      </c>
      <c r="AO20" s="652">
        <v>0</v>
      </c>
      <c r="AP20" s="652">
        <v>0</v>
      </c>
      <c r="AQ20" s="652">
        <v>0</v>
      </c>
      <c r="AR20" s="652">
        <v>0</v>
      </c>
      <c r="AS20" s="652">
        <v>0</v>
      </c>
      <c r="AT20" s="648" t="s">
        <v>148</v>
      </c>
    </row>
    <row r="21" spans="1:46" s="645" customFormat="1" ht="27.95" customHeight="1">
      <c r="A21" s="639" t="s">
        <v>54</v>
      </c>
      <c r="B21" s="646">
        <v>5.0000000000000001E-3</v>
      </c>
      <c r="C21" s="646">
        <v>4.0000000000000001E-3</v>
      </c>
      <c r="D21" s="646">
        <v>2E-3</v>
      </c>
      <c r="E21" s="646">
        <v>3.0000000000000001E-3</v>
      </c>
      <c r="F21" s="646">
        <v>3.0000000000000001E-3</v>
      </c>
      <c r="G21" s="646">
        <v>3.0000000000000001E-3</v>
      </c>
      <c r="H21" s="646">
        <v>5.0000000000000001E-3</v>
      </c>
      <c r="I21" s="647">
        <v>0.5</v>
      </c>
      <c r="J21" s="647">
        <v>0.3</v>
      </c>
      <c r="K21" s="647">
        <v>0.6</v>
      </c>
      <c r="L21" s="647">
        <v>0.5</v>
      </c>
      <c r="M21" s="647">
        <v>0.5</v>
      </c>
      <c r="N21" s="647">
        <v>0.6</v>
      </c>
      <c r="O21" s="647">
        <v>0.5</v>
      </c>
      <c r="P21" s="648" t="s">
        <v>149</v>
      </c>
      <c r="Q21" s="639" t="s">
        <v>54</v>
      </c>
      <c r="R21" s="649">
        <v>1.2E-2</v>
      </c>
      <c r="S21" s="649">
        <v>8.9999999999999993E-3</v>
      </c>
      <c r="T21" s="649">
        <v>1.4999999999999999E-2</v>
      </c>
      <c r="U21" s="649">
        <v>1.6E-2</v>
      </c>
      <c r="V21" s="649">
        <v>1.2999999999999999E-2</v>
      </c>
      <c r="W21" s="649">
        <v>1.0999999999999999E-2</v>
      </c>
      <c r="X21" s="646">
        <v>1.2E-2</v>
      </c>
      <c r="Y21" s="650">
        <v>50</v>
      </c>
      <c r="Z21" s="650">
        <v>45</v>
      </c>
      <c r="AA21" s="650">
        <v>50</v>
      </c>
      <c r="AB21" s="650">
        <v>51</v>
      </c>
      <c r="AC21" s="650">
        <v>53</v>
      </c>
      <c r="AD21" s="650">
        <v>55</v>
      </c>
      <c r="AE21" s="651">
        <v>55</v>
      </c>
      <c r="AF21" s="648" t="s">
        <v>149</v>
      </c>
      <c r="AG21" s="639" t="s">
        <v>54</v>
      </c>
      <c r="AH21" s="649">
        <v>5.2999999999999999E-2</v>
      </c>
      <c r="AI21" s="649">
        <v>3.5000000000000003E-2</v>
      </c>
      <c r="AJ21" s="649">
        <v>4.8000000000000001E-2</v>
      </c>
      <c r="AK21" s="649">
        <v>5.5E-2</v>
      </c>
      <c r="AL21" s="649">
        <v>4.9000000000000002E-2</v>
      </c>
      <c r="AM21" s="649">
        <v>5.1999999999999998E-2</v>
      </c>
      <c r="AN21" s="646">
        <v>4.4999999999999998E-2</v>
      </c>
      <c r="AO21" s="652">
        <v>0</v>
      </c>
      <c r="AP21" s="652">
        <v>0</v>
      </c>
      <c r="AQ21" s="652">
        <v>0</v>
      </c>
      <c r="AR21" s="652">
        <v>0</v>
      </c>
      <c r="AS21" s="652">
        <v>0</v>
      </c>
      <c r="AT21" s="648" t="s">
        <v>149</v>
      </c>
    </row>
    <row r="22" spans="1:46" s="645" customFormat="1" ht="27.95" customHeight="1">
      <c r="A22" s="639" t="s">
        <v>55</v>
      </c>
      <c r="B22" s="646">
        <v>5.0000000000000001E-3</v>
      </c>
      <c r="C22" s="646">
        <v>5.0000000000000001E-3</v>
      </c>
      <c r="D22" s="646">
        <v>3.0000000000000001E-3</v>
      </c>
      <c r="E22" s="646">
        <v>3.0000000000000001E-3</v>
      </c>
      <c r="F22" s="646">
        <v>4.0000000000000001E-3</v>
      </c>
      <c r="G22" s="646">
        <v>3.0000000000000001E-3</v>
      </c>
      <c r="H22" s="646">
        <v>6.0000000000000001E-3</v>
      </c>
      <c r="I22" s="647">
        <v>0.5</v>
      </c>
      <c r="J22" s="647">
        <v>0.4</v>
      </c>
      <c r="K22" s="647">
        <v>0.6</v>
      </c>
      <c r="L22" s="647">
        <v>0.6</v>
      </c>
      <c r="M22" s="647">
        <v>0.5</v>
      </c>
      <c r="N22" s="647">
        <v>0.5</v>
      </c>
      <c r="O22" s="647">
        <v>0.5</v>
      </c>
      <c r="P22" s="648" t="s">
        <v>150</v>
      </c>
      <c r="Q22" s="639" t="s">
        <v>55</v>
      </c>
      <c r="R22" s="649">
        <v>1.0999999999999999E-2</v>
      </c>
      <c r="S22" s="649">
        <v>1.4E-2</v>
      </c>
      <c r="T22" s="649">
        <v>1.2E-2</v>
      </c>
      <c r="U22" s="649">
        <v>1.2999999999999999E-2</v>
      </c>
      <c r="V22" s="649">
        <v>1.0999999999999999E-2</v>
      </c>
      <c r="W22" s="649">
        <v>1.0999999999999999E-2</v>
      </c>
      <c r="X22" s="646">
        <v>8.9999999999999993E-3</v>
      </c>
      <c r="Y22" s="650">
        <v>34</v>
      </c>
      <c r="Z22" s="650">
        <v>36</v>
      </c>
      <c r="AA22" s="650">
        <v>37</v>
      </c>
      <c r="AB22" s="650">
        <v>36</v>
      </c>
      <c r="AC22" s="650">
        <v>34</v>
      </c>
      <c r="AD22" s="650">
        <v>34</v>
      </c>
      <c r="AE22" s="651">
        <v>41</v>
      </c>
      <c r="AF22" s="648" t="s">
        <v>150</v>
      </c>
      <c r="AG22" s="639" t="s">
        <v>55</v>
      </c>
      <c r="AH22" s="649">
        <v>4.4999999999999998E-2</v>
      </c>
      <c r="AI22" s="649">
        <v>4.3999999999999997E-2</v>
      </c>
      <c r="AJ22" s="649">
        <v>0.05</v>
      </c>
      <c r="AK22" s="649">
        <v>5.6000000000000001E-2</v>
      </c>
      <c r="AL22" s="649">
        <v>5.0999999999999997E-2</v>
      </c>
      <c r="AM22" s="649">
        <v>5.0999999999999997E-2</v>
      </c>
      <c r="AN22" s="646">
        <v>4.8000000000000001E-2</v>
      </c>
      <c r="AO22" s="652">
        <v>0</v>
      </c>
      <c r="AP22" s="652">
        <v>0</v>
      </c>
      <c r="AQ22" s="652">
        <v>0</v>
      </c>
      <c r="AR22" s="652">
        <v>0</v>
      </c>
      <c r="AS22" s="652">
        <v>0</v>
      </c>
      <c r="AT22" s="648" t="s">
        <v>150</v>
      </c>
    </row>
    <row r="23" spans="1:46" s="645" customFormat="1" ht="27.95" customHeight="1">
      <c r="A23" s="639" t="s">
        <v>56</v>
      </c>
      <c r="B23" s="646">
        <v>5.0000000000000001E-3</v>
      </c>
      <c r="C23" s="646">
        <v>5.0000000000000001E-3</v>
      </c>
      <c r="D23" s="646">
        <v>2E-3</v>
      </c>
      <c r="E23" s="646">
        <v>3.0000000000000001E-3</v>
      </c>
      <c r="F23" s="646">
        <v>5.0000000000000001E-3</v>
      </c>
      <c r="G23" s="646">
        <v>2E-3</v>
      </c>
      <c r="H23" s="646">
        <v>5.0000000000000001E-3</v>
      </c>
      <c r="I23" s="647">
        <v>0.5</v>
      </c>
      <c r="J23" s="647">
        <v>0.4</v>
      </c>
      <c r="K23" s="647">
        <v>0.4</v>
      </c>
      <c r="L23" s="647">
        <v>0.6</v>
      </c>
      <c r="M23" s="647">
        <v>0.5</v>
      </c>
      <c r="N23" s="647">
        <v>0.5</v>
      </c>
      <c r="O23" s="647">
        <v>0.4</v>
      </c>
      <c r="P23" s="648" t="s">
        <v>151</v>
      </c>
      <c r="Q23" s="639" t="s">
        <v>56</v>
      </c>
      <c r="R23" s="649">
        <v>1.2E-2</v>
      </c>
      <c r="S23" s="649">
        <v>1.6E-2</v>
      </c>
      <c r="T23" s="649">
        <v>8.9999999999999993E-3</v>
      </c>
      <c r="U23" s="649">
        <v>1.2999999999999999E-2</v>
      </c>
      <c r="V23" s="649">
        <v>1.0999999999999999E-2</v>
      </c>
      <c r="W23" s="649">
        <v>8.0000000000000002E-3</v>
      </c>
      <c r="X23" s="646">
        <v>0.01</v>
      </c>
      <c r="Y23" s="650">
        <v>29</v>
      </c>
      <c r="Z23" s="650">
        <v>31</v>
      </c>
      <c r="AA23" s="650">
        <v>33</v>
      </c>
      <c r="AB23" s="650">
        <v>31</v>
      </c>
      <c r="AC23" s="650">
        <v>27</v>
      </c>
      <c r="AD23" s="650">
        <v>28</v>
      </c>
      <c r="AE23" s="651">
        <v>34</v>
      </c>
      <c r="AF23" s="648" t="s">
        <v>151</v>
      </c>
      <c r="AG23" s="639" t="s">
        <v>56</v>
      </c>
      <c r="AH23" s="649">
        <v>3.4000000000000002E-2</v>
      </c>
      <c r="AI23" s="649">
        <v>3.3000000000000002E-2</v>
      </c>
      <c r="AJ23" s="649">
        <v>2.3E-2</v>
      </c>
      <c r="AK23" s="649">
        <v>2.8000000000000001E-2</v>
      </c>
      <c r="AL23" s="649">
        <v>2.7E-2</v>
      </c>
      <c r="AM23" s="649">
        <v>2.8000000000000001E-2</v>
      </c>
      <c r="AN23" s="646">
        <v>0.03</v>
      </c>
      <c r="AO23" s="652">
        <v>0</v>
      </c>
      <c r="AP23" s="652">
        <v>0</v>
      </c>
      <c r="AQ23" s="652">
        <v>0</v>
      </c>
      <c r="AR23" s="652">
        <v>0</v>
      </c>
      <c r="AS23" s="652">
        <v>0</v>
      </c>
      <c r="AT23" s="648" t="s">
        <v>151</v>
      </c>
    </row>
    <row r="24" spans="1:46" s="645" customFormat="1" ht="27.95" customHeight="1">
      <c r="A24" s="639" t="s">
        <v>57</v>
      </c>
      <c r="B24" s="646">
        <v>6.0000000000000001E-3</v>
      </c>
      <c r="C24" s="646">
        <v>4.0000000000000001E-3</v>
      </c>
      <c r="D24" s="646">
        <v>2E-3</v>
      </c>
      <c r="E24" s="646">
        <v>4.0000000000000001E-3</v>
      </c>
      <c r="F24" s="646">
        <v>6.0000000000000001E-3</v>
      </c>
      <c r="G24" s="646">
        <v>3.0000000000000001E-3</v>
      </c>
      <c r="H24" s="646">
        <v>2E-3</v>
      </c>
      <c r="I24" s="647">
        <v>0.5</v>
      </c>
      <c r="J24" s="647">
        <v>0.3</v>
      </c>
      <c r="K24" s="647">
        <v>0.3</v>
      </c>
      <c r="L24" s="647">
        <v>0.6</v>
      </c>
      <c r="M24" s="647">
        <v>0.3</v>
      </c>
      <c r="N24" s="647">
        <v>0.4</v>
      </c>
      <c r="O24" s="647">
        <v>0.4</v>
      </c>
      <c r="P24" s="648" t="s">
        <v>152</v>
      </c>
      <c r="Q24" s="639" t="s">
        <v>57</v>
      </c>
      <c r="R24" s="649">
        <v>1.2999999999999999E-2</v>
      </c>
      <c r="S24" s="649">
        <v>1.2E-2</v>
      </c>
      <c r="T24" s="649">
        <v>7.0000000000000001E-3</v>
      </c>
      <c r="U24" s="649">
        <v>0.01</v>
      </c>
      <c r="V24" s="649">
        <v>8.0000000000000002E-3</v>
      </c>
      <c r="W24" s="649">
        <v>7.0000000000000001E-3</v>
      </c>
      <c r="X24" s="646">
        <v>8.9999999999999993E-3</v>
      </c>
      <c r="Y24" s="650">
        <v>23</v>
      </c>
      <c r="Z24" s="650">
        <v>22</v>
      </c>
      <c r="AA24" s="650">
        <v>24</v>
      </c>
      <c r="AB24" s="650">
        <v>23</v>
      </c>
      <c r="AC24" s="650">
        <v>18</v>
      </c>
      <c r="AD24" s="650">
        <v>23</v>
      </c>
      <c r="AE24" s="651">
        <v>23</v>
      </c>
      <c r="AF24" s="648" t="s">
        <v>152</v>
      </c>
      <c r="AG24" s="639" t="s">
        <v>57</v>
      </c>
      <c r="AH24" s="649">
        <v>2.3E-2</v>
      </c>
      <c r="AI24" s="649">
        <v>2.8000000000000001E-2</v>
      </c>
      <c r="AJ24" s="649">
        <v>2.3E-2</v>
      </c>
      <c r="AK24" s="649">
        <v>2.5000000000000001E-2</v>
      </c>
      <c r="AL24" s="649">
        <v>2.3E-2</v>
      </c>
      <c r="AM24" s="649">
        <v>2.3E-2</v>
      </c>
      <c r="AN24" s="646">
        <v>2.5999999999999999E-2</v>
      </c>
      <c r="AO24" s="652">
        <v>0</v>
      </c>
      <c r="AP24" s="652">
        <v>0</v>
      </c>
      <c r="AQ24" s="652">
        <v>0</v>
      </c>
      <c r="AR24" s="652">
        <v>0</v>
      </c>
      <c r="AS24" s="652">
        <v>0</v>
      </c>
      <c r="AT24" s="648" t="s">
        <v>152</v>
      </c>
    </row>
    <row r="25" spans="1:46" s="645" customFormat="1" ht="27.95" customHeight="1">
      <c r="A25" s="639" t="s">
        <v>58</v>
      </c>
      <c r="B25" s="646">
        <v>4.0000000000000001E-3</v>
      </c>
      <c r="C25" s="646">
        <v>3.0000000000000001E-3</v>
      </c>
      <c r="D25" s="646">
        <v>2E-3</v>
      </c>
      <c r="E25" s="646">
        <v>4.0000000000000001E-3</v>
      </c>
      <c r="F25" s="646">
        <v>6.0000000000000001E-3</v>
      </c>
      <c r="G25" s="646">
        <v>3.0000000000000001E-3</v>
      </c>
      <c r="H25" s="646">
        <v>2E-3</v>
      </c>
      <c r="I25" s="647">
        <v>0.5</v>
      </c>
      <c r="J25" s="647">
        <v>0.3</v>
      </c>
      <c r="K25" s="647">
        <v>0.3</v>
      </c>
      <c r="L25" s="647">
        <v>0.6</v>
      </c>
      <c r="M25" s="647">
        <v>0.4</v>
      </c>
      <c r="N25" s="647">
        <v>0.4</v>
      </c>
      <c r="O25" s="647">
        <v>0.4</v>
      </c>
      <c r="P25" s="648" t="s">
        <v>153</v>
      </c>
      <c r="Q25" s="639" t="s">
        <v>58</v>
      </c>
      <c r="R25" s="649">
        <v>1.4E-2</v>
      </c>
      <c r="S25" s="649">
        <v>1.4999999999999999E-2</v>
      </c>
      <c r="T25" s="649">
        <v>0.01</v>
      </c>
      <c r="U25" s="649">
        <v>1.4E-2</v>
      </c>
      <c r="V25" s="649">
        <v>1.2E-2</v>
      </c>
      <c r="W25" s="649">
        <v>0.01</v>
      </c>
      <c r="X25" s="646">
        <v>1.2E-2</v>
      </c>
      <c r="Y25" s="650">
        <v>32</v>
      </c>
      <c r="Z25" s="650">
        <v>29</v>
      </c>
      <c r="AA25" s="650">
        <v>31</v>
      </c>
      <c r="AB25" s="650">
        <v>34</v>
      </c>
      <c r="AC25" s="650">
        <v>28</v>
      </c>
      <c r="AD25" s="650">
        <v>31</v>
      </c>
      <c r="AE25" s="651">
        <v>33</v>
      </c>
      <c r="AF25" s="648" t="s">
        <v>153</v>
      </c>
      <c r="AG25" s="639" t="s">
        <v>58</v>
      </c>
      <c r="AH25" s="649">
        <v>3.3000000000000002E-2</v>
      </c>
      <c r="AI25" s="649">
        <v>3.2000000000000001E-2</v>
      </c>
      <c r="AJ25" s="649">
        <v>2.8000000000000001E-2</v>
      </c>
      <c r="AK25" s="649">
        <v>2.8000000000000001E-2</v>
      </c>
      <c r="AL25" s="649">
        <v>2.7E-2</v>
      </c>
      <c r="AM25" s="649">
        <v>2.7E-2</v>
      </c>
      <c r="AN25" s="646">
        <v>2.9000000000000001E-2</v>
      </c>
      <c r="AO25" s="652">
        <v>0</v>
      </c>
      <c r="AP25" s="652">
        <v>0</v>
      </c>
      <c r="AQ25" s="652">
        <v>0</v>
      </c>
      <c r="AR25" s="652">
        <v>0</v>
      </c>
      <c r="AS25" s="652">
        <v>0</v>
      </c>
      <c r="AT25" s="648" t="s">
        <v>153</v>
      </c>
    </row>
    <row r="26" spans="1:46" s="645" customFormat="1" ht="27.95" customHeight="1">
      <c r="A26" s="639" t="s">
        <v>59</v>
      </c>
      <c r="B26" s="646">
        <v>4.0000000000000001E-3</v>
      </c>
      <c r="C26" s="646">
        <v>4.0000000000000001E-3</v>
      </c>
      <c r="D26" s="646">
        <v>2E-3</v>
      </c>
      <c r="E26" s="646">
        <v>4.0000000000000001E-3</v>
      </c>
      <c r="F26" s="646">
        <v>6.0000000000000001E-3</v>
      </c>
      <c r="G26" s="646">
        <v>4.0000000000000001E-3</v>
      </c>
      <c r="H26" s="646">
        <v>2E-3</v>
      </c>
      <c r="I26" s="647">
        <v>0.4</v>
      </c>
      <c r="J26" s="647">
        <v>0.3</v>
      </c>
      <c r="K26" s="647">
        <v>0.3</v>
      </c>
      <c r="L26" s="647">
        <v>0.5</v>
      </c>
      <c r="M26" s="647">
        <v>0.5</v>
      </c>
      <c r="N26" s="647">
        <v>0.5</v>
      </c>
      <c r="O26" s="647">
        <v>0.4</v>
      </c>
      <c r="P26" s="648" t="s">
        <v>154</v>
      </c>
      <c r="Q26" s="639" t="s">
        <v>59</v>
      </c>
      <c r="R26" s="649">
        <v>1.4E-2</v>
      </c>
      <c r="S26" s="649">
        <v>1.6E-2</v>
      </c>
      <c r="T26" s="649">
        <v>7.0000000000000001E-3</v>
      </c>
      <c r="U26" s="649">
        <v>1.4E-2</v>
      </c>
      <c r="V26" s="649">
        <v>1.2999999999999999E-2</v>
      </c>
      <c r="W26" s="649">
        <v>1.2E-2</v>
      </c>
      <c r="X26" s="646">
        <v>1.2E-2</v>
      </c>
      <c r="Y26" s="650">
        <v>32</v>
      </c>
      <c r="Z26" s="650">
        <v>31</v>
      </c>
      <c r="AA26" s="650">
        <v>37</v>
      </c>
      <c r="AB26" s="650">
        <v>31</v>
      </c>
      <c r="AC26" s="650">
        <v>27</v>
      </c>
      <c r="AD26" s="650">
        <v>32</v>
      </c>
      <c r="AE26" s="651">
        <v>30</v>
      </c>
      <c r="AF26" s="648" t="s">
        <v>154</v>
      </c>
      <c r="AG26" s="639" t="s">
        <v>59</v>
      </c>
      <c r="AH26" s="649">
        <v>0.03</v>
      </c>
      <c r="AI26" s="649">
        <v>2.5999999999999999E-2</v>
      </c>
      <c r="AJ26" s="649">
        <v>2.1000000000000001E-2</v>
      </c>
      <c r="AK26" s="649">
        <v>1.9E-2</v>
      </c>
      <c r="AL26" s="649">
        <v>2.1000000000000001E-2</v>
      </c>
      <c r="AM26" s="649">
        <v>0.02</v>
      </c>
      <c r="AN26" s="646">
        <v>0.02</v>
      </c>
      <c r="AO26" s="652">
        <v>0</v>
      </c>
      <c r="AP26" s="652">
        <v>0</v>
      </c>
      <c r="AQ26" s="652">
        <v>0</v>
      </c>
      <c r="AR26" s="652">
        <v>0</v>
      </c>
      <c r="AS26" s="652">
        <v>0</v>
      </c>
      <c r="AT26" s="648" t="s">
        <v>154</v>
      </c>
    </row>
    <row r="27" spans="1:46" s="645" customFormat="1" ht="27.95" customHeight="1">
      <c r="A27" s="639" t="s">
        <v>60</v>
      </c>
      <c r="B27" s="646">
        <v>4.0000000000000001E-3</v>
      </c>
      <c r="C27" s="646">
        <v>4.0000000000000001E-3</v>
      </c>
      <c r="D27" s="646">
        <v>3.0000000000000001E-3</v>
      </c>
      <c r="E27" s="646">
        <v>4.0000000000000001E-3</v>
      </c>
      <c r="F27" s="646">
        <v>6.0000000000000001E-3</v>
      </c>
      <c r="G27" s="646">
        <v>8.0000000000000002E-3</v>
      </c>
      <c r="H27" s="646">
        <v>3.0000000000000001E-3</v>
      </c>
      <c r="I27" s="647">
        <v>0.4</v>
      </c>
      <c r="J27" s="647">
        <v>0.4</v>
      </c>
      <c r="K27" s="647">
        <v>0.5</v>
      </c>
      <c r="L27" s="647">
        <v>0.5</v>
      </c>
      <c r="M27" s="647">
        <v>0.7</v>
      </c>
      <c r="N27" s="647">
        <v>0.8</v>
      </c>
      <c r="O27" s="647">
        <v>0.6</v>
      </c>
      <c r="P27" s="648" t="s">
        <v>155</v>
      </c>
      <c r="Q27" s="639" t="s">
        <v>60</v>
      </c>
      <c r="R27" s="649">
        <v>1.7999999999999999E-2</v>
      </c>
      <c r="S27" s="649">
        <v>2.4E-2</v>
      </c>
      <c r="T27" s="649">
        <v>1.0999999999999999E-2</v>
      </c>
      <c r="U27" s="649">
        <v>2.1000000000000001E-2</v>
      </c>
      <c r="V27" s="649">
        <v>2.1999999999999999E-2</v>
      </c>
      <c r="W27" s="649">
        <v>0.02</v>
      </c>
      <c r="X27" s="646">
        <v>1.7999999999999999E-2</v>
      </c>
      <c r="Y27" s="650">
        <v>47</v>
      </c>
      <c r="Z27" s="650">
        <v>47</v>
      </c>
      <c r="AA27" s="650">
        <v>46</v>
      </c>
      <c r="AB27" s="650">
        <v>51</v>
      </c>
      <c r="AC27" s="650">
        <v>47</v>
      </c>
      <c r="AD27" s="650">
        <v>57</v>
      </c>
      <c r="AE27" s="651">
        <v>55</v>
      </c>
      <c r="AF27" s="648" t="s">
        <v>155</v>
      </c>
      <c r="AG27" s="639" t="s">
        <v>60</v>
      </c>
      <c r="AH27" s="649">
        <v>2.8000000000000001E-2</v>
      </c>
      <c r="AI27" s="649">
        <v>2.1000000000000001E-2</v>
      </c>
      <c r="AJ27" s="649">
        <v>2.1000000000000001E-2</v>
      </c>
      <c r="AK27" s="649">
        <v>1.7999999999999999E-2</v>
      </c>
      <c r="AL27" s="649">
        <v>1.6E-2</v>
      </c>
      <c r="AM27" s="649">
        <v>1.7999999999999999E-2</v>
      </c>
      <c r="AN27" s="646">
        <v>1.4999999999999999E-2</v>
      </c>
      <c r="AO27" s="652">
        <v>0</v>
      </c>
      <c r="AP27" s="652">
        <v>0</v>
      </c>
      <c r="AQ27" s="652">
        <v>0</v>
      </c>
      <c r="AR27" s="652">
        <v>0</v>
      </c>
      <c r="AS27" s="652">
        <v>0</v>
      </c>
      <c r="AT27" s="648" t="s">
        <v>155</v>
      </c>
    </row>
    <row r="28" spans="1:46" s="645" customFormat="1" ht="27.95" customHeight="1" thickBot="1">
      <c r="A28" s="653" t="s">
        <v>61</v>
      </c>
      <c r="B28" s="654">
        <v>3.0000000000000001E-3</v>
      </c>
      <c r="C28" s="654">
        <v>4.0000000000000001E-3</v>
      </c>
      <c r="D28" s="654">
        <v>4.0000000000000001E-3</v>
      </c>
      <c r="E28" s="654">
        <v>4.0000000000000001E-3</v>
      </c>
      <c r="F28" s="654">
        <v>7.0000000000000001E-3</v>
      </c>
      <c r="G28" s="654">
        <v>8.0000000000000002E-3</v>
      </c>
      <c r="H28" s="654">
        <v>3.0000000000000001E-3</v>
      </c>
      <c r="I28" s="655">
        <v>0.5</v>
      </c>
      <c r="J28" s="655">
        <v>0.5</v>
      </c>
      <c r="K28" s="655">
        <v>0.6</v>
      </c>
      <c r="L28" s="655">
        <v>0.5</v>
      </c>
      <c r="M28" s="655">
        <v>0.7</v>
      </c>
      <c r="N28" s="655">
        <v>0.9</v>
      </c>
      <c r="O28" s="655">
        <v>0.6</v>
      </c>
      <c r="P28" s="656" t="s">
        <v>156</v>
      </c>
      <c r="Q28" s="717" t="s">
        <v>61</v>
      </c>
      <c r="R28" s="657">
        <v>1.7999999999999999E-2</v>
      </c>
      <c r="S28" s="657">
        <v>2.1999999999999999E-2</v>
      </c>
      <c r="T28" s="657">
        <v>0.01</v>
      </c>
      <c r="U28" s="657">
        <v>2.1999999999999999E-2</v>
      </c>
      <c r="V28" s="657">
        <v>2.5999999999999999E-2</v>
      </c>
      <c r="W28" s="657">
        <v>1.7999999999999999E-2</v>
      </c>
      <c r="X28" s="654">
        <v>1.7000000000000001E-2</v>
      </c>
      <c r="Y28" s="658">
        <v>44</v>
      </c>
      <c r="Z28" s="658">
        <v>39</v>
      </c>
      <c r="AA28" s="658">
        <v>44</v>
      </c>
      <c r="AB28" s="658">
        <v>50</v>
      </c>
      <c r="AC28" s="658">
        <v>45</v>
      </c>
      <c r="AD28" s="658">
        <v>52</v>
      </c>
      <c r="AE28" s="659">
        <v>49</v>
      </c>
      <c r="AF28" s="656" t="s">
        <v>156</v>
      </c>
      <c r="AG28" s="717" t="s">
        <v>61</v>
      </c>
      <c r="AH28" s="657">
        <v>2.5000000000000001E-2</v>
      </c>
      <c r="AI28" s="657">
        <v>1.9E-2</v>
      </c>
      <c r="AJ28" s="657">
        <v>0.02</v>
      </c>
      <c r="AK28" s="657">
        <v>1.7000000000000001E-2</v>
      </c>
      <c r="AL28" s="657">
        <v>1.4E-2</v>
      </c>
      <c r="AM28" s="657">
        <v>1.7000000000000001E-2</v>
      </c>
      <c r="AN28" s="654">
        <v>1.4E-2</v>
      </c>
      <c r="AO28" s="652">
        <v>0</v>
      </c>
      <c r="AP28" s="652">
        <v>0</v>
      </c>
      <c r="AQ28" s="652">
        <v>0</v>
      </c>
      <c r="AR28" s="652">
        <v>0</v>
      </c>
      <c r="AS28" s="652">
        <v>0</v>
      </c>
      <c r="AT28" s="656" t="s">
        <v>156</v>
      </c>
    </row>
    <row r="29" spans="1:46" s="181" customFormat="1" ht="12" customHeight="1">
      <c r="A29" s="842" t="s">
        <v>372</v>
      </c>
      <c r="B29" s="843"/>
      <c r="N29" s="182"/>
      <c r="P29" s="844" t="s">
        <v>556</v>
      </c>
      <c r="Q29" s="845" t="s">
        <v>373</v>
      </c>
      <c r="R29" s="845"/>
      <c r="S29" s="845"/>
      <c r="AF29" s="844" t="s">
        <v>556</v>
      </c>
      <c r="AG29" s="845" t="s">
        <v>373</v>
      </c>
      <c r="AK29" s="846" t="s">
        <v>258</v>
      </c>
      <c r="AL29" s="1042" t="s">
        <v>557</v>
      </c>
      <c r="AM29" s="1042"/>
      <c r="AN29" s="1042"/>
      <c r="AO29" s="1042"/>
      <c r="AP29" s="1042"/>
      <c r="AQ29" s="1042"/>
      <c r="AR29" s="1042"/>
      <c r="AS29" s="1042"/>
      <c r="AT29" s="1042"/>
    </row>
    <row r="30" spans="1:46" s="181" customFormat="1" ht="10.5">
      <c r="A30" s="180"/>
      <c r="V30" s="68"/>
      <c r="AK30" s="182"/>
      <c r="AL30" s="182"/>
      <c r="AM30" s="182"/>
      <c r="AN30" s="68"/>
    </row>
    <row r="31" spans="1:46" s="181" customFormat="1" ht="10.5">
      <c r="A31" s="180"/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3"/>
      <c r="T31" s="183"/>
      <c r="U31" s="183"/>
      <c r="V31" s="183"/>
      <c r="W31" s="183"/>
      <c r="X31" s="183"/>
      <c r="Y31" s="183"/>
      <c r="Z31" s="183"/>
      <c r="AA31" s="183"/>
      <c r="AB31" s="183"/>
      <c r="AC31" s="183"/>
      <c r="AD31" s="183"/>
      <c r="AE31" s="183"/>
      <c r="AF31" s="183"/>
      <c r="AG31" s="183"/>
      <c r="AH31" s="183"/>
      <c r="AI31" s="183"/>
      <c r="AJ31" s="183"/>
      <c r="AK31" s="183"/>
      <c r="AL31" s="183"/>
      <c r="AM31" s="183"/>
      <c r="AN31" s="183"/>
      <c r="AP31" s="183"/>
    </row>
    <row r="32" spans="1:46" s="181" customFormat="1" ht="10.5">
      <c r="A32" s="184"/>
      <c r="B32" s="183"/>
      <c r="C32" s="183"/>
      <c r="D32" s="183"/>
      <c r="E32" s="183"/>
      <c r="F32" s="183"/>
      <c r="G32" s="183"/>
      <c r="H32" s="183"/>
      <c r="I32" s="183"/>
      <c r="J32" s="183"/>
      <c r="K32" s="183"/>
      <c r="L32" s="183"/>
      <c r="M32" s="183"/>
      <c r="N32" s="183"/>
      <c r="O32" s="183"/>
      <c r="P32" s="183"/>
      <c r="Q32" s="183"/>
      <c r="R32" s="183"/>
      <c r="S32" s="183"/>
      <c r="T32" s="183"/>
      <c r="U32" s="183"/>
      <c r="V32" s="183"/>
      <c r="W32" s="183"/>
      <c r="X32" s="183"/>
      <c r="Y32" s="183"/>
      <c r="Z32" s="183"/>
      <c r="AA32" s="183"/>
      <c r="AB32" s="183"/>
      <c r="AC32" s="183"/>
      <c r="AD32" s="183"/>
      <c r="AE32" s="183"/>
      <c r="AF32" s="183"/>
      <c r="AG32" s="183"/>
      <c r="AH32" s="183"/>
      <c r="AI32" s="183"/>
      <c r="AJ32" s="183"/>
      <c r="AK32" s="183"/>
      <c r="AL32" s="183"/>
      <c r="AM32" s="183"/>
      <c r="AN32" s="183"/>
      <c r="AP32" s="183"/>
    </row>
    <row r="33" spans="1:42" s="723" customFormat="1" ht="11.25">
      <c r="A33" s="721"/>
      <c r="B33" s="722"/>
      <c r="C33" s="722"/>
      <c r="D33" s="722"/>
      <c r="E33" s="722"/>
      <c r="F33" s="722"/>
      <c r="G33" s="722"/>
      <c r="H33" s="722"/>
      <c r="I33" s="724"/>
      <c r="J33" s="724"/>
      <c r="K33" s="724"/>
      <c r="L33" s="724"/>
      <c r="M33" s="724"/>
      <c r="N33" s="724"/>
      <c r="O33" s="724"/>
      <c r="P33" s="722"/>
      <c r="Q33" s="722"/>
      <c r="R33" s="722"/>
      <c r="S33" s="722"/>
      <c r="T33" s="722"/>
      <c r="U33" s="722"/>
      <c r="V33" s="722"/>
      <c r="W33" s="722"/>
      <c r="X33" s="722"/>
      <c r="Y33" s="725"/>
      <c r="Z33" s="725"/>
      <c r="AA33" s="725"/>
      <c r="AB33" s="725"/>
      <c r="AC33" s="725"/>
      <c r="AD33" s="725"/>
      <c r="AE33" s="725"/>
      <c r="AF33" s="722"/>
      <c r="AG33" s="722"/>
      <c r="AH33" s="722"/>
      <c r="AI33" s="722"/>
      <c r="AJ33" s="722"/>
      <c r="AK33" s="722"/>
      <c r="AL33" s="722"/>
      <c r="AM33" s="722"/>
      <c r="AN33" s="722"/>
      <c r="AP33" s="722"/>
    </row>
    <row r="34" spans="1:42" s="171" customFormat="1" ht="11.25">
      <c r="A34" s="185"/>
      <c r="B34" s="720"/>
      <c r="C34" s="720"/>
      <c r="D34" s="720"/>
      <c r="E34" s="720"/>
      <c r="F34" s="720"/>
      <c r="G34" s="720"/>
      <c r="H34" s="720"/>
      <c r="I34" s="724"/>
      <c r="J34" s="724"/>
      <c r="K34" s="724"/>
      <c r="L34" s="724"/>
      <c r="M34" s="724"/>
      <c r="N34" s="724"/>
      <c r="O34" s="724"/>
      <c r="P34" s="720"/>
      <c r="Q34" s="720"/>
      <c r="R34" s="720"/>
      <c r="S34" s="720"/>
      <c r="T34" s="720"/>
      <c r="U34" s="720"/>
      <c r="V34" s="720"/>
      <c r="W34" s="720"/>
      <c r="X34" s="720"/>
      <c r="Y34" s="725"/>
      <c r="Z34" s="725"/>
      <c r="AA34" s="725"/>
      <c r="AB34" s="725"/>
      <c r="AC34" s="725"/>
      <c r="AD34" s="725"/>
      <c r="AE34" s="725"/>
      <c r="AF34" s="720"/>
      <c r="AG34" s="720"/>
      <c r="AH34" s="720"/>
      <c r="AI34" s="720"/>
      <c r="AJ34" s="720"/>
      <c r="AK34" s="720"/>
      <c r="AL34" s="720"/>
      <c r="AM34" s="720"/>
      <c r="AN34" s="720"/>
      <c r="AP34" s="186"/>
    </row>
    <row r="35" spans="1:42" s="171" customFormat="1" ht="11.25">
      <c r="A35" s="185"/>
      <c r="B35" s="186"/>
      <c r="C35" s="186"/>
      <c r="D35" s="186"/>
      <c r="E35" s="186"/>
      <c r="F35" s="186"/>
      <c r="G35" s="186"/>
      <c r="H35" s="186"/>
      <c r="I35" s="186"/>
      <c r="J35" s="186"/>
      <c r="K35" s="186"/>
      <c r="L35" s="186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  <c r="AE35" s="186"/>
      <c r="AF35" s="186"/>
      <c r="AG35" s="186"/>
      <c r="AH35" s="186"/>
      <c r="AI35" s="186"/>
      <c r="AJ35" s="186"/>
      <c r="AK35" s="186"/>
      <c r="AL35" s="186"/>
      <c r="AM35" s="186"/>
      <c r="AN35" s="720"/>
      <c r="AP35" s="186"/>
    </row>
    <row r="36" spans="1:42" s="171" customFormat="1" ht="11.25">
      <c r="A36" s="185"/>
      <c r="B36" s="186"/>
      <c r="C36" s="186"/>
      <c r="D36" s="186"/>
      <c r="E36" s="186"/>
      <c r="F36" s="186"/>
      <c r="G36" s="186"/>
      <c r="H36" s="186"/>
      <c r="I36" s="186"/>
      <c r="J36" s="186"/>
      <c r="K36" s="186"/>
      <c r="L36" s="186"/>
      <c r="M36" s="186"/>
      <c r="N36" s="186"/>
      <c r="O36" s="186"/>
      <c r="P36" s="186"/>
      <c r="Q36" s="186"/>
      <c r="R36" s="186"/>
      <c r="S36" s="186"/>
      <c r="T36" s="186"/>
      <c r="U36" s="186"/>
      <c r="V36" s="186"/>
      <c r="W36" s="186"/>
      <c r="X36" s="186"/>
      <c r="Y36" s="186"/>
      <c r="Z36" s="186"/>
      <c r="AA36" s="186"/>
      <c r="AB36" s="186"/>
      <c r="AC36" s="186"/>
      <c r="AD36" s="186"/>
      <c r="AE36" s="186"/>
      <c r="AF36" s="186"/>
      <c r="AG36" s="186"/>
      <c r="AH36" s="186"/>
      <c r="AI36" s="186"/>
      <c r="AJ36" s="186"/>
      <c r="AK36" s="186"/>
      <c r="AL36" s="186"/>
      <c r="AM36" s="186"/>
      <c r="AN36" s="186"/>
      <c r="AP36" s="186"/>
    </row>
    <row r="37" spans="1:42" s="171" customFormat="1" ht="11.25">
      <c r="A37" s="185"/>
      <c r="B37" s="186"/>
      <c r="C37" s="186"/>
      <c r="D37" s="186"/>
      <c r="E37" s="186"/>
      <c r="F37" s="186"/>
      <c r="G37" s="186"/>
      <c r="H37" s="186"/>
      <c r="I37" s="186"/>
      <c r="J37" s="186"/>
      <c r="K37" s="186"/>
      <c r="L37" s="186"/>
      <c r="M37" s="186"/>
      <c r="N37" s="186"/>
      <c r="O37" s="186"/>
      <c r="P37" s="186"/>
      <c r="Q37" s="186"/>
      <c r="R37" s="186"/>
      <c r="S37" s="186"/>
      <c r="T37" s="186"/>
      <c r="U37" s="186"/>
      <c r="V37" s="186"/>
      <c r="W37" s="186"/>
      <c r="X37" s="186"/>
      <c r="Y37" s="186"/>
      <c r="Z37" s="186"/>
      <c r="AA37" s="186"/>
      <c r="AB37" s="186"/>
      <c r="AC37" s="186"/>
      <c r="AD37" s="186"/>
      <c r="AE37" s="186"/>
      <c r="AF37" s="186"/>
      <c r="AG37" s="186"/>
      <c r="AH37" s="186"/>
      <c r="AI37" s="186"/>
      <c r="AJ37" s="186"/>
      <c r="AK37" s="186"/>
      <c r="AL37" s="186"/>
      <c r="AM37" s="186"/>
      <c r="AN37" s="186"/>
      <c r="AP37" s="186"/>
    </row>
    <row r="38" spans="1:42" s="171" customFormat="1" ht="11.25">
      <c r="A38" s="186"/>
      <c r="B38" s="186"/>
      <c r="C38" s="186"/>
      <c r="D38" s="186"/>
      <c r="E38" s="186"/>
      <c r="F38" s="186"/>
      <c r="G38" s="186"/>
      <c r="H38" s="186"/>
      <c r="I38" s="186"/>
      <c r="J38" s="186"/>
      <c r="K38" s="186"/>
      <c r="L38" s="186"/>
      <c r="M38" s="186"/>
      <c r="N38" s="186"/>
      <c r="O38" s="186"/>
      <c r="P38" s="186"/>
      <c r="Q38" s="186"/>
      <c r="R38" s="186"/>
      <c r="S38" s="186"/>
      <c r="T38" s="186"/>
      <c r="U38" s="186"/>
      <c r="V38" s="186"/>
      <c r="W38" s="186"/>
      <c r="X38" s="186"/>
      <c r="Y38" s="186"/>
      <c r="Z38" s="186"/>
      <c r="AA38" s="186"/>
      <c r="AB38" s="186"/>
      <c r="AC38" s="186"/>
      <c r="AD38" s="186"/>
      <c r="AE38" s="186"/>
      <c r="AF38" s="186"/>
      <c r="AG38" s="186"/>
      <c r="AH38" s="186"/>
      <c r="AI38" s="186"/>
      <c r="AJ38" s="186"/>
      <c r="AK38" s="186"/>
      <c r="AL38" s="186"/>
      <c r="AM38" s="186"/>
      <c r="AN38" s="186"/>
      <c r="AP38" s="186"/>
    </row>
    <row r="39" spans="1:42" s="171" customFormat="1" ht="11.25">
      <c r="A39" s="186"/>
      <c r="B39" s="186"/>
      <c r="C39" s="186"/>
      <c r="D39" s="186"/>
      <c r="E39" s="186"/>
      <c r="F39" s="186"/>
      <c r="G39" s="186"/>
      <c r="H39" s="186"/>
      <c r="I39" s="186"/>
      <c r="J39" s="186"/>
      <c r="K39" s="186"/>
      <c r="L39" s="186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  <c r="AE39" s="186"/>
      <c r="AF39" s="186"/>
      <c r="AG39" s="186"/>
      <c r="AH39" s="186"/>
      <c r="AI39" s="186"/>
      <c r="AJ39" s="186"/>
      <c r="AK39" s="186"/>
      <c r="AL39" s="186"/>
      <c r="AM39" s="186"/>
      <c r="AN39" s="186"/>
      <c r="AP39" s="186"/>
    </row>
    <row r="40" spans="1:42" s="171" customFormat="1" ht="11.25">
      <c r="A40" s="186"/>
      <c r="B40" s="186"/>
      <c r="C40" s="186"/>
      <c r="D40" s="186"/>
      <c r="E40" s="186"/>
      <c r="F40" s="186"/>
      <c r="G40" s="186"/>
      <c r="H40" s="186"/>
      <c r="I40" s="186"/>
      <c r="J40" s="186"/>
      <c r="K40" s="186"/>
      <c r="L40" s="186"/>
      <c r="M40" s="186"/>
      <c r="N40" s="186"/>
      <c r="O40" s="186"/>
      <c r="P40" s="186"/>
      <c r="Q40" s="186"/>
      <c r="R40" s="186"/>
      <c r="S40" s="186"/>
      <c r="T40" s="186"/>
      <c r="U40" s="186"/>
      <c r="V40" s="186"/>
      <c r="W40" s="186"/>
      <c r="X40" s="186"/>
      <c r="Y40" s="186"/>
      <c r="Z40" s="186"/>
      <c r="AA40" s="186"/>
      <c r="AB40" s="186"/>
      <c r="AC40" s="186"/>
      <c r="AD40" s="186"/>
      <c r="AE40" s="186"/>
      <c r="AF40" s="186"/>
      <c r="AG40" s="186"/>
      <c r="AH40" s="186"/>
      <c r="AI40" s="186"/>
      <c r="AJ40" s="186"/>
      <c r="AK40" s="186"/>
      <c r="AL40" s="186"/>
      <c r="AM40" s="186"/>
      <c r="AN40" s="186"/>
      <c r="AP40" s="186"/>
    </row>
    <row r="41" spans="1:42" s="171" customFormat="1" ht="13.5" customHeight="1">
      <c r="A41" s="186"/>
      <c r="B41" s="186"/>
      <c r="C41" s="186"/>
      <c r="D41" s="186"/>
      <c r="E41" s="186"/>
      <c r="F41" s="186"/>
      <c r="G41" s="186"/>
      <c r="H41" s="186"/>
      <c r="I41" s="186"/>
      <c r="J41" s="186"/>
      <c r="K41" s="186"/>
      <c r="L41" s="186"/>
      <c r="M41" s="186"/>
      <c r="N41" s="186"/>
      <c r="O41" s="186"/>
      <c r="P41" s="186"/>
      <c r="Q41" s="186"/>
      <c r="R41" s="186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  <c r="AG41" s="186"/>
      <c r="AH41" s="186"/>
      <c r="AI41" s="186"/>
      <c r="AJ41" s="186"/>
      <c r="AK41" s="186"/>
      <c r="AL41" s="186"/>
      <c r="AM41" s="186"/>
      <c r="AN41" s="186"/>
      <c r="AP41" s="186"/>
    </row>
    <row r="42" spans="1:42" s="171" customFormat="1" ht="11.25">
      <c r="A42" s="186"/>
      <c r="B42" s="186"/>
      <c r="C42" s="186"/>
      <c r="D42" s="186"/>
      <c r="E42" s="186"/>
      <c r="F42" s="186"/>
      <c r="G42" s="186"/>
      <c r="H42" s="186"/>
      <c r="I42" s="186"/>
      <c r="J42" s="186"/>
      <c r="K42" s="186"/>
      <c r="L42" s="186"/>
      <c r="M42" s="186"/>
      <c r="N42" s="186"/>
      <c r="O42" s="186"/>
      <c r="P42" s="186"/>
      <c r="Q42" s="186"/>
      <c r="R42" s="186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  <c r="AG42" s="186"/>
      <c r="AH42" s="186"/>
      <c r="AI42" s="186"/>
      <c r="AJ42" s="186"/>
      <c r="AK42" s="186"/>
      <c r="AL42" s="186"/>
      <c r="AM42" s="186"/>
      <c r="AN42" s="186"/>
      <c r="AP42" s="186"/>
    </row>
    <row r="43" spans="1:42" s="171" customFormat="1" ht="11.25">
      <c r="A43" s="186"/>
      <c r="B43" s="186"/>
      <c r="C43" s="186"/>
      <c r="D43" s="186"/>
      <c r="E43" s="186"/>
      <c r="F43" s="186"/>
      <c r="G43" s="186"/>
      <c r="H43" s="186"/>
      <c r="I43" s="186"/>
      <c r="J43" s="186"/>
      <c r="K43" s="186"/>
      <c r="L43" s="186"/>
      <c r="M43" s="186"/>
      <c r="N43" s="186"/>
      <c r="O43" s="186"/>
      <c r="P43" s="186"/>
      <c r="Q43" s="186"/>
      <c r="R43" s="186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  <c r="AG43" s="186"/>
      <c r="AH43" s="186"/>
      <c r="AI43" s="186"/>
      <c r="AJ43" s="186"/>
      <c r="AK43" s="186"/>
      <c r="AL43" s="186"/>
      <c r="AM43" s="186"/>
      <c r="AN43" s="186"/>
      <c r="AP43" s="186"/>
    </row>
    <row r="44" spans="1:42" s="171" customFormat="1" ht="11.25">
      <c r="A44" s="186"/>
      <c r="B44" s="186"/>
      <c r="C44" s="186"/>
      <c r="D44" s="186"/>
      <c r="E44" s="186"/>
      <c r="F44" s="186"/>
      <c r="G44" s="186"/>
      <c r="H44" s="186"/>
      <c r="I44" s="186"/>
      <c r="J44" s="186"/>
      <c r="K44" s="186"/>
      <c r="L44" s="186"/>
      <c r="M44" s="186"/>
      <c r="N44" s="186"/>
      <c r="O44" s="186"/>
      <c r="P44" s="186"/>
      <c r="Q44" s="186"/>
      <c r="R44" s="186"/>
      <c r="S44" s="186"/>
      <c r="T44" s="186"/>
      <c r="U44" s="186"/>
      <c r="V44" s="186"/>
      <c r="W44" s="186"/>
      <c r="X44" s="186"/>
      <c r="Y44" s="186"/>
      <c r="Z44" s="186"/>
      <c r="AA44" s="186"/>
      <c r="AB44" s="186"/>
      <c r="AC44" s="186"/>
      <c r="AD44" s="186"/>
      <c r="AE44" s="186"/>
      <c r="AF44" s="186"/>
      <c r="AG44" s="186"/>
      <c r="AH44" s="186"/>
      <c r="AI44" s="186"/>
      <c r="AJ44" s="186"/>
      <c r="AK44" s="186"/>
      <c r="AL44" s="186"/>
      <c r="AM44" s="186"/>
      <c r="AN44" s="186"/>
      <c r="AP44" s="186"/>
    </row>
    <row r="45" spans="1:42" s="171" customFormat="1" ht="11.25">
      <c r="A45" s="186"/>
      <c r="B45" s="186"/>
      <c r="C45" s="186"/>
      <c r="D45" s="186"/>
      <c r="E45" s="186"/>
      <c r="F45" s="186"/>
      <c r="G45" s="186"/>
      <c r="H45" s="186"/>
      <c r="I45" s="186"/>
      <c r="J45" s="186"/>
      <c r="K45" s="186"/>
      <c r="L45" s="186"/>
      <c r="M45" s="186"/>
      <c r="N45" s="186"/>
      <c r="O45" s="186"/>
      <c r="P45" s="186"/>
      <c r="Q45" s="186"/>
      <c r="R45" s="186"/>
      <c r="S45" s="186"/>
      <c r="T45" s="186"/>
      <c r="U45" s="186"/>
      <c r="V45" s="186"/>
      <c r="W45" s="186"/>
      <c r="X45" s="186"/>
      <c r="Y45" s="186"/>
      <c r="Z45" s="186"/>
      <c r="AA45" s="186"/>
      <c r="AB45" s="186"/>
      <c r="AC45" s="186"/>
      <c r="AD45" s="186"/>
      <c r="AE45" s="186"/>
      <c r="AF45" s="186"/>
      <c r="AG45" s="186"/>
      <c r="AH45" s="186"/>
      <c r="AI45" s="186"/>
      <c r="AJ45" s="186"/>
      <c r="AK45" s="186"/>
      <c r="AL45" s="186"/>
      <c r="AM45" s="186"/>
      <c r="AN45" s="186"/>
      <c r="AP45" s="186"/>
    </row>
    <row r="46" spans="1:42" s="171" customFormat="1" ht="11.25">
      <c r="A46" s="186"/>
      <c r="B46" s="186"/>
      <c r="C46" s="186"/>
      <c r="D46" s="186"/>
      <c r="E46" s="186"/>
      <c r="F46" s="186"/>
      <c r="G46" s="186"/>
      <c r="H46" s="186"/>
      <c r="I46" s="186"/>
      <c r="J46" s="186"/>
      <c r="K46" s="186"/>
      <c r="L46" s="186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6"/>
      <c r="AE46" s="186"/>
      <c r="AF46" s="186"/>
      <c r="AG46" s="186"/>
      <c r="AH46" s="186"/>
      <c r="AI46" s="186"/>
      <c r="AJ46" s="186"/>
      <c r="AK46" s="186"/>
      <c r="AL46" s="186"/>
      <c r="AM46" s="186"/>
      <c r="AN46" s="186"/>
      <c r="AP46" s="186"/>
    </row>
    <row r="47" spans="1:42" s="171" customFormat="1" ht="11.25">
      <c r="A47" s="186"/>
      <c r="B47" s="186"/>
      <c r="C47" s="186"/>
      <c r="D47" s="186"/>
      <c r="E47" s="186"/>
      <c r="F47" s="186"/>
      <c r="G47" s="186"/>
      <c r="H47" s="186"/>
      <c r="I47" s="186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6"/>
      <c r="U47" s="186"/>
      <c r="V47" s="186"/>
      <c r="W47" s="186"/>
      <c r="X47" s="186"/>
      <c r="Y47" s="186"/>
      <c r="Z47" s="186"/>
      <c r="AA47" s="186"/>
      <c r="AB47" s="186"/>
      <c r="AC47" s="186"/>
      <c r="AD47" s="186"/>
      <c r="AE47" s="186"/>
      <c r="AF47" s="186"/>
      <c r="AG47" s="186"/>
      <c r="AH47" s="186"/>
      <c r="AI47" s="186"/>
      <c r="AJ47" s="186"/>
      <c r="AK47" s="186"/>
      <c r="AL47" s="186"/>
      <c r="AM47" s="186"/>
      <c r="AN47" s="186"/>
      <c r="AP47" s="186"/>
    </row>
    <row r="48" spans="1:42" s="171" customFormat="1" ht="11.25">
      <c r="A48" s="186"/>
      <c r="B48" s="186"/>
      <c r="C48" s="186"/>
      <c r="D48" s="186"/>
      <c r="E48" s="186"/>
      <c r="F48" s="186"/>
      <c r="G48" s="186"/>
      <c r="H48" s="186"/>
      <c r="I48" s="186"/>
      <c r="J48" s="186"/>
      <c r="K48" s="186"/>
      <c r="L48" s="186"/>
      <c r="M48" s="186"/>
      <c r="N48" s="186"/>
      <c r="O48" s="186"/>
      <c r="P48" s="186"/>
      <c r="Q48" s="186"/>
      <c r="R48" s="186"/>
      <c r="S48" s="186"/>
      <c r="T48" s="186"/>
      <c r="U48" s="186"/>
      <c r="V48" s="186"/>
      <c r="W48" s="186"/>
      <c r="X48" s="186"/>
      <c r="Y48" s="186"/>
      <c r="Z48" s="186"/>
      <c r="AA48" s="186"/>
      <c r="AB48" s="186"/>
      <c r="AC48" s="186"/>
      <c r="AD48" s="186"/>
      <c r="AE48" s="186"/>
      <c r="AF48" s="186"/>
      <c r="AG48" s="186"/>
      <c r="AH48" s="186"/>
      <c r="AI48" s="186"/>
      <c r="AJ48" s="186"/>
      <c r="AK48" s="186"/>
      <c r="AL48" s="186"/>
      <c r="AM48" s="186"/>
      <c r="AN48" s="186"/>
      <c r="AP48" s="186"/>
    </row>
    <row r="49" spans="1:42" s="171" customFormat="1" ht="11.25">
      <c r="A49" s="186"/>
      <c r="B49" s="186"/>
      <c r="C49" s="186"/>
      <c r="D49" s="186"/>
      <c r="E49" s="186"/>
      <c r="F49" s="186"/>
      <c r="G49" s="186"/>
      <c r="H49" s="186"/>
      <c r="I49" s="186"/>
      <c r="J49" s="186"/>
      <c r="K49" s="186"/>
      <c r="L49" s="186"/>
      <c r="M49" s="186"/>
      <c r="N49" s="186"/>
      <c r="O49" s="186"/>
      <c r="P49" s="186"/>
      <c r="Q49" s="186"/>
      <c r="R49" s="186"/>
      <c r="S49" s="186"/>
      <c r="T49" s="186"/>
      <c r="U49" s="186"/>
      <c r="V49" s="186"/>
      <c r="W49" s="186"/>
      <c r="X49" s="186"/>
      <c r="Y49" s="186"/>
      <c r="Z49" s="186"/>
      <c r="AA49" s="186"/>
      <c r="AB49" s="186"/>
      <c r="AC49" s="186"/>
      <c r="AD49" s="186"/>
      <c r="AE49" s="186"/>
      <c r="AF49" s="186"/>
      <c r="AG49" s="186"/>
      <c r="AH49" s="186"/>
      <c r="AI49" s="186"/>
      <c r="AJ49" s="186"/>
      <c r="AK49" s="186"/>
      <c r="AL49" s="186"/>
      <c r="AM49" s="186"/>
      <c r="AN49" s="186"/>
      <c r="AP49" s="186"/>
    </row>
    <row r="50" spans="1:42" s="171" customFormat="1" ht="11.25">
      <c r="A50" s="186"/>
      <c r="B50" s="186"/>
      <c r="C50" s="186"/>
      <c r="D50" s="186"/>
      <c r="E50" s="186"/>
      <c r="F50" s="186"/>
      <c r="G50" s="186"/>
      <c r="H50" s="186"/>
      <c r="I50" s="186"/>
      <c r="J50" s="186"/>
      <c r="K50" s="186"/>
      <c r="L50" s="186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6"/>
      <c r="AE50" s="186"/>
      <c r="AF50" s="186"/>
      <c r="AG50" s="186"/>
      <c r="AH50" s="186"/>
      <c r="AI50" s="186"/>
      <c r="AJ50" s="186"/>
      <c r="AK50" s="186"/>
      <c r="AL50" s="186"/>
      <c r="AM50" s="186"/>
      <c r="AN50" s="186"/>
      <c r="AP50" s="186"/>
    </row>
    <row r="51" spans="1:42" s="171" customFormat="1" ht="11.25">
      <c r="A51" s="186"/>
      <c r="B51" s="186"/>
      <c r="C51" s="186"/>
      <c r="D51" s="186"/>
      <c r="E51" s="186"/>
      <c r="F51" s="186"/>
      <c r="G51" s="186"/>
      <c r="H51" s="186"/>
      <c r="I51" s="186"/>
      <c r="J51" s="186"/>
      <c r="K51" s="186"/>
      <c r="L51" s="186"/>
      <c r="M51" s="186"/>
      <c r="N51" s="186"/>
      <c r="O51" s="186"/>
      <c r="P51" s="186"/>
      <c r="Q51" s="186"/>
      <c r="R51" s="186"/>
      <c r="S51" s="186"/>
      <c r="T51" s="186"/>
      <c r="U51" s="186"/>
      <c r="V51" s="186"/>
      <c r="W51" s="186"/>
      <c r="X51" s="186"/>
      <c r="Y51" s="186"/>
      <c r="Z51" s="186"/>
      <c r="AA51" s="186"/>
      <c r="AB51" s="186"/>
      <c r="AC51" s="186"/>
      <c r="AD51" s="186"/>
      <c r="AE51" s="186"/>
      <c r="AF51" s="186"/>
      <c r="AG51" s="186"/>
      <c r="AH51" s="186"/>
      <c r="AI51" s="186"/>
      <c r="AJ51" s="186"/>
      <c r="AK51" s="186"/>
      <c r="AL51" s="186"/>
      <c r="AM51" s="186"/>
      <c r="AN51" s="186"/>
      <c r="AP51" s="186"/>
    </row>
    <row r="52" spans="1:42" s="171" customFormat="1" ht="11.25">
      <c r="A52" s="186"/>
      <c r="B52" s="186"/>
      <c r="C52" s="186"/>
      <c r="D52" s="186"/>
      <c r="E52" s="186"/>
      <c r="F52" s="186"/>
      <c r="G52" s="186"/>
      <c r="H52" s="186"/>
      <c r="I52" s="186"/>
      <c r="J52" s="186"/>
      <c r="K52" s="186"/>
      <c r="L52" s="186"/>
      <c r="M52" s="186"/>
      <c r="N52" s="186"/>
      <c r="O52" s="186"/>
      <c r="P52" s="186"/>
      <c r="Q52" s="186"/>
      <c r="R52" s="186"/>
      <c r="S52" s="186"/>
      <c r="T52" s="186"/>
      <c r="U52" s="186"/>
      <c r="V52" s="186"/>
      <c r="W52" s="186"/>
      <c r="X52" s="186"/>
      <c r="Y52" s="186"/>
      <c r="Z52" s="186"/>
      <c r="AA52" s="186"/>
      <c r="AB52" s="186"/>
      <c r="AC52" s="186"/>
      <c r="AD52" s="186"/>
      <c r="AE52" s="186"/>
      <c r="AF52" s="186"/>
      <c r="AG52" s="186"/>
      <c r="AH52" s="186"/>
      <c r="AI52" s="186"/>
      <c r="AJ52" s="186"/>
      <c r="AK52" s="186"/>
      <c r="AL52" s="186"/>
      <c r="AM52" s="186"/>
      <c r="AN52" s="186"/>
      <c r="AP52" s="186"/>
    </row>
    <row r="53" spans="1:42" s="171" customFormat="1" ht="11.25">
      <c r="A53" s="186"/>
      <c r="B53" s="186"/>
      <c r="C53" s="186"/>
      <c r="D53" s="186"/>
      <c r="E53" s="186"/>
      <c r="F53" s="186"/>
      <c r="G53" s="186"/>
      <c r="H53" s="186"/>
      <c r="I53" s="186"/>
      <c r="J53" s="186"/>
      <c r="K53" s="186"/>
      <c r="L53" s="186"/>
      <c r="M53" s="186"/>
      <c r="N53" s="186"/>
      <c r="O53" s="186"/>
      <c r="P53" s="186"/>
      <c r="Q53" s="186"/>
      <c r="R53" s="186"/>
      <c r="S53" s="186"/>
      <c r="T53" s="186"/>
      <c r="U53" s="186"/>
      <c r="V53" s="186"/>
      <c r="W53" s="186"/>
      <c r="X53" s="186"/>
      <c r="Y53" s="186"/>
      <c r="Z53" s="186"/>
      <c r="AA53" s="186"/>
      <c r="AB53" s="186"/>
      <c r="AC53" s="186"/>
      <c r="AD53" s="186"/>
      <c r="AE53" s="186"/>
      <c r="AF53" s="186"/>
      <c r="AG53" s="186"/>
      <c r="AH53" s="186"/>
      <c r="AI53" s="186"/>
      <c r="AJ53" s="186"/>
      <c r="AK53" s="186"/>
      <c r="AL53" s="186"/>
      <c r="AM53" s="186"/>
      <c r="AN53" s="186"/>
      <c r="AP53" s="186"/>
    </row>
    <row r="54" spans="1:42" s="171" customFormat="1" ht="11.25">
      <c r="A54" s="186"/>
      <c r="B54" s="186"/>
      <c r="C54" s="186"/>
      <c r="D54" s="186"/>
      <c r="E54" s="186"/>
      <c r="F54" s="186"/>
      <c r="G54" s="186"/>
      <c r="H54" s="186"/>
      <c r="I54" s="186"/>
      <c r="J54" s="186"/>
      <c r="K54" s="186"/>
      <c r="L54" s="186"/>
      <c r="M54" s="186"/>
      <c r="N54" s="186"/>
      <c r="O54" s="186"/>
      <c r="P54" s="186"/>
      <c r="Q54" s="186"/>
      <c r="R54" s="186"/>
      <c r="S54" s="186"/>
      <c r="T54" s="186"/>
      <c r="U54" s="186"/>
      <c r="V54" s="186"/>
      <c r="W54" s="186"/>
      <c r="X54" s="186"/>
      <c r="Y54" s="186"/>
      <c r="Z54" s="186"/>
      <c r="AA54" s="186"/>
      <c r="AB54" s="186"/>
      <c r="AC54" s="186"/>
      <c r="AD54" s="186"/>
      <c r="AE54" s="186"/>
      <c r="AF54" s="186"/>
      <c r="AG54" s="186"/>
      <c r="AH54" s="186"/>
      <c r="AI54" s="186"/>
      <c r="AJ54" s="186"/>
      <c r="AK54" s="186"/>
      <c r="AL54" s="186"/>
      <c r="AM54" s="186"/>
      <c r="AN54" s="186"/>
      <c r="AP54" s="186"/>
    </row>
    <row r="55" spans="1:42" s="171" customFormat="1" ht="11.25">
      <c r="A55" s="186"/>
      <c r="B55" s="186"/>
      <c r="C55" s="186"/>
      <c r="D55" s="186"/>
      <c r="E55" s="186"/>
      <c r="F55" s="186"/>
      <c r="G55" s="186"/>
      <c r="H55" s="186"/>
      <c r="I55" s="186"/>
      <c r="J55" s="186"/>
      <c r="K55" s="186"/>
      <c r="L55" s="186"/>
      <c r="M55" s="186"/>
      <c r="N55" s="186"/>
      <c r="O55" s="186"/>
      <c r="P55" s="186"/>
      <c r="Q55" s="186"/>
      <c r="R55" s="186"/>
      <c r="S55" s="186"/>
      <c r="T55" s="186"/>
      <c r="U55" s="186"/>
      <c r="V55" s="186"/>
      <c r="W55" s="186"/>
      <c r="X55" s="186"/>
      <c r="Y55" s="186"/>
      <c r="Z55" s="186"/>
      <c r="AA55" s="186"/>
      <c r="AB55" s="186"/>
      <c r="AC55" s="186"/>
      <c r="AD55" s="186"/>
      <c r="AE55" s="186"/>
      <c r="AF55" s="186"/>
      <c r="AG55" s="186"/>
      <c r="AH55" s="186"/>
      <c r="AI55" s="186"/>
      <c r="AJ55" s="186"/>
      <c r="AK55" s="186"/>
      <c r="AL55" s="186"/>
      <c r="AM55" s="186"/>
      <c r="AN55" s="186"/>
      <c r="AP55" s="186"/>
    </row>
    <row r="56" spans="1:42" s="171" customFormat="1" ht="11.25">
      <c r="A56" s="186"/>
      <c r="B56" s="186"/>
      <c r="C56" s="186"/>
      <c r="D56" s="186"/>
      <c r="E56" s="186"/>
      <c r="F56" s="186"/>
      <c r="G56" s="186"/>
      <c r="H56" s="186"/>
      <c r="I56" s="186"/>
      <c r="J56" s="186"/>
      <c r="K56" s="186"/>
      <c r="L56" s="186"/>
      <c r="M56" s="186"/>
      <c r="N56" s="186"/>
      <c r="O56" s="186"/>
      <c r="P56" s="186"/>
      <c r="Q56" s="186"/>
      <c r="R56" s="186"/>
      <c r="S56" s="186"/>
      <c r="T56" s="186"/>
      <c r="U56" s="186"/>
      <c r="V56" s="186"/>
      <c r="W56" s="186"/>
      <c r="X56" s="186"/>
      <c r="Y56" s="186"/>
      <c r="Z56" s="186"/>
      <c r="AA56" s="186"/>
      <c r="AB56" s="186"/>
      <c r="AC56" s="186"/>
      <c r="AD56" s="186"/>
      <c r="AE56" s="186"/>
      <c r="AF56" s="186"/>
      <c r="AG56" s="186"/>
      <c r="AH56" s="186"/>
      <c r="AI56" s="186"/>
      <c r="AJ56" s="186"/>
      <c r="AK56" s="186"/>
      <c r="AL56" s="186"/>
      <c r="AM56" s="186"/>
      <c r="AN56" s="186"/>
      <c r="AP56" s="186"/>
    </row>
    <row r="57" spans="1:42" s="171" customFormat="1" ht="11.25">
      <c r="A57" s="186"/>
      <c r="B57" s="186"/>
      <c r="C57" s="186"/>
      <c r="D57" s="186"/>
      <c r="E57" s="186"/>
      <c r="F57" s="186"/>
      <c r="G57" s="186"/>
      <c r="H57" s="186"/>
      <c r="I57" s="186"/>
      <c r="J57" s="186"/>
      <c r="K57" s="186"/>
      <c r="L57" s="186"/>
      <c r="M57" s="186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6"/>
      <c r="AE57" s="186"/>
      <c r="AF57" s="186"/>
      <c r="AG57" s="186"/>
      <c r="AH57" s="186"/>
      <c r="AI57" s="186"/>
      <c r="AJ57" s="186"/>
      <c r="AK57" s="186"/>
      <c r="AL57" s="186"/>
      <c r="AM57" s="186"/>
      <c r="AN57" s="186"/>
      <c r="AP57" s="186"/>
    </row>
    <row r="58" spans="1:42" s="171" customFormat="1" ht="11.25">
      <c r="A58" s="186"/>
      <c r="B58" s="186"/>
      <c r="C58" s="186"/>
      <c r="D58" s="186"/>
      <c r="E58" s="186"/>
      <c r="F58" s="186"/>
      <c r="G58" s="186"/>
      <c r="H58" s="186"/>
      <c r="I58" s="186"/>
      <c r="J58" s="186"/>
      <c r="K58" s="186"/>
      <c r="L58" s="186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6"/>
      <c r="AE58" s="186"/>
      <c r="AF58" s="186"/>
      <c r="AG58" s="186"/>
      <c r="AH58" s="186"/>
      <c r="AI58" s="186"/>
      <c r="AJ58" s="186"/>
      <c r="AK58" s="186"/>
      <c r="AL58" s="186"/>
      <c r="AM58" s="186"/>
      <c r="AN58" s="186"/>
      <c r="AP58" s="186"/>
    </row>
    <row r="59" spans="1:42" s="171" customFormat="1" ht="11.25">
      <c r="A59" s="186"/>
      <c r="B59" s="186"/>
      <c r="C59" s="186"/>
      <c r="D59" s="186"/>
      <c r="E59" s="186"/>
      <c r="F59" s="186"/>
      <c r="G59" s="186"/>
      <c r="H59" s="186"/>
      <c r="I59" s="186"/>
      <c r="J59" s="186"/>
      <c r="K59" s="186"/>
      <c r="L59" s="186"/>
      <c r="M59" s="186"/>
      <c r="N59" s="186"/>
      <c r="O59" s="186"/>
      <c r="P59" s="186"/>
      <c r="Q59" s="186"/>
      <c r="R59" s="186"/>
      <c r="S59" s="186"/>
      <c r="T59" s="186"/>
      <c r="U59" s="186"/>
      <c r="V59" s="186"/>
      <c r="W59" s="186"/>
      <c r="X59" s="186"/>
      <c r="Y59" s="186"/>
      <c r="Z59" s="186"/>
      <c r="AA59" s="186"/>
      <c r="AB59" s="186"/>
      <c r="AC59" s="186"/>
      <c r="AD59" s="186"/>
      <c r="AE59" s="186"/>
      <c r="AF59" s="186"/>
      <c r="AG59" s="186"/>
      <c r="AH59" s="186"/>
      <c r="AI59" s="186"/>
      <c r="AJ59" s="186"/>
      <c r="AK59" s="186"/>
      <c r="AL59" s="186"/>
      <c r="AM59" s="186"/>
      <c r="AN59" s="186"/>
      <c r="AP59" s="186"/>
    </row>
    <row r="60" spans="1:42" s="171" customFormat="1" ht="11.25">
      <c r="A60" s="186"/>
      <c r="B60" s="186"/>
      <c r="C60" s="186"/>
      <c r="D60" s="186"/>
      <c r="E60" s="186"/>
      <c r="F60" s="186"/>
      <c r="G60" s="186"/>
      <c r="H60" s="186"/>
      <c r="I60" s="186"/>
      <c r="J60" s="186"/>
      <c r="K60" s="186"/>
      <c r="L60" s="186"/>
      <c r="M60" s="186"/>
      <c r="N60" s="186"/>
      <c r="O60" s="186"/>
      <c r="P60" s="186"/>
      <c r="Q60" s="186"/>
      <c r="R60" s="186"/>
      <c r="S60" s="186"/>
      <c r="T60" s="186"/>
      <c r="U60" s="186"/>
      <c r="V60" s="186"/>
      <c r="W60" s="186"/>
      <c r="X60" s="186"/>
      <c r="Y60" s="186"/>
      <c r="Z60" s="186"/>
      <c r="AA60" s="186"/>
      <c r="AB60" s="186"/>
      <c r="AC60" s="186"/>
      <c r="AD60" s="186"/>
      <c r="AE60" s="186"/>
      <c r="AF60" s="186"/>
      <c r="AG60" s="186"/>
      <c r="AH60" s="186"/>
      <c r="AI60" s="186"/>
      <c r="AJ60" s="186"/>
      <c r="AK60" s="186"/>
      <c r="AL60" s="186"/>
      <c r="AM60" s="186"/>
      <c r="AN60" s="186"/>
      <c r="AP60" s="186"/>
    </row>
    <row r="61" spans="1:42" s="171" customFormat="1" ht="11.25">
      <c r="A61" s="186"/>
      <c r="B61" s="186"/>
      <c r="C61" s="186"/>
      <c r="D61" s="186"/>
      <c r="E61" s="186"/>
      <c r="F61" s="186"/>
      <c r="G61" s="186"/>
      <c r="H61" s="186"/>
      <c r="I61" s="186"/>
      <c r="J61" s="186"/>
      <c r="K61" s="186"/>
      <c r="L61" s="186"/>
      <c r="M61" s="186"/>
      <c r="N61" s="186"/>
      <c r="O61" s="186"/>
      <c r="P61" s="186"/>
      <c r="Q61" s="186"/>
      <c r="R61" s="186"/>
      <c r="S61" s="186"/>
      <c r="T61" s="186"/>
      <c r="U61" s="186"/>
      <c r="V61" s="186"/>
      <c r="W61" s="186"/>
      <c r="X61" s="186"/>
      <c r="Y61" s="186"/>
      <c r="Z61" s="186"/>
      <c r="AA61" s="186"/>
      <c r="AB61" s="186"/>
      <c r="AC61" s="186"/>
      <c r="AD61" s="186"/>
      <c r="AE61" s="186"/>
      <c r="AF61" s="186"/>
      <c r="AG61" s="186"/>
      <c r="AH61" s="186"/>
      <c r="AI61" s="186"/>
      <c r="AJ61" s="186"/>
      <c r="AK61" s="186"/>
      <c r="AL61" s="186"/>
      <c r="AM61" s="186"/>
      <c r="AN61" s="186"/>
      <c r="AP61" s="186"/>
    </row>
    <row r="62" spans="1:42" s="171" customFormat="1" ht="11.25">
      <c r="A62" s="186"/>
      <c r="B62" s="186"/>
      <c r="C62" s="186"/>
      <c r="D62" s="186"/>
      <c r="E62" s="186"/>
      <c r="F62" s="186"/>
      <c r="G62" s="186"/>
      <c r="H62" s="186"/>
      <c r="I62" s="186"/>
      <c r="J62" s="186"/>
      <c r="K62" s="186"/>
      <c r="L62" s="186"/>
      <c r="M62" s="186"/>
      <c r="N62" s="186"/>
      <c r="O62" s="186"/>
      <c r="P62" s="186"/>
      <c r="Q62" s="186"/>
      <c r="R62" s="186"/>
      <c r="S62" s="186"/>
      <c r="T62" s="186"/>
      <c r="U62" s="186"/>
      <c r="V62" s="186"/>
      <c r="W62" s="186"/>
      <c r="X62" s="186"/>
      <c r="Y62" s="186"/>
      <c r="Z62" s="186"/>
      <c r="AA62" s="186"/>
      <c r="AB62" s="186"/>
      <c r="AC62" s="186"/>
      <c r="AD62" s="186"/>
      <c r="AE62" s="186"/>
      <c r="AF62" s="186"/>
      <c r="AG62" s="186"/>
      <c r="AH62" s="186"/>
      <c r="AI62" s="186"/>
      <c r="AJ62" s="186"/>
      <c r="AK62" s="186"/>
      <c r="AL62" s="186"/>
      <c r="AM62" s="186"/>
      <c r="AN62" s="186"/>
      <c r="AP62" s="186"/>
    </row>
    <row r="63" spans="1:42" s="171" customFormat="1" ht="11.25">
      <c r="A63" s="186"/>
      <c r="B63" s="186"/>
      <c r="C63" s="186"/>
      <c r="D63" s="186"/>
      <c r="E63" s="186"/>
      <c r="F63" s="186"/>
      <c r="G63" s="186"/>
      <c r="H63" s="186"/>
      <c r="I63" s="186"/>
      <c r="J63" s="186"/>
      <c r="K63" s="186"/>
      <c r="L63" s="186"/>
      <c r="M63" s="186"/>
      <c r="N63" s="186"/>
      <c r="O63" s="186"/>
      <c r="P63" s="186"/>
      <c r="Q63" s="186"/>
      <c r="R63" s="186"/>
      <c r="S63" s="186"/>
      <c r="T63" s="186"/>
      <c r="U63" s="186"/>
      <c r="V63" s="186"/>
      <c r="W63" s="186"/>
      <c r="X63" s="186"/>
      <c r="Y63" s="186"/>
      <c r="Z63" s="186"/>
      <c r="AA63" s="186"/>
      <c r="AB63" s="186"/>
      <c r="AC63" s="186"/>
      <c r="AD63" s="186"/>
      <c r="AE63" s="186"/>
      <c r="AF63" s="186"/>
      <c r="AG63" s="186"/>
      <c r="AH63" s="186"/>
      <c r="AI63" s="186"/>
      <c r="AJ63" s="186"/>
      <c r="AK63" s="186"/>
      <c r="AL63" s="186"/>
      <c r="AM63" s="186"/>
      <c r="AN63" s="186"/>
      <c r="AP63" s="186"/>
    </row>
    <row r="64" spans="1:42" s="171" customFormat="1" ht="11.25">
      <c r="A64" s="186"/>
      <c r="B64" s="186"/>
      <c r="C64" s="186"/>
      <c r="D64" s="186"/>
      <c r="E64" s="186"/>
      <c r="F64" s="186"/>
      <c r="G64" s="186"/>
      <c r="H64" s="186"/>
      <c r="I64" s="186"/>
      <c r="J64" s="186"/>
      <c r="K64" s="186"/>
      <c r="L64" s="186"/>
      <c r="M64" s="186"/>
      <c r="N64" s="186"/>
      <c r="O64" s="186"/>
      <c r="P64" s="186"/>
      <c r="Q64" s="186"/>
      <c r="R64" s="186"/>
      <c r="S64" s="186"/>
      <c r="T64" s="186"/>
      <c r="U64" s="186"/>
      <c r="V64" s="186"/>
      <c r="W64" s="186"/>
      <c r="X64" s="186"/>
      <c r="Y64" s="186"/>
      <c r="Z64" s="186"/>
      <c r="AA64" s="186"/>
      <c r="AB64" s="186"/>
      <c r="AC64" s="186"/>
      <c r="AD64" s="186"/>
      <c r="AE64" s="186"/>
      <c r="AF64" s="186"/>
      <c r="AG64" s="186"/>
      <c r="AH64" s="186"/>
      <c r="AI64" s="186"/>
      <c r="AJ64" s="186"/>
      <c r="AK64" s="186"/>
      <c r="AL64" s="186"/>
      <c r="AM64" s="186"/>
      <c r="AN64" s="186"/>
      <c r="AP64" s="186"/>
    </row>
    <row r="65" spans="1:42" s="171" customFormat="1" ht="11.25">
      <c r="A65" s="186"/>
      <c r="B65" s="186"/>
      <c r="C65" s="186"/>
      <c r="D65" s="186"/>
      <c r="E65" s="186"/>
      <c r="F65" s="186"/>
      <c r="G65" s="186"/>
      <c r="H65" s="186"/>
      <c r="I65" s="186"/>
      <c r="J65" s="186"/>
      <c r="K65" s="186"/>
      <c r="L65" s="186"/>
      <c r="M65" s="186"/>
      <c r="N65" s="186"/>
      <c r="O65" s="186"/>
      <c r="P65" s="186"/>
      <c r="Q65" s="186"/>
      <c r="R65" s="186"/>
      <c r="S65" s="186"/>
      <c r="T65" s="186"/>
      <c r="U65" s="186"/>
      <c r="V65" s="186"/>
      <c r="W65" s="186"/>
      <c r="X65" s="186"/>
      <c r="Y65" s="186"/>
      <c r="Z65" s="186"/>
      <c r="AA65" s="186"/>
      <c r="AB65" s="186"/>
      <c r="AC65" s="186"/>
      <c r="AD65" s="186"/>
      <c r="AE65" s="186"/>
      <c r="AF65" s="186"/>
      <c r="AG65" s="186"/>
      <c r="AH65" s="186"/>
      <c r="AI65" s="186"/>
      <c r="AJ65" s="186"/>
      <c r="AK65" s="186"/>
      <c r="AL65" s="186"/>
      <c r="AM65" s="186"/>
      <c r="AN65" s="186"/>
      <c r="AP65" s="186"/>
    </row>
    <row r="66" spans="1:42" s="171" customFormat="1" ht="11.25">
      <c r="A66" s="186"/>
      <c r="B66" s="186"/>
      <c r="C66" s="186"/>
      <c r="D66" s="186"/>
      <c r="E66" s="186"/>
      <c r="F66" s="186"/>
      <c r="G66" s="186"/>
      <c r="H66" s="186"/>
      <c r="I66" s="186"/>
      <c r="J66" s="186"/>
      <c r="K66" s="186"/>
      <c r="L66" s="186"/>
      <c r="M66" s="186"/>
      <c r="N66" s="186"/>
      <c r="O66" s="186"/>
      <c r="P66" s="186"/>
      <c r="Q66" s="186"/>
      <c r="R66" s="186"/>
      <c r="S66" s="186"/>
      <c r="T66" s="186"/>
      <c r="U66" s="186"/>
      <c r="V66" s="186"/>
      <c r="W66" s="186"/>
      <c r="X66" s="186"/>
      <c r="Y66" s="186"/>
      <c r="Z66" s="186"/>
      <c r="AA66" s="186"/>
      <c r="AB66" s="186"/>
      <c r="AC66" s="186"/>
      <c r="AD66" s="186"/>
      <c r="AE66" s="186"/>
      <c r="AF66" s="186"/>
      <c r="AG66" s="186"/>
      <c r="AH66" s="186"/>
      <c r="AI66" s="186"/>
      <c r="AJ66" s="186"/>
      <c r="AK66" s="186"/>
      <c r="AL66" s="186"/>
      <c r="AM66" s="186"/>
      <c r="AN66" s="186"/>
      <c r="AP66" s="186"/>
    </row>
    <row r="67" spans="1:42" s="171" customFormat="1" ht="11.25">
      <c r="A67" s="186"/>
      <c r="B67" s="186"/>
      <c r="C67" s="186"/>
      <c r="D67" s="186"/>
      <c r="E67" s="186"/>
      <c r="F67" s="186"/>
      <c r="G67" s="186"/>
      <c r="H67" s="186"/>
      <c r="I67" s="186"/>
      <c r="J67" s="186"/>
      <c r="K67" s="186"/>
      <c r="L67" s="186"/>
      <c r="M67" s="186"/>
      <c r="N67" s="186"/>
      <c r="O67" s="186"/>
      <c r="P67" s="186"/>
      <c r="Q67" s="186"/>
      <c r="R67" s="186"/>
      <c r="S67" s="186"/>
      <c r="T67" s="186"/>
      <c r="U67" s="186"/>
      <c r="V67" s="186"/>
      <c r="W67" s="186"/>
      <c r="X67" s="186"/>
      <c r="Y67" s="186"/>
      <c r="Z67" s="186"/>
      <c r="AA67" s="186"/>
      <c r="AB67" s="186"/>
      <c r="AC67" s="186"/>
      <c r="AD67" s="186"/>
      <c r="AE67" s="186"/>
      <c r="AF67" s="186"/>
      <c r="AG67" s="186"/>
      <c r="AH67" s="186"/>
      <c r="AI67" s="186"/>
      <c r="AJ67" s="186"/>
      <c r="AK67" s="186"/>
      <c r="AL67" s="186"/>
      <c r="AM67" s="186"/>
      <c r="AN67" s="186"/>
      <c r="AP67" s="186"/>
    </row>
    <row r="68" spans="1:42" s="171" customFormat="1" ht="11.25">
      <c r="A68" s="186"/>
      <c r="B68" s="186"/>
      <c r="C68" s="186"/>
      <c r="D68" s="186"/>
      <c r="E68" s="186"/>
      <c r="F68" s="186"/>
      <c r="G68" s="186"/>
      <c r="H68" s="186"/>
      <c r="I68" s="186"/>
      <c r="J68" s="186"/>
      <c r="K68" s="186"/>
      <c r="L68" s="186"/>
      <c r="M68" s="186"/>
      <c r="N68" s="186"/>
      <c r="O68" s="186"/>
      <c r="P68" s="186"/>
      <c r="Q68" s="186"/>
      <c r="R68" s="186"/>
      <c r="S68" s="186"/>
      <c r="T68" s="186"/>
      <c r="U68" s="186"/>
      <c r="V68" s="186"/>
      <c r="W68" s="186"/>
      <c r="X68" s="186"/>
      <c r="Y68" s="186"/>
      <c r="Z68" s="186"/>
      <c r="AA68" s="186"/>
      <c r="AB68" s="186"/>
      <c r="AC68" s="186"/>
      <c r="AD68" s="186"/>
      <c r="AE68" s="186"/>
      <c r="AF68" s="186"/>
      <c r="AG68" s="186"/>
      <c r="AH68" s="186"/>
      <c r="AI68" s="186"/>
      <c r="AJ68" s="186"/>
      <c r="AK68" s="186"/>
      <c r="AL68" s="186"/>
      <c r="AM68" s="186"/>
      <c r="AN68" s="186"/>
      <c r="AP68" s="186"/>
    </row>
    <row r="69" spans="1:42" s="171" customFormat="1" ht="11.25">
      <c r="A69" s="186"/>
      <c r="B69" s="186"/>
      <c r="C69" s="186"/>
      <c r="D69" s="186"/>
      <c r="E69" s="186"/>
      <c r="F69" s="186"/>
      <c r="G69" s="186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6"/>
      <c r="S69" s="186"/>
      <c r="T69" s="186"/>
      <c r="U69" s="186"/>
      <c r="V69" s="186"/>
      <c r="W69" s="186"/>
      <c r="X69" s="186"/>
      <c r="Y69" s="186"/>
      <c r="Z69" s="186"/>
      <c r="AA69" s="186"/>
      <c r="AB69" s="186"/>
      <c r="AC69" s="186"/>
      <c r="AD69" s="186"/>
      <c r="AE69" s="186"/>
      <c r="AF69" s="186"/>
      <c r="AG69" s="186"/>
      <c r="AH69" s="186"/>
      <c r="AI69" s="186"/>
      <c r="AJ69" s="186"/>
      <c r="AK69" s="186"/>
      <c r="AL69" s="186"/>
      <c r="AM69" s="186"/>
      <c r="AN69" s="186"/>
      <c r="AP69" s="186"/>
    </row>
    <row r="70" spans="1:42" s="171" customFormat="1" ht="11.25">
      <c r="A70" s="186"/>
      <c r="B70" s="186"/>
      <c r="C70" s="186"/>
      <c r="D70" s="186"/>
      <c r="E70" s="186"/>
      <c r="F70" s="186"/>
      <c r="G70" s="186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6"/>
      <c r="S70" s="186"/>
      <c r="T70" s="186"/>
      <c r="U70" s="186"/>
      <c r="V70" s="186"/>
      <c r="W70" s="186"/>
      <c r="X70" s="186"/>
      <c r="Y70" s="186"/>
      <c r="Z70" s="186"/>
      <c r="AA70" s="186"/>
      <c r="AB70" s="186"/>
      <c r="AC70" s="186"/>
      <c r="AD70" s="186"/>
      <c r="AE70" s="186"/>
      <c r="AF70" s="186"/>
      <c r="AG70" s="186"/>
      <c r="AH70" s="186"/>
      <c r="AI70" s="186"/>
      <c r="AJ70" s="186"/>
      <c r="AK70" s="186"/>
      <c r="AL70" s="186"/>
      <c r="AM70" s="186"/>
      <c r="AN70" s="186"/>
      <c r="AP70" s="186"/>
    </row>
    <row r="71" spans="1:42" s="171" customFormat="1" ht="11.25">
      <c r="A71" s="186"/>
      <c r="B71" s="186"/>
      <c r="C71" s="186"/>
      <c r="D71" s="186"/>
      <c r="E71" s="186"/>
      <c r="F71" s="186"/>
      <c r="G71" s="186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6"/>
      <c r="S71" s="186"/>
      <c r="T71" s="186"/>
      <c r="U71" s="186"/>
      <c r="V71" s="186"/>
      <c r="W71" s="186"/>
      <c r="X71" s="186"/>
      <c r="Y71" s="186"/>
      <c r="Z71" s="186"/>
      <c r="AA71" s="186"/>
      <c r="AB71" s="186"/>
      <c r="AC71" s="186"/>
      <c r="AD71" s="186"/>
      <c r="AE71" s="186"/>
      <c r="AF71" s="186"/>
      <c r="AG71" s="186"/>
      <c r="AH71" s="186"/>
      <c r="AI71" s="186"/>
      <c r="AJ71" s="186"/>
      <c r="AK71" s="186"/>
      <c r="AL71" s="186"/>
      <c r="AM71" s="186"/>
      <c r="AN71" s="186"/>
      <c r="AP71" s="186"/>
    </row>
    <row r="72" spans="1:42" s="171" customFormat="1" ht="11.25">
      <c r="A72" s="186"/>
      <c r="B72" s="186"/>
      <c r="C72" s="186"/>
      <c r="D72" s="186"/>
      <c r="E72" s="186"/>
      <c r="F72" s="186"/>
      <c r="G72" s="186"/>
      <c r="H72" s="186"/>
      <c r="I72" s="186"/>
      <c r="J72" s="186"/>
      <c r="K72" s="186"/>
      <c r="L72" s="186"/>
      <c r="M72" s="186"/>
      <c r="N72" s="186"/>
      <c r="O72" s="186"/>
      <c r="P72" s="186"/>
      <c r="Q72" s="186"/>
      <c r="R72" s="186"/>
      <c r="S72" s="186"/>
      <c r="T72" s="186"/>
      <c r="U72" s="186"/>
      <c r="V72" s="186"/>
      <c r="W72" s="186"/>
      <c r="X72" s="186"/>
      <c r="Y72" s="186"/>
      <c r="Z72" s="186"/>
      <c r="AA72" s="186"/>
      <c r="AB72" s="186"/>
      <c r="AC72" s="186"/>
      <c r="AD72" s="186"/>
      <c r="AE72" s="186"/>
      <c r="AF72" s="186"/>
      <c r="AG72" s="186"/>
      <c r="AH72" s="186"/>
      <c r="AI72" s="186"/>
      <c r="AJ72" s="186"/>
      <c r="AK72" s="186"/>
      <c r="AL72" s="186"/>
      <c r="AM72" s="186"/>
      <c r="AN72" s="186"/>
      <c r="AP72" s="186"/>
    </row>
    <row r="73" spans="1:42" s="171" customFormat="1" ht="11.25">
      <c r="A73" s="186"/>
      <c r="B73" s="186"/>
      <c r="C73" s="186"/>
      <c r="D73" s="186"/>
      <c r="E73" s="186"/>
      <c r="F73" s="186"/>
      <c r="G73" s="186"/>
      <c r="H73" s="186"/>
      <c r="I73" s="186"/>
      <c r="J73" s="186"/>
      <c r="K73" s="186"/>
      <c r="L73" s="186"/>
      <c r="M73" s="186"/>
      <c r="N73" s="186"/>
      <c r="O73" s="186"/>
      <c r="P73" s="186"/>
      <c r="Q73" s="186"/>
      <c r="R73" s="186"/>
      <c r="S73" s="186"/>
      <c r="T73" s="186"/>
      <c r="U73" s="186"/>
      <c r="V73" s="186"/>
      <c r="W73" s="186"/>
      <c r="X73" s="186"/>
      <c r="Y73" s="186"/>
      <c r="Z73" s="186"/>
      <c r="AA73" s="186"/>
      <c r="AB73" s="186"/>
      <c r="AC73" s="186"/>
      <c r="AD73" s="186"/>
      <c r="AE73" s="186"/>
      <c r="AF73" s="186"/>
      <c r="AG73" s="186"/>
      <c r="AH73" s="186"/>
      <c r="AI73" s="186"/>
      <c r="AJ73" s="186"/>
      <c r="AK73" s="186"/>
      <c r="AL73" s="186"/>
      <c r="AM73" s="186"/>
      <c r="AN73" s="186"/>
      <c r="AP73" s="186"/>
    </row>
    <row r="74" spans="1:42" s="171" customFormat="1" ht="11.25">
      <c r="A74" s="186"/>
      <c r="B74" s="186"/>
      <c r="C74" s="186"/>
      <c r="D74" s="186"/>
      <c r="E74" s="186"/>
      <c r="F74" s="186"/>
      <c r="G74" s="186"/>
      <c r="H74" s="186"/>
      <c r="I74" s="186"/>
      <c r="J74" s="186"/>
      <c r="K74" s="186"/>
      <c r="L74" s="186"/>
      <c r="M74" s="186"/>
      <c r="N74" s="186"/>
      <c r="O74" s="186"/>
      <c r="P74" s="186"/>
      <c r="Q74" s="186"/>
      <c r="R74" s="186"/>
      <c r="S74" s="186"/>
      <c r="T74" s="186"/>
      <c r="U74" s="186"/>
      <c r="V74" s="186"/>
      <c r="W74" s="186"/>
      <c r="X74" s="186"/>
      <c r="Y74" s="186"/>
      <c r="Z74" s="186"/>
      <c r="AA74" s="186"/>
      <c r="AB74" s="186"/>
      <c r="AC74" s="186"/>
      <c r="AD74" s="186"/>
      <c r="AE74" s="186"/>
      <c r="AF74" s="186"/>
      <c r="AG74" s="186"/>
      <c r="AH74" s="186"/>
      <c r="AI74" s="186"/>
      <c r="AJ74" s="186"/>
      <c r="AK74" s="186"/>
      <c r="AL74" s="186"/>
      <c r="AM74" s="186"/>
      <c r="AN74" s="186"/>
      <c r="AP74" s="186"/>
    </row>
    <row r="75" spans="1:42" s="171" customFormat="1" ht="11.25">
      <c r="A75" s="186"/>
      <c r="B75" s="186"/>
      <c r="C75" s="186"/>
      <c r="D75" s="186"/>
      <c r="E75" s="186"/>
      <c r="F75" s="186"/>
      <c r="G75" s="186"/>
      <c r="H75" s="186"/>
      <c r="I75" s="186"/>
      <c r="J75" s="186"/>
      <c r="K75" s="186"/>
      <c r="L75" s="186"/>
      <c r="M75" s="186"/>
      <c r="N75" s="186"/>
      <c r="O75" s="186"/>
      <c r="P75" s="186"/>
      <c r="Q75" s="186"/>
      <c r="R75" s="186"/>
      <c r="S75" s="186"/>
      <c r="T75" s="186"/>
      <c r="U75" s="186"/>
      <c r="V75" s="186"/>
      <c r="W75" s="186"/>
      <c r="X75" s="186"/>
      <c r="Y75" s="186"/>
      <c r="Z75" s="186"/>
      <c r="AA75" s="186"/>
      <c r="AB75" s="186"/>
      <c r="AC75" s="186"/>
      <c r="AD75" s="186"/>
      <c r="AE75" s="186"/>
      <c r="AF75" s="186"/>
      <c r="AG75" s="186"/>
      <c r="AH75" s="186"/>
      <c r="AI75" s="186"/>
      <c r="AJ75" s="186"/>
      <c r="AK75" s="186"/>
      <c r="AL75" s="186"/>
      <c r="AM75" s="186"/>
      <c r="AN75" s="186"/>
      <c r="AP75" s="186"/>
    </row>
    <row r="76" spans="1:42" s="171" customFormat="1" ht="11.25">
      <c r="A76" s="186"/>
      <c r="B76" s="186"/>
      <c r="C76" s="186"/>
      <c r="D76" s="186"/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  <c r="Q76" s="186"/>
      <c r="R76" s="186"/>
      <c r="S76" s="186"/>
      <c r="T76" s="186"/>
      <c r="U76" s="186"/>
      <c r="V76" s="186"/>
      <c r="W76" s="186"/>
      <c r="X76" s="186"/>
      <c r="Y76" s="186"/>
      <c r="Z76" s="186"/>
      <c r="AA76" s="186"/>
      <c r="AB76" s="186"/>
      <c r="AC76" s="186"/>
      <c r="AD76" s="186"/>
      <c r="AE76" s="186"/>
      <c r="AF76" s="186"/>
      <c r="AG76" s="186"/>
      <c r="AH76" s="186"/>
      <c r="AI76" s="186"/>
      <c r="AJ76" s="186"/>
      <c r="AK76" s="186"/>
      <c r="AL76" s="186"/>
      <c r="AM76" s="186"/>
      <c r="AN76" s="186"/>
      <c r="AP76" s="186"/>
    </row>
    <row r="77" spans="1:42" s="171" customFormat="1" ht="11.25">
      <c r="A77" s="186"/>
      <c r="B77" s="186"/>
      <c r="C77" s="186"/>
      <c r="D77" s="186"/>
      <c r="E77" s="186"/>
      <c r="F77" s="186"/>
      <c r="G77" s="186"/>
      <c r="H77" s="186"/>
      <c r="I77" s="186"/>
      <c r="J77" s="186"/>
      <c r="K77" s="186"/>
      <c r="L77" s="186"/>
      <c r="M77" s="186"/>
      <c r="N77" s="186"/>
      <c r="O77" s="186"/>
      <c r="P77" s="186"/>
      <c r="Q77" s="186"/>
      <c r="R77" s="186"/>
      <c r="S77" s="186"/>
      <c r="T77" s="186"/>
      <c r="U77" s="186"/>
      <c r="V77" s="186"/>
      <c r="W77" s="186"/>
      <c r="X77" s="186"/>
      <c r="Y77" s="186"/>
      <c r="Z77" s="186"/>
      <c r="AA77" s="186"/>
      <c r="AB77" s="186"/>
      <c r="AC77" s="186"/>
      <c r="AD77" s="186"/>
      <c r="AE77" s="186"/>
      <c r="AF77" s="186"/>
      <c r="AG77" s="186"/>
      <c r="AH77" s="186"/>
      <c r="AI77" s="186"/>
      <c r="AJ77" s="186"/>
      <c r="AK77" s="186"/>
      <c r="AL77" s="186"/>
      <c r="AM77" s="186"/>
      <c r="AN77" s="186"/>
      <c r="AP77" s="186"/>
    </row>
    <row r="78" spans="1:42" s="171" customFormat="1" ht="11.25">
      <c r="A78" s="186"/>
      <c r="B78" s="186"/>
      <c r="C78" s="186"/>
      <c r="D78" s="186"/>
      <c r="E78" s="186"/>
      <c r="F78" s="186"/>
      <c r="G78" s="186"/>
      <c r="H78" s="186"/>
      <c r="I78" s="186"/>
      <c r="J78" s="186"/>
      <c r="K78" s="186"/>
      <c r="L78" s="186"/>
      <c r="M78" s="186"/>
      <c r="N78" s="186"/>
      <c r="O78" s="186"/>
      <c r="P78" s="186"/>
      <c r="Q78" s="186"/>
      <c r="R78" s="186"/>
      <c r="S78" s="186"/>
      <c r="T78" s="186"/>
      <c r="U78" s="186"/>
      <c r="V78" s="186"/>
      <c r="W78" s="186"/>
      <c r="X78" s="186"/>
      <c r="Y78" s="186"/>
      <c r="Z78" s="186"/>
      <c r="AA78" s="186"/>
      <c r="AB78" s="186"/>
      <c r="AC78" s="186"/>
      <c r="AD78" s="186"/>
      <c r="AE78" s="186"/>
      <c r="AF78" s="186"/>
      <c r="AG78" s="186"/>
      <c r="AH78" s="186"/>
      <c r="AI78" s="186"/>
      <c r="AJ78" s="186"/>
      <c r="AK78" s="186"/>
      <c r="AL78" s="186"/>
      <c r="AM78" s="186"/>
      <c r="AN78" s="186"/>
      <c r="AP78" s="186"/>
    </row>
    <row r="79" spans="1:42" s="171" customFormat="1" ht="11.25">
      <c r="A79" s="186"/>
      <c r="B79" s="186"/>
      <c r="C79" s="186"/>
      <c r="D79" s="186"/>
      <c r="E79" s="186"/>
      <c r="F79" s="186"/>
      <c r="G79" s="186"/>
      <c r="H79" s="186"/>
      <c r="I79" s="186"/>
      <c r="J79" s="186"/>
      <c r="K79" s="186"/>
      <c r="L79" s="186"/>
      <c r="M79" s="186"/>
      <c r="N79" s="186"/>
      <c r="O79" s="186"/>
      <c r="P79" s="186"/>
      <c r="Q79" s="186"/>
      <c r="R79" s="186"/>
      <c r="S79" s="186"/>
      <c r="T79" s="186"/>
      <c r="U79" s="186"/>
      <c r="V79" s="186"/>
      <c r="W79" s="186"/>
      <c r="X79" s="186"/>
      <c r="Y79" s="186"/>
      <c r="Z79" s="186"/>
      <c r="AA79" s="186"/>
      <c r="AB79" s="186"/>
      <c r="AC79" s="186"/>
      <c r="AD79" s="186"/>
      <c r="AE79" s="186"/>
      <c r="AF79" s="186"/>
      <c r="AG79" s="186"/>
      <c r="AH79" s="186"/>
      <c r="AI79" s="186"/>
      <c r="AJ79" s="186"/>
      <c r="AK79" s="186"/>
      <c r="AL79" s="186"/>
      <c r="AM79" s="186"/>
      <c r="AN79" s="186"/>
      <c r="AP79" s="186"/>
    </row>
    <row r="80" spans="1:42" s="171" customFormat="1" ht="11.25">
      <c r="A80" s="186"/>
      <c r="B80" s="186"/>
      <c r="C80" s="186"/>
      <c r="D80" s="186"/>
      <c r="E80" s="186"/>
      <c r="F80" s="186"/>
      <c r="G80" s="186"/>
      <c r="H80" s="186"/>
      <c r="I80" s="186"/>
      <c r="J80" s="186"/>
      <c r="K80" s="186"/>
      <c r="L80" s="186"/>
      <c r="M80" s="186"/>
      <c r="N80" s="186"/>
      <c r="O80" s="186"/>
      <c r="P80" s="186"/>
      <c r="Q80" s="186"/>
      <c r="R80" s="186"/>
      <c r="S80" s="186"/>
      <c r="T80" s="186"/>
      <c r="U80" s="186"/>
      <c r="V80" s="186"/>
      <c r="W80" s="186"/>
      <c r="X80" s="186"/>
      <c r="Y80" s="186"/>
      <c r="Z80" s="186"/>
      <c r="AA80" s="186"/>
      <c r="AB80" s="186"/>
      <c r="AC80" s="186"/>
      <c r="AD80" s="186"/>
      <c r="AE80" s="186"/>
      <c r="AF80" s="186"/>
      <c r="AG80" s="186"/>
      <c r="AH80" s="186"/>
      <c r="AI80" s="186"/>
      <c r="AJ80" s="186"/>
      <c r="AK80" s="186"/>
      <c r="AL80" s="186"/>
      <c r="AM80" s="186"/>
      <c r="AN80" s="186"/>
      <c r="AP80" s="186"/>
    </row>
    <row r="81" spans="1:42" s="171" customFormat="1" ht="11.25">
      <c r="A81" s="186"/>
      <c r="B81" s="186"/>
      <c r="C81" s="186"/>
      <c r="D81" s="186"/>
      <c r="E81" s="186"/>
      <c r="F81" s="186"/>
      <c r="G81" s="186"/>
      <c r="H81" s="186"/>
      <c r="I81" s="186"/>
      <c r="J81" s="186"/>
      <c r="K81" s="186"/>
      <c r="L81" s="186"/>
      <c r="M81" s="186"/>
      <c r="N81" s="186"/>
      <c r="O81" s="186"/>
      <c r="P81" s="186"/>
      <c r="Q81" s="186"/>
      <c r="R81" s="186"/>
      <c r="S81" s="186"/>
      <c r="T81" s="186"/>
      <c r="U81" s="186"/>
      <c r="V81" s="186"/>
      <c r="W81" s="186"/>
      <c r="X81" s="186"/>
      <c r="Y81" s="186"/>
      <c r="Z81" s="186"/>
      <c r="AA81" s="186"/>
      <c r="AB81" s="186"/>
      <c r="AC81" s="186"/>
      <c r="AD81" s="186"/>
      <c r="AE81" s="186"/>
      <c r="AF81" s="186"/>
      <c r="AG81" s="186"/>
      <c r="AH81" s="186"/>
      <c r="AI81" s="186"/>
      <c r="AJ81" s="186"/>
      <c r="AK81" s="186"/>
      <c r="AL81" s="186"/>
      <c r="AM81" s="186"/>
      <c r="AN81" s="186"/>
      <c r="AP81" s="186"/>
    </row>
    <row r="82" spans="1:42" s="171" customFormat="1" ht="11.25">
      <c r="A82" s="186"/>
      <c r="B82" s="186"/>
      <c r="C82" s="186"/>
      <c r="D82" s="186"/>
      <c r="E82" s="186"/>
      <c r="F82" s="186"/>
      <c r="G82" s="186"/>
      <c r="H82" s="186"/>
      <c r="I82" s="186"/>
      <c r="J82" s="186"/>
      <c r="K82" s="186"/>
      <c r="L82" s="186"/>
      <c r="M82" s="186"/>
      <c r="N82" s="186"/>
      <c r="O82" s="186"/>
      <c r="P82" s="186"/>
      <c r="Q82" s="186"/>
      <c r="R82" s="186"/>
      <c r="S82" s="186"/>
      <c r="T82" s="186"/>
      <c r="U82" s="186"/>
      <c r="V82" s="186"/>
      <c r="W82" s="186"/>
      <c r="X82" s="186"/>
      <c r="Y82" s="186"/>
      <c r="Z82" s="186"/>
      <c r="AA82" s="186"/>
      <c r="AB82" s="186"/>
      <c r="AC82" s="186"/>
      <c r="AD82" s="186"/>
      <c r="AE82" s="186"/>
      <c r="AF82" s="186"/>
      <c r="AG82" s="186"/>
      <c r="AH82" s="186"/>
      <c r="AI82" s="186"/>
      <c r="AJ82" s="186"/>
      <c r="AK82" s="186"/>
      <c r="AL82" s="186"/>
      <c r="AM82" s="186"/>
      <c r="AN82" s="186"/>
      <c r="AP82" s="186"/>
    </row>
    <row r="83" spans="1:42" s="171" customFormat="1" ht="11.25">
      <c r="A83" s="186"/>
      <c r="B83" s="186"/>
      <c r="C83" s="186"/>
      <c r="D83" s="186"/>
      <c r="E83" s="186"/>
      <c r="F83" s="186"/>
      <c r="G83" s="186"/>
      <c r="H83" s="186"/>
      <c r="I83" s="186"/>
      <c r="J83" s="186"/>
      <c r="K83" s="186"/>
      <c r="L83" s="186"/>
      <c r="M83" s="186"/>
      <c r="N83" s="186"/>
      <c r="O83" s="186"/>
      <c r="P83" s="186"/>
      <c r="Q83" s="186"/>
      <c r="R83" s="186"/>
      <c r="S83" s="186"/>
      <c r="T83" s="186"/>
      <c r="U83" s="186"/>
      <c r="V83" s="186"/>
      <c r="W83" s="186"/>
      <c r="X83" s="186"/>
      <c r="Y83" s="186"/>
      <c r="Z83" s="186"/>
      <c r="AA83" s="186"/>
      <c r="AB83" s="186"/>
      <c r="AC83" s="186"/>
      <c r="AD83" s="186"/>
      <c r="AE83" s="186"/>
      <c r="AF83" s="186"/>
      <c r="AG83" s="186"/>
      <c r="AH83" s="186"/>
      <c r="AI83" s="186"/>
      <c r="AJ83" s="186"/>
      <c r="AK83" s="186"/>
      <c r="AL83" s="186"/>
      <c r="AM83" s="186"/>
      <c r="AN83" s="186"/>
      <c r="AP83" s="186"/>
    </row>
    <row r="84" spans="1:42" s="171" customFormat="1" ht="11.25">
      <c r="A84" s="186"/>
      <c r="B84" s="186"/>
      <c r="C84" s="186"/>
      <c r="D84" s="186"/>
      <c r="E84" s="186"/>
      <c r="F84" s="186"/>
      <c r="G84" s="186"/>
      <c r="H84" s="186"/>
      <c r="I84" s="186"/>
      <c r="J84" s="186"/>
      <c r="K84" s="186"/>
      <c r="L84" s="186"/>
      <c r="M84" s="186"/>
      <c r="N84" s="186"/>
      <c r="O84" s="186"/>
      <c r="P84" s="186"/>
      <c r="Q84" s="186"/>
      <c r="R84" s="186"/>
      <c r="S84" s="186"/>
      <c r="T84" s="186"/>
      <c r="U84" s="186"/>
      <c r="V84" s="186"/>
      <c r="W84" s="186"/>
      <c r="X84" s="186"/>
      <c r="Y84" s="186"/>
      <c r="Z84" s="186"/>
      <c r="AA84" s="186"/>
      <c r="AB84" s="186"/>
      <c r="AC84" s="186"/>
      <c r="AD84" s="186"/>
      <c r="AE84" s="186"/>
      <c r="AF84" s="186"/>
      <c r="AG84" s="186"/>
      <c r="AH84" s="186"/>
      <c r="AI84" s="186"/>
      <c r="AJ84" s="186"/>
      <c r="AK84" s="186"/>
      <c r="AL84" s="186"/>
      <c r="AM84" s="186"/>
      <c r="AN84" s="186"/>
      <c r="AP84" s="186"/>
    </row>
    <row r="85" spans="1:42" s="171" customFormat="1" ht="11.25">
      <c r="A85" s="186"/>
      <c r="B85" s="186"/>
      <c r="C85" s="186"/>
      <c r="D85" s="186"/>
      <c r="E85" s="186"/>
      <c r="F85" s="186"/>
      <c r="G85" s="186"/>
      <c r="H85" s="186"/>
      <c r="I85" s="186"/>
      <c r="J85" s="186"/>
      <c r="K85" s="186"/>
      <c r="L85" s="186"/>
      <c r="M85" s="186"/>
      <c r="N85" s="186"/>
      <c r="O85" s="186"/>
      <c r="P85" s="186"/>
      <c r="Q85" s="186"/>
      <c r="R85" s="186"/>
      <c r="S85" s="186"/>
      <c r="T85" s="186"/>
      <c r="U85" s="186"/>
      <c r="V85" s="186"/>
      <c r="W85" s="186"/>
      <c r="X85" s="186"/>
      <c r="Y85" s="186"/>
      <c r="Z85" s="186"/>
      <c r="AA85" s="186"/>
      <c r="AB85" s="186"/>
      <c r="AC85" s="186"/>
      <c r="AD85" s="186"/>
      <c r="AE85" s="186"/>
      <c r="AF85" s="186"/>
      <c r="AG85" s="186"/>
      <c r="AH85" s="186"/>
      <c r="AI85" s="186"/>
      <c r="AJ85" s="186"/>
      <c r="AK85" s="186"/>
      <c r="AL85" s="186"/>
      <c r="AM85" s="186"/>
      <c r="AN85" s="186"/>
      <c r="AP85" s="186"/>
    </row>
    <row r="86" spans="1:42" s="171" customFormat="1" ht="11.25">
      <c r="A86" s="186"/>
      <c r="B86" s="186"/>
      <c r="C86" s="186"/>
      <c r="D86" s="186"/>
      <c r="E86" s="186"/>
      <c r="F86" s="186"/>
      <c r="G86" s="186"/>
      <c r="H86" s="186"/>
      <c r="I86" s="186"/>
      <c r="J86" s="186"/>
      <c r="K86" s="186"/>
      <c r="L86" s="186"/>
      <c r="M86" s="186"/>
      <c r="N86" s="186"/>
      <c r="O86" s="186"/>
      <c r="P86" s="186"/>
      <c r="Q86" s="186"/>
      <c r="R86" s="186"/>
      <c r="S86" s="186"/>
      <c r="T86" s="186"/>
      <c r="U86" s="186"/>
      <c r="V86" s="186"/>
      <c r="W86" s="186"/>
      <c r="X86" s="186"/>
      <c r="Y86" s="186"/>
      <c r="Z86" s="186"/>
      <c r="AA86" s="186"/>
      <c r="AB86" s="186"/>
      <c r="AC86" s="186"/>
      <c r="AD86" s="186"/>
      <c r="AE86" s="186"/>
      <c r="AF86" s="186"/>
      <c r="AG86" s="186"/>
      <c r="AH86" s="186"/>
      <c r="AI86" s="186"/>
      <c r="AJ86" s="186"/>
      <c r="AK86" s="186"/>
      <c r="AL86" s="186"/>
      <c r="AM86" s="186"/>
      <c r="AN86" s="186"/>
      <c r="AP86" s="186"/>
    </row>
    <row r="87" spans="1:42" s="171" customFormat="1" ht="11.25">
      <c r="A87" s="186"/>
      <c r="B87" s="186"/>
      <c r="C87" s="186"/>
      <c r="D87" s="186"/>
      <c r="E87" s="186"/>
      <c r="F87" s="186"/>
      <c r="G87" s="186"/>
      <c r="H87" s="186"/>
      <c r="I87" s="186"/>
      <c r="J87" s="186"/>
      <c r="K87" s="186"/>
      <c r="L87" s="186"/>
      <c r="M87" s="186"/>
      <c r="N87" s="186"/>
      <c r="O87" s="186"/>
      <c r="P87" s="186"/>
      <c r="Q87" s="186"/>
      <c r="R87" s="186"/>
      <c r="S87" s="186"/>
      <c r="T87" s="186"/>
      <c r="U87" s="186"/>
      <c r="V87" s="186"/>
      <c r="W87" s="186"/>
      <c r="X87" s="186"/>
      <c r="Y87" s="186"/>
      <c r="Z87" s="186"/>
      <c r="AA87" s="186"/>
      <c r="AB87" s="186"/>
      <c r="AC87" s="186"/>
      <c r="AD87" s="186"/>
      <c r="AE87" s="186"/>
      <c r="AF87" s="186"/>
      <c r="AG87" s="186"/>
      <c r="AH87" s="186"/>
      <c r="AI87" s="186"/>
      <c r="AJ87" s="186"/>
      <c r="AK87" s="186"/>
      <c r="AL87" s="186"/>
      <c r="AM87" s="186"/>
      <c r="AN87" s="186"/>
      <c r="AP87" s="186"/>
    </row>
    <row r="88" spans="1:42" s="171" customFormat="1" ht="11.25">
      <c r="A88" s="186"/>
      <c r="B88" s="186"/>
      <c r="C88" s="186"/>
      <c r="D88" s="186"/>
      <c r="E88" s="186"/>
      <c r="F88" s="186"/>
      <c r="G88" s="186"/>
      <c r="H88" s="186"/>
      <c r="I88" s="186"/>
      <c r="J88" s="186"/>
      <c r="K88" s="186"/>
      <c r="L88" s="186"/>
      <c r="M88" s="186"/>
      <c r="N88" s="186"/>
      <c r="O88" s="186"/>
      <c r="P88" s="186"/>
      <c r="Q88" s="186"/>
      <c r="R88" s="186"/>
      <c r="S88" s="186"/>
      <c r="T88" s="186"/>
      <c r="U88" s="186"/>
      <c r="V88" s="186"/>
      <c r="W88" s="186"/>
      <c r="X88" s="186"/>
      <c r="Y88" s="186"/>
      <c r="Z88" s="186"/>
      <c r="AA88" s="186"/>
      <c r="AB88" s="186"/>
      <c r="AC88" s="186"/>
      <c r="AD88" s="186"/>
      <c r="AE88" s="186"/>
      <c r="AF88" s="186"/>
      <c r="AG88" s="186"/>
      <c r="AH88" s="186"/>
      <c r="AI88" s="186"/>
      <c r="AJ88" s="186"/>
      <c r="AK88" s="186"/>
      <c r="AL88" s="186"/>
      <c r="AM88" s="186"/>
      <c r="AN88" s="186"/>
      <c r="AP88" s="186"/>
    </row>
    <row r="89" spans="1:42" s="171" customFormat="1" ht="11.25">
      <c r="A89" s="186"/>
      <c r="B89" s="186"/>
      <c r="C89" s="186"/>
      <c r="D89" s="186"/>
      <c r="E89" s="186"/>
      <c r="F89" s="186"/>
      <c r="G89" s="186"/>
      <c r="H89" s="186"/>
      <c r="I89" s="186"/>
      <c r="J89" s="186"/>
      <c r="K89" s="186"/>
      <c r="L89" s="186"/>
      <c r="M89" s="186"/>
      <c r="N89" s="186"/>
      <c r="O89" s="186"/>
      <c r="P89" s="186"/>
      <c r="Q89" s="186"/>
      <c r="R89" s="186"/>
      <c r="S89" s="186"/>
      <c r="T89" s="186"/>
      <c r="U89" s="186"/>
      <c r="V89" s="186"/>
      <c r="W89" s="186"/>
      <c r="X89" s="186"/>
      <c r="Y89" s="186"/>
      <c r="Z89" s="186"/>
      <c r="AA89" s="186"/>
      <c r="AB89" s="186"/>
      <c r="AC89" s="186"/>
      <c r="AD89" s="186"/>
      <c r="AE89" s="186"/>
      <c r="AF89" s="186"/>
      <c r="AG89" s="186"/>
      <c r="AH89" s="186"/>
      <c r="AI89" s="186"/>
      <c r="AJ89" s="186"/>
      <c r="AK89" s="186"/>
      <c r="AL89" s="186"/>
      <c r="AM89" s="186"/>
      <c r="AN89" s="186"/>
      <c r="AP89" s="186"/>
    </row>
    <row r="90" spans="1:42" s="171" customFormat="1" ht="11.25">
      <c r="A90" s="186"/>
      <c r="B90" s="186"/>
      <c r="C90" s="186"/>
      <c r="D90" s="186"/>
      <c r="E90" s="186"/>
      <c r="F90" s="186"/>
      <c r="G90" s="186"/>
      <c r="H90" s="186"/>
      <c r="I90" s="186"/>
      <c r="J90" s="186"/>
      <c r="K90" s="186"/>
      <c r="L90" s="186"/>
      <c r="M90" s="186"/>
      <c r="N90" s="186"/>
      <c r="O90" s="186"/>
      <c r="P90" s="186"/>
      <c r="Q90" s="186"/>
      <c r="R90" s="186"/>
      <c r="S90" s="186"/>
      <c r="T90" s="186"/>
      <c r="U90" s="186"/>
      <c r="V90" s="186"/>
      <c r="W90" s="186"/>
      <c r="X90" s="186"/>
      <c r="Y90" s="186"/>
      <c r="Z90" s="186"/>
      <c r="AA90" s="186"/>
      <c r="AB90" s="186"/>
      <c r="AC90" s="186"/>
      <c r="AD90" s="186"/>
      <c r="AE90" s="186"/>
      <c r="AF90" s="186"/>
      <c r="AG90" s="186"/>
      <c r="AH90" s="186"/>
      <c r="AI90" s="186"/>
      <c r="AJ90" s="186"/>
      <c r="AK90" s="186"/>
      <c r="AL90" s="186"/>
      <c r="AM90" s="186"/>
      <c r="AN90" s="186"/>
      <c r="AP90" s="186"/>
    </row>
    <row r="91" spans="1:42" s="171" customFormat="1" ht="11.25">
      <c r="A91" s="186"/>
      <c r="B91" s="186"/>
      <c r="C91" s="186"/>
      <c r="D91" s="186"/>
      <c r="E91" s="186"/>
      <c r="F91" s="186"/>
      <c r="G91" s="186"/>
      <c r="H91" s="186"/>
      <c r="I91" s="186"/>
      <c r="J91" s="186"/>
      <c r="K91" s="186"/>
      <c r="L91" s="186"/>
      <c r="M91" s="186"/>
      <c r="N91" s="186"/>
      <c r="O91" s="186"/>
      <c r="P91" s="186"/>
      <c r="Q91" s="186"/>
      <c r="R91" s="186"/>
      <c r="S91" s="186"/>
      <c r="T91" s="186"/>
      <c r="U91" s="186"/>
      <c r="V91" s="186"/>
      <c r="W91" s="186"/>
      <c r="X91" s="186"/>
      <c r="Y91" s="186"/>
      <c r="Z91" s="186"/>
      <c r="AA91" s="186"/>
      <c r="AB91" s="186"/>
      <c r="AC91" s="186"/>
      <c r="AD91" s="186"/>
      <c r="AE91" s="186"/>
      <c r="AF91" s="186"/>
      <c r="AG91" s="186"/>
      <c r="AH91" s="186"/>
      <c r="AI91" s="186"/>
      <c r="AJ91" s="186"/>
      <c r="AK91" s="186"/>
      <c r="AL91" s="186"/>
      <c r="AM91" s="186"/>
      <c r="AN91" s="186"/>
      <c r="AP91" s="186"/>
    </row>
    <row r="92" spans="1:42" s="171" customFormat="1" ht="11.25">
      <c r="A92" s="186"/>
      <c r="B92" s="186"/>
      <c r="C92" s="186"/>
      <c r="D92" s="186"/>
      <c r="E92" s="186"/>
      <c r="F92" s="186"/>
      <c r="G92" s="186"/>
      <c r="H92" s="186"/>
      <c r="I92" s="186"/>
      <c r="J92" s="186"/>
      <c r="K92" s="186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186"/>
      <c r="AH92" s="186"/>
      <c r="AI92" s="186"/>
      <c r="AJ92" s="186"/>
      <c r="AK92" s="186"/>
      <c r="AL92" s="186"/>
      <c r="AM92" s="186"/>
      <c r="AN92" s="186"/>
      <c r="AP92" s="186"/>
    </row>
    <row r="93" spans="1:42" s="171" customFormat="1" ht="11.25">
      <c r="A93" s="186"/>
      <c r="B93" s="186"/>
      <c r="C93" s="186"/>
      <c r="D93" s="186"/>
      <c r="E93" s="186"/>
      <c r="F93" s="186"/>
      <c r="G93" s="186"/>
      <c r="H93" s="186"/>
      <c r="I93" s="186"/>
      <c r="J93" s="186"/>
      <c r="K93" s="186"/>
      <c r="L93" s="186"/>
      <c r="M93" s="186"/>
      <c r="N93" s="186"/>
      <c r="O93" s="186"/>
      <c r="P93" s="186"/>
      <c r="Q93" s="186"/>
      <c r="R93" s="186"/>
      <c r="S93" s="186"/>
      <c r="T93" s="186"/>
      <c r="U93" s="186"/>
      <c r="V93" s="186"/>
      <c r="W93" s="186"/>
      <c r="X93" s="186"/>
      <c r="Y93" s="186"/>
      <c r="Z93" s="186"/>
      <c r="AA93" s="186"/>
      <c r="AB93" s="186"/>
      <c r="AC93" s="186"/>
      <c r="AD93" s="186"/>
      <c r="AE93" s="186"/>
      <c r="AF93" s="186"/>
      <c r="AG93" s="186"/>
      <c r="AH93" s="186"/>
      <c r="AI93" s="186"/>
      <c r="AJ93" s="186"/>
      <c r="AK93" s="186"/>
      <c r="AL93" s="186"/>
      <c r="AM93" s="186"/>
      <c r="AN93" s="186"/>
      <c r="AP93" s="186"/>
    </row>
    <row r="94" spans="1:42" s="171" customFormat="1" ht="11.25">
      <c r="A94" s="186"/>
      <c r="B94" s="186"/>
      <c r="C94" s="186"/>
      <c r="D94" s="186"/>
      <c r="E94" s="186"/>
      <c r="F94" s="186"/>
      <c r="G94" s="186"/>
      <c r="H94" s="186"/>
      <c r="I94" s="186"/>
      <c r="J94" s="186"/>
      <c r="K94" s="186"/>
      <c r="L94" s="186"/>
      <c r="M94" s="186"/>
      <c r="N94" s="186"/>
      <c r="O94" s="186"/>
      <c r="P94" s="186"/>
      <c r="Q94" s="186"/>
      <c r="R94" s="186"/>
      <c r="S94" s="186"/>
      <c r="T94" s="186"/>
      <c r="U94" s="186"/>
      <c r="V94" s="186"/>
      <c r="W94" s="186"/>
      <c r="X94" s="186"/>
      <c r="Y94" s="186"/>
      <c r="Z94" s="186"/>
      <c r="AA94" s="186"/>
      <c r="AB94" s="186"/>
      <c r="AC94" s="186"/>
      <c r="AD94" s="186"/>
      <c r="AE94" s="186"/>
      <c r="AF94" s="186"/>
      <c r="AG94" s="186"/>
      <c r="AH94" s="186"/>
      <c r="AI94" s="186"/>
      <c r="AJ94" s="186"/>
      <c r="AK94" s="186"/>
      <c r="AL94" s="186"/>
      <c r="AM94" s="186"/>
      <c r="AN94" s="186"/>
      <c r="AP94" s="186"/>
    </row>
    <row r="95" spans="1:42" s="171" customFormat="1" ht="11.25">
      <c r="A95" s="186"/>
      <c r="B95" s="186"/>
      <c r="C95" s="186"/>
      <c r="D95" s="186"/>
      <c r="E95" s="186"/>
      <c r="F95" s="186"/>
      <c r="G95" s="186"/>
      <c r="H95" s="186"/>
      <c r="I95" s="186"/>
      <c r="J95" s="186"/>
      <c r="K95" s="186"/>
      <c r="L95" s="186"/>
      <c r="M95" s="186"/>
      <c r="N95" s="186"/>
      <c r="O95" s="186"/>
      <c r="P95" s="186"/>
      <c r="Q95" s="186"/>
      <c r="R95" s="186"/>
      <c r="S95" s="186"/>
      <c r="T95" s="186"/>
      <c r="U95" s="186"/>
      <c r="V95" s="186"/>
      <c r="W95" s="186"/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86"/>
      <c r="AJ95" s="186"/>
      <c r="AK95" s="186"/>
      <c r="AL95" s="186"/>
      <c r="AM95" s="186"/>
      <c r="AN95" s="186"/>
      <c r="AP95" s="186"/>
    </row>
    <row r="96" spans="1:42" s="171" customFormat="1" ht="11.25">
      <c r="A96" s="186"/>
      <c r="B96" s="186"/>
      <c r="C96" s="186"/>
      <c r="D96" s="186"/>
      <c r="E96" s="186"/>
      <c r="F96" s="186"/>
      <c r="G96" s="186"/>
      <c r="H96" s="186"/>
      <c r="I96" s="186"/>
      <c r="J96" s="186"/>
      <c r="K96" s="186"/>
      <c r="L96" s="186"/>
      <c r="M96" s="186"/>
      <c r="N96" s="186"/>
      <c r="O96" s="186"/>
      <c r="P96" s="186"/>
      <c r="Q96" s="186"/>
      <c r="R96" s="186"/>
      <c r="S96" s="186"/>
      <c r="T96" s="186"/>
      <c r="U96" s="186"/>
      <c r="V96" s="186"/>
      <c r="W96" s="186"/>
      <c r="X96" s="186"/>
      <c r="Y96" s="186"/>
      <c r="Z96" s="186"/>
      <c r="AA96" s="186"/>
      <c r="AB96" s="186"/>
      <c r="AC96" s="186"/>
      <c r="AD96" s="186"/>
      <c r="AE96" s="186"/>
      <c r="AF96" s="186"/>
      <c r="AG96" s="186"/>
      <c r="AH96" s="186"/>
      <c r="AI96" s="186"/>
      <c r="AJ96" s="186"/>
      <c r="AK96" s="186"/>
      <c r="AL96" s="186"/>
      <c r="AM96" s="186"/>
      <c r="AN96" s="186"/>
      <c r="AP96" s="186"/>
    </row>
    <row r="97" spans="1:42" s="171" customFormat="1" ht="11.25">
      <c r="A97" s="186"/>
      <c r="B97" s="186"/>
      <c r="C97" s="186"/>
      <c r="D97" s="186"/>
      <c r="E97" s="186"/>
      <c r="F97" s="186"/>
      <c r="G97" s="186"/>
      <c r="H97" s="186"/>
      <c r="I97" s="186"/>
      <c r="J97" s="186"/>
      <c r="K97" s="186"/>
      <c r="L97" s="186"/>
      <c r="M97" s="186"/>
      <c r="N97" s="186"/>
      <c r="O97" s="186"/>
      <c r="P97" s="186"/>
      <c r="Q97" s="186"/>
      <c r="R97" s="186"/>
      <c r="S97" s="186"/>
      <c r="T97" s="186"/>
      <c r="U97" s="186"/>
      <c r="V97" s="186"/>
      <c r="W97" s="186"/>
      <c r="X97" s="186"/>
      <c r="Y97" s="186"/>
      <c r="Z97" s="186"/>
      <c r="AA97" s="186"/>
      <c r="AB97" s="186"/>
      <c r="AC97" s="186"/>
      <c r="AD97" s="186"/>
      <c r="AE97" s="186"/>
      <c r="AF97" s="186"/>
      <c r="AG97" s="186"/>
      <c r="AH97" s="186"/>
      <c r="AI97" s="186"/>
      <c r="AJ97" s="186"/>
      <c r="AK97" s="186"/>
      <c r="AL97" s="186"/>
      <c r="AM97" s="186"/>
      <c r="AN97" s="186"/>
      <c r="AP97" s="186"/>
    </row>
    <row r="98" spans="1:42" s="171" customFormat="1" ht="11.25">
      <c r="A98" s="186"/>
      <c r="B98" s="186"/>
      <c r="C98" s="186"/>
      <c r="D98" s="186"/>
      <c r="E98" s="186"/>
      <c r="F98" s="186"/>
      <c r="G98" s="186"/>
      <c r="H98" s="186"/>
      <c r="I98" s="186"/>
      <c r="J98" s="186"/>
      <c r="K98" s="186"/>
      <c r="L98" s="186"/>
      <c r="M98" s="186"/>
      <c r="N98" s="186"/>
      <c r="O98" s="186"/>
      <c r="P98" s="186"/>
      <c r="Q98" s="186"/>
      <c r="R98" s="186"/>
      <c r="S98" s="186"/>
      <c r="T98" s="186"/>
      <c r="U98" s="186"/>
      <c r="V98" s="186"/>
      <c r="W98" s="186"/>
      <c r="X98" s="186"/>
      <c r="Y98" s="186"/>
      <c r="Z98" s="186"/>
      <c r="AA98" s="186"/>
      <c r="AB98" s="186"/>
      <c r="AC98" s="186"/>
      <c r="AD98" s="186"/>
      <c r="AE98" s="186"/>
      <c r="AF98" s="186"/>
      <c r="AG98" s="186"/>
      <c r="AH98" s="186"/>
      <c r="AI98" s="186"/>
      <c r="AJ98" s="186"/>
      <c r="AK98" s="186"/>
      <c r="AL98" s="186"/>
      <c r="AM98" s="186"/>
      <c r="AN98" s="186"/>
      <c r="AP98" s="186"/>
    </row>
    <row r="99" spans="1:42" s="171" customFormat="1" ht="11.25">
      <c r="A99" s="186"/>
      <c r="B99" s="186"/>
      <c r="C99" s="186"/>
      <c r="D99" s="186"/>
      <c r="E99" s="186"/>
      <c r="F99" s="186"/>
      <c r="G99" s="186"/>
      <c r="H99" s="186"/>
      <c r="I99" s="186"/>
      <c r="J99" s="186"/>
      <c r="K99" s="186"/>
      <c r="L99" s="186"/>
      <c r="M99" s="186"/>
      <c r="N99" s="186"/>
      <c r="O99" s="186"/>
      <c r="P99" s="186"/>
      <c r="Q99" s="186"/>
      <c r="R99" s="186"/>
      <c r="S99" s="186"/>
      <c r="T99" s="186"/>
      <c r="U99" s="186"/>
      <c r="V99" s="186"/>
      <c r="W99" s="186"/>
      <c r="X99" s="186"/>
      <c r="Y99" s="186"/>
      <c r="Z99" s="186"/>
      <c r="AA99" s="186"/>
      <c r="AB99" s="186"/>
      <c r="AC99" s="186"/>
      <c r="AD99" s="186"/>
      <c r="AE99" s="186"/>
      <c r="AF99" s="186"/>
      <c r="AG99" s="186"/>
      <c r="AH99" s="186"/>
      <c r="AI99" s="186"/>
      <c r="AJ99" s="186"/>
      <c r="AK99" s="186"/>
      <c r="AL99" s="186"/>
      <c r="AM99" s="186"/>
      <c r="AN99" s="186"/>
      <c r="AP99" s="186"/>
    </row>
    <row r="100" spans="1:42" s="171" customFormat="1" ht="11.25">
      <c r="A100" s="186"/>
      <c r="B100" s="186"/>
      <c r="C100" s="186"/>
      <c r="D100" s="186"/>
      <c r="E100" s="186"/>
      <c r="F100" s="186"/>
      <c r="G100" s="186"/>
      <c r="H100" s="186"/>
      <c r="I100" s="186"/>
      <c r="J100" s="186"/>
      <c r="K100" s="186"/>
      <c r="L100" s="186"/>
      <c r="M100" s="186"/>
      <c r="N100" s="186"/>
      <c r="O100" s="186"/>
      <c r="P100" s="186"/>
      <c r="Q100" s="186"/>
      <c r="R100" s="186"/>
      <c r="S100" s="186"/>
      <c r="T100" s="186"/>
      <c r="U100" s="186"/>
      <c r="V100" s="186"/>
      <c r="W100" s="186"/>
      <c r="X100" s="186"/>
      <c r="Y100" s="186"/>
      <c r="Z100" s="186"/>
      <c r="AA100" s="186"/>
      <c r="AB100" s="186"/>
      <c r="AC100" s="186"/>
      <c r="AD100" s="186"/>
      <c r="AE100" s="186"/>
      <c r="AF100" s="186"/>
      <c r="AG100" s="186"/>
      <c r="AH100" s="186"/>
      <c r="AI100" s="186"/>
      <c r="AJ100" s="186"/>
      <c r="AK100" s="186"/>
      <c r="AL100" s="186"/>
      <c r="AM100" s="186"/>
      <c r="AN100" s="186"/>
      <c r="AP100" s="186"/>
    </row>
    <row r="101" spans="1:42" s="171" customFormat="1" ht="11.25">
      <c r="A101" s="186"/>
      <c r="B101" s="186"/>
      <c r="C101" s="186"/>
      <c r="D101" s="186"/>
      <c r="E101" s="186"/>
      <c r="F101" s="186"/>
      <c r="G101" s="186"/>
      <c r="H101" s="186"/>
      <c r="I101" s="186"/>
      <c r="J101" s="186"/>
      <c r="K101" s="186"/>
      <c r="L101" s="186"/>
      <c r="M101" s="186"/>
      <c r="N101" s="186"/>
      <c r="O101" s="186"/>
      <c r="P101" s="186"/>
      <c r="Q101" s="186"/>
      <c r="R101" s="186"/>
      <c r="S101" s="186"/>
      <c r="T101" s="186"/>
      <c r="U101" s="186"/>
      <c r="V101" s="186"/>
      <c r="W101" s="186"/>
      <c r="X101" s="186"/>
      <c r="Y101" s="186"/>
      <c r="Z101" s="186"/>
      <c r="AA101" s="186"/>
      <c r="AB101" s="186"/>
      <c r="AC101" s="186"/>
      <c r="AD101" s="186"/>
      <c r="AE101" s="186"/>
      <c r="AF101" s="186"/>
      <c r="AG101" s="186"/>
      <c r="AH101" s="186"/>
      <c r="AI101" s="186"/>
      <c r="AJ101" s="186"/>
      <c r="AK101" s="186"/>
      <c r="AL101" s="186"/>
      <c r="AM101" s="186"/>
      <c r="AN101" s="186"/>
      <c r="AP101" s="186"/>
    </row>
    <row r="102" spans="1:42" s="171" customFormat="1" ht="11.25">
      <c r="A102" s="186"/>
      <c r="B102" s="186"/>
      <c r="C102" s="186"/>
      <c r="D102" s="186"/>
      <c r="E102" s="186"/>
      <c r="F102" s="186"/>
      <c r="G102" s="186"/>
      <c r="H102" s="186"/>
      <c r="I102" s="186"/>
      <c r="J102" s="186"/>
      <c r="K102" s="186"/>
      <c r="L102" s="186"/>
      <c r="M102" s="186"/>
      <c r="N102" s="186"/>
      <c r="O102" s="186"/>
      <c r="P102" s="186"/>
      <c r="Q102" s="186"/>
      <c r="R102" s="186"/>
      <c r="S102" s="186"/>
      <c r="T102" s="186"/>
      <c r="U102" s="186"/>
      <c r="V102" s="186"/>
      <c r="W102" s="186"/>
      <c r="X102" s="186"/>
      <c r="Y102" s="186"/>
      <c r="Z102" s="186"/>
      <c r="AA102" s="186"/>
      <c r="AB102" s="186"/>
      <c r="AC102" s="186"/>
      <c r="AD102" s="186"/>
      <c r="AE102" s="186"/>
      <c r="AF102" s="186"/>
      <c r="AG102" s="186"/>
      <c r="AH102" s="186"/>
      <c r="AI102" s="186"/>
      <c r="AJ102" s="186"/>
      <c r="AK102" s="186"/>
      <c r="AL102" s="186"/>
      <c r="AM102" s="186"/>
      <c r="AN102" s="186"/>
      <c r="AP102" s="186"/>
    </row>
  </sheetData>
  <sheetProtection selectLockedCells="1"/>
  <dataConsolidate function="average"/>
  <mergeCells count="60">
    <mergeCell ref="AL29:AT29"/>
    <mergeCell ref="AH6:AN7"/>
    <mergeCell ref="AO6:AS7"/>
    <mergeCell ref="AT6:AT10"/>
    <mergeCell ref="AN8:AN10"/>
    <mergeCell ref="AO8:AO10"/>
    <mergeCell ref="AP8:AP10"/>
    <mergeCell ref="AQ8:AQ10"/>
    <mergeCell ref="AR8:AR10"/>
    <mergeCell ref="AH8:AH10"/>
    <mergeCell ref="AI8:AI10"/>
    <mergeCell ref="AJ8:AJ10"/>
    <mergeCell ref="AK8:AK10"/>
    <mergeCell ref="AM8:AM10"/>
    <mergeCell ref="AS8:AS10"/>
    <mergeCell ref="AL8:AL10"/>
    <mergeCell ref="W8:W10"/>
    <mergeCell ref="AE8:AE10"/>
    <mergeCell ref="AC8:AC10"/>
    <mergeCell ref="Z8:Z10"/>
    <mergeCell ref="Y8:Y10"/>
    <mergeCell ref="AD8:AD10"/>
    <mergeCell ref="AF6:AF10"/>
    <mergeCell ref="AG6:AG10"/>
    <mergeCell ref="U8:U10"/>
    <mergeCell ref="X8:X10"/>
    <mergeCell ref="O8:O10"/>
    <mergeCell ref="R8:R10"/>
    <mergeCell ref="S8:S10"/>
    <mergeCell ref="T8:T10"/>
    <mergeCell ref="Y6:AE7"/>
    <mergeCell ref="AA8:AA10"/>
    <mergeCell ref="AB8:AB10"/>
    <mergeCell ref="I6:O7"/>
    <mergeCell ref="R6:X7"/>
    <mergeCell ref="P6:P10"/>
    <mergeCell ref="Q6:Q10"/>
    <mergeCell ref="V8:V10"/>
    <mergeCell ref="I8:I10"/>
    <mergeCell ref="J8:J10"/>
    <mergeCell ref="K8:K10"/>
    <mergeCell ref="N8:N10"/>
    <mergeCell ref="L8:L10"/>
    <mergeCell ref="M8:M10"/>
    <mergeCell ref="AS1:AT1"/>
    <mergeCell ref="A3:H3"/>
    <mergeCell ref="I3:P3"/>
    <mergeCell ref="Q3:X3"/>
    <mergeCell ref="Y3:AF3"/>
    <mergeCell ref="AG3:AN3"/>
    <mergeCell ref="AO3:AT3"/>
    <mergeCell ref="A6:A10"/>
    <mergeCell ref="B8:B10"/>
    <mergeCell ref="C8:C10"/>
    <mergeCell ref="D8:D10"/>
    <mergeCell ref="E8:E10"/>
    <mergeCell ref="B6:H7"/>
    <mergeCell ref="F8:F10"/>
    <mergeCell ref="G8:G10"/>
    <mergeCell ref="H8:H10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F144"/>
  <sheetViews>
    <sheetView view="pageBreakPreview" topLeftCell="P1" zoomScaleNormal="100" zoomScaleSheetLayoutView="100" workbookViewId="0">
      <selection activeCell="AF5" sqref="AF5"/>
    </sheetView>
  </sheetViews>
  <sheetFormatPr defaultRowHeight="14.25"/>
  <cols>
    <col min="1" max="1" width="8" style="120" customWidth="1"/>
    <col min="2" max="2" width="10.75" style="566" customWidth="1"/>
    <col min="3" max="3" width="11.125" style="565" customWidth="1"/>
    <col min="4" max="4" width="11.125" style="121" customWidth="1"/>
    <col min="5" max="5" width="11.125" style="170" customWidth="1"/>
    <col min="6" max="6" width="10.125" style="620" customWidth="1"/>
    <col min="7" max="7" width="10.125" style="744" customWidth="1"/>
    <col min="8" max="8" width="10.125" style="621" customWidth="1"/>
    <col min="9" max="9" width="9.625" style="745" customWidth="1"/>
    <col min="10" max="10" width="10.875" style="122" customWidth="1"/>
    <col min="11" max="11" width="10.5" style="122" customWidth="1"/>
    <col min="12" max="12" width="10.75" style="123" customWidth="1"/>
    <col min="13" max="13" width="10.5" style="124" customWidth="1"/>
    <col min="14" max="14" width="9.375" style="124" customWidth="1"/>
    <col min="15" max="15" width="9" style="124" customWidth="1"/>
    <col min="16" max="16" width="11.75" style="120" customWidth="1"/>
    <col min="17" max="17" width="8.75" style="124" customWidth="1"/>
    <col min="18" max="18" width="11.125" style="124" customWidth="1"/>
    <col min="19" max="19" width="10.375" style="124" customWidth="1"/>
    <col min="20" max="20" width="11" style="124" customWidth="1"/>
    <col min="21" max="21" width="10.375" style="124" customWidth="1"/>
    <col min="22" max="22" width="11" style="124" customWidth="1"/>
    <col min="23" max="23" width="9" style="124" customWidth="1"/>
    <col min="24" max="24" width="10.75" style="124" customWidth="1"/>
    <col min="25" max="29" width="9.875" style="124" customWidth="1"/>
    <col min="30" max="30" width="10.875" style="124" customWidth="1"/>
    <col min="31" max="31" width="10.5" style="124" customWidth="1"/>
    <col min="32" max="33" width="11.5" style="170" customWidth="1"/>
    <col min="34" max="34" width="11.125" style="120" customWidth="1"/>
    <col min="35" max="35" width="11.25" style="124" customWidth="1"/>
    <col min="36" max="36" width="9.75" style="170" customWidth="1"/>
    <col min="37" max="37" width="9" style="170" customWidth="1"/>
    <col min="38" max="38" width="9.875" style="170" customWidth="1"/>
    <col min="39" max="39" width="9.5" style="170" customWidth="1"/>
    <col min="40" max="40" width="10.5" style="170" customWidth="1"/>
    <col min="41" max="42" width="11.5" style="170" hidden="1" customWidth="1"/>
    <col min="43" max="43" width="12.25" style="170" customWidth="1"/>
    <col min="44" max="46" width="11.5" style="170" customWidth="1"/>
    <col min="47" max="47" width="10.875" style="124" customWidth="1"/>
    <col min="48" max="48" width="12.25" style="125" customWidth="1"/>
    <col min="49" max="49" width="12.5" style="170" customWidth="1"/>
    <col min="50" max="50" width="9.375" style="170" customWidth="1"/>
    <col min="51" max="51" width="12.5" style="170" customWidth="1"/>
    <col min="52" max="52" width="10.75" style="125" customWidth="1"/>
    <col min="53" max="53" width="10.875" style="125" customWidth="1"/>
    <col min="54" max="54" width="9" style="125"/>
    <col min="55" max="55" width="9.5" style="125" customWidth="1"/>
    <col min="56" max="56" width="10.125" style="125" customWidth="1"/>
    <col min="57" max="57" width="10.25" style="125" customWidth="1"/>
    <col min="58" max="58" width="2.25" style="125" hidden="1" customWidth="1"/>
    <col min="59" max="16384" width="9" style="125"/>
  </cols>
  <sheetData>
    <row r="1" spans="1:58" s="350" customFormat="1" ht="14.1" customHeight="1">
      <c r="A1" s="344" t="s">
        <v>984</v>
      </c>
      <c r="B1" s="543"/>
      <c r="C1" s="544"/>
      <c r="D1" s="345"/>
      <c r="E1" s="352"/>
      <c r="F1" s="567"/>
      <c r="G1" s="727"/>
      <c r="H1" s="568"/>
      <c r="I1" s="728"/>
      <c r="J1" s="346"/>
      <c r="K1" s="346"/>
      <c r="L1" s="347"/>
      <c r="M1" s="348"/>
      <c r="N1" s="348"/>
      <c r="O1" s="353"/>
      <c r="P1" s="349" t="s">
        <v>985</v>
      </c>
      <c r="Q1" s="344" t="s">
        <v>986</v>
      </c>
      <c r="R1" s="348"/>
      <c r="S1" s="348"/>
      <c r="T1" s="348"/>
      <c r="U1" s="348"/>
      <c r="V1" s="348"/>
      <c r="W1" s="348"/>
      <c r="X1" s="348"/>
      <c r="Y1" s="348"/>
      <c r="Z1" s="348"/>
      <c r="AA1" s="348"/>
      <c r="AB1" s="348"/>
      <c r="AC1" s="348"/>
      <c r="AD1" s="348"/>
      <c r="AE1" s="348"/>
      <c r="AF1" s="349" t="s">
        <v>987</v>
      </c>
      <c r="AG1" s="354" t="s">
        <v>988</v>
      </c>
      <c r="AH1" s="348"/>
      <c r="AI1" s="348"/>
      <c r="AJ1" s="348"/>
      <c r="AK1" s="348"/>
      <c r="AL1" s="348"/>
      <c r="AM1" s="348"/>
      <c r="AN1" s="348"/>
      <c r="AO1" s="349" t="s">
        <v>473</v>
      </c>
      <c r="AP1" s="354" t="s">
        <v>474</v>
      </c>
      <c r="AQ1" s="355"/>
      <c r="AR1" s="356"/>
      <c r="AS1" s="356"/>
      <c r="AT1" s="356"/>
      <c r="AU1" s="356"/>
      <c r="AV1" s="356"/>
      <c r="AW1" s="349" t="s">
        <v>989</v>
      </c>
      <c r="AX1" s="354" t="s">
        <v>990</v>
      </c>
      <c r="AY1" s="349"/>
      <c r="AZ1" s="352"/>
      <c r="BA1" s="352"/>
      <c r="BB1" s="352"/>
      <c r="BC1" s="352"/>
      <c r="BD1" s="352"/>
      <c r="BE1" s="352"/>
      <c r="BF1" s="349" t="s">
        <v>475</v>
      </c>
    </row>
    <row r="2" spans="1:58" s="80" customFormat="1" ht="14.1" customHeight="1">
      <c r="A2" s="81"/>
      <c r="B2" s="545"/>
      <c r="C2" s="546"/>
      <c r="D2" s="76"/>
      <c r="E2" s="134"/>
      <c r="F2" s="572"/>
      <c r="G2" s="729"/>
      <c r="H2" s="573"/>
      <c r="I2" s="730"/>
      <c r="J2" s="77"/>
      <c r="K2" s="77"/>
      <c r="L2" s="78"/>
      <c r="M2" s="79"/>
      <c r="N2" s="79"/>
      <c r="O2" s="79"/>
      <c r="P2" s="79"/>
      <c r="Q2" s="81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H2" s="79"/>
      <c r="AI2" s="79"/>
      <c r="AJ2" s="79"/>
      <c r="AK2" s="79"/>
      <c r="AL2" s="79"/>
      <c r="AM2" s="79"/>
      <c r="AN2" s="79"/>
      <c r="AO2" s="79"/>
      <c r="AQ2" s="135"/>
      <c r="AR2" s="136"/>
      <c r="AS2" s="136"/>
      <c r="AT2" s="136"/>
      <c r="AU2" s="136"/>
      <c r="AV2" s="136"/>
      <c r="AW2" s="79"/>
      <c r="AY2" s="79"/>
      <c r="AZ2" s="134"/>
      <c r="BA2" s="134"/>
      <c r="BB2" s="134"/>
      <c r="BC2" s="134"/>
      <c r="BD2" s="134"/>
      <c r="BE2" s="134"/>
      <c r="BF2" s="79"/>
    </row>
    <row r="3" spans="1:58" s="82" customFormat="1" ht="20.100000000000001" customHeight="1">
      <c r="A3" s="1168" t="s">
        <v>476</v>
      </c>
      <c r="B3" s="1168"/>
      <c r="C3" s="1168"/>
      <c r="D3" s="1168"/>
      <c r="E3" s="1168"/>
      <c r="F3" s="1168"/>
      <c r="G3" s="1168"/>
      <c r="H3" s="1168"/>
      <c r="I3" s="1169" t="s">
        <v>477</v>
      </c>
      <c r="J3" s="1169"/>
      <c r="K3" s="1169"/>
      <c r="L3" s="1169"/>
      <c r="M3" s="1169"/>
      <c r="N3" s="1169"/>
      <c r="O3" s="1169"/>
      <c r="P3" s="1169"/>
      <c r="Q3" s="1168" t="s">
        <v>478</v>
      </c>
      <c r="R3" s="1168"/>
      <c r="S3" s="1168"/>
      <c r="T3" s="1168"/>
      <c r="U3" s="1168"/>
      <c r="V3" s="1168"/>
      <c r="W3" s="1168"/>
      <c r="X3" s="1168"/>
      <c r="Y3" s="1170" t="s">
        <v>479</v>
      </c>
      <c r="Z3" s="1170"/>
      <c r="AA3" s="1170"/>
      <c r="AB3" s="1170"/>
      <c r="AC3" s="1170"/>
      <c r="AD3" s="1170"/>
      <c r="AE3" s="1170"/>
      <c r="AF3" s="1170"/>
      <c r="AG3" s="1170" t="s">
        <v>480</v>
      </c>
      <c r="AH3" s="1170"/>
      <c r="AI3" s="1170"/>
      <c r="AJ3" s="1170"/>
      <c r="AK3" s="1170"/>
      <c r="AL3" s="1170"/>
      <c r="AM3" s="1170"/>
      <c r="AN3" s="1170"/>
      <c r="AO3" s="137"/>
      <c r="AP3" s="1144" t="s">
        <v>479</v>
      </c>
      <c r="AQ3" s="1144"/>
      <c r="AR3" s="1144"/>
      <c r="AS3" s="1144"/>
      <c r="AT3" s="1144"/>
      <c r="AU3" s="1144"/>
      <c r="AV3" s="1144"/>
      <c r="AW3" s="1144"/>
      <c r="AX3" s="1144" t="s">
        <v>480</v>
      </c>
      <c r="AY3" s="1144"/>
      <c r="AZ3" s="1144"/>
      <c r="BA3" s="1144"/>
      <c r="BB3" s="1144"/>
      <c r="BC3" s="1144"/>
      <c r="BD3" s="1144"/>
      <c r="BE3" s="1144"/>
      <c r="BF3" s="1144"/>
    </row>
    <row r="4" spans="1:58" s="87" customFormat="1" ht="24" customHeight="1">
      <c r="A4" s="83"/>
      <c r="B4" s="547"/>
      <c r="C4" s="548"/>
      <c r="D4" s="84"/>
      <c r="E4" s="138"/>
      <c r="F4" s="577"/>
      <c r="G4" s="577"/>
      <c r="H4" s="577"/>
      <c r="I4" s="577"/>
      <c r="J4" s="85"/>
      <c r="K4" s="85"/>
      <c r="L4" s="85"/>
      <c r="M4" s="85"/>
      <c r="N4" s="85"/>
      <c r="O4" s="85"/>
      <c r="P4" s="85"/>
      <c r="Q4" s="83"/>
      <c r="R4" s="85"/>
      <c r="S4" s="85"/>
      <c r="T4" s="85"/>
      <c r="U4" s="85"/>
      <c r="V4" s="86"/>
      <c r="W4" s="86"/>
      <c r="X4" s="86"/>
      <c r="Y4" s="86"/>
      <c r="Z4" s="86"/>
      <c r="AA4" s="86"/>
      <c r="AB4" s="86"/>
      <c r="AC4" s="86"/>
      <c r="AD4" s="86"/>
      <c r="AE4" s="86"/>
      <c r="AF4" s="85"/>
      <c r="AG4" s="456"/>
      <c r="AH4" s="86"/>
      <c r="AI4" s="86"/>
      <c r="AJ4" s="86"/>
      <c r="AK4" s="86"/>
      <c r="AL4" s="86"/>
      <c r="AM4" s="86"/>
      <c r="AN4" s="86"/>
      <c r="AO4" s="85"/>
      <c r="AP4" s="456"/>
      <c r="AQ4" s="139"/>
      <c r="AR4" s="140"/>
      <c r="AS4" s="140"/>
      <c r="AT4" s="140"/>
      <c r="AU4" s="140"/>
      <c r="AV4" s="140"/>
      <c r="AW4" s="85"/>
      <c r="AX4" s="1145" t="s">
        <v>481</v>
      </c>
      <c r="AY4" s="1145"/>
      <c r="AZ4" s="1145"/>
      <c r="BA4" s="1145"/>
      <c r="BB4" s="1145"/>
      <c r="BC4" s="1145"/>
      <c r="BD4" s="1145"/>
      <c r="BE4" s="1145"/>
      <c r="BF4" s="85"/>
    </row>
    <row r="5" spans="1:58" s="88" customFormat="1" ht="18" customHeight="1" thickBot="1">
      <c r="A5" s="88" t="s">
        <v>482</v>
      </c>
      <c r="B5" s="549"/>
      <c r="C5" s="550"/>
      <c r="D5" s="89"/>
      <c r="E5" s="141"/>
      <c r="F5" s="579"/>
      <c r="G5" s="731"/>
      <c r="H5" s="580"/>
      <c r="I5" s="732"/>
      <c r="J5" s="90"/>
      <c r="K5" s="90"/>
      <c r="L5" s="91"/>
      <c r="M5" s="92"/>
      <c r="N5" s="92"/>
      <c r="O5" s="92"/>
      <c r="P5" s="93" t="s">
        <v>483</v>
      </c>
      <c r="Q5" s="88" t="s">
        <v>482</v>
      </c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3" t="s">
        <v>1011</v>
      </c>
      <c r="AG5" s="88" t="s">
        <v>482</v>
      </c>
      <c r="AH5" s="92"/>
      <c r="AI5" s="92"/>
      <c r="AJ5" s="92"/>
      <c r="AK5" s="92"/>
      <c r="AL5" s="92"/>
      <c r="AM5" s="92"/>
      <c r="AN5" s="92"/>
      <c r="AO5" s="93" t="s">
        <v>484</v>
      </c>
      <c r="AP5" s="88" t="s">
        <v>485</v>
      </c>
      <c r="AQ5" s="92"/>
      <c r="AR5" s="141"/>
      <c r="AS5" s="141"/>
      <c r="AT5" s="141"/>
      <c r="AU5" s="141"/>
      <c r="AV5" s="141"/>
      <c r="AW5" s="93" t="s">
        <v>486</v>
      </c>
      <c r="AX5" s="88" t="s">
        <v>482</v>
      </c>
      <c r="AY5" s="93"/>
      <c r="AZ5" s="141"/>
      <c r="BA5" s="141"/>
      <c r="BB5" s="141"/>
      <c r="BC5" s="141"/>
      <c r="BD5" s="141"/>
      <c r="BE5" s="142" t="s">
        <v>483</v>
      </c>
      <c r="BF5" s="93" t="s">
        <v>484</v>
      </c>
    </row>
    <row r="6" spans="1:58" s="80" customFormat="1" ht="26.1" customHeight="1">
      <c r="A6" s="1064" t="s">
        <v>487</v>
      </c>
      <c r="B6" s="1146" t="s">
        <v>488</v>
      </c>
      <c r="C6" s="1147"/>
      <c r="D6" s="1150" t="s">
        <v>489</v>
      </c>
      <c r="E6" s="1151"/>
      <c r="F6" s="1153" t="s">
        <v>766</v>
      </c>
      <c r="G6" s="1156" t="s">
        <v>490</v>
      </c>
      <c r="H6" s="1159" t="s">
        <v>491</v>
      </c>
      <c r="I6" s="1162" t="s">
        <v>767</v>
      </c>
      <c r="J6" s="1165" t="s">
        <v>492</v>
      </c>
      <c r="K6" s="1166"/>
      <c r="L6" s="1166"/>
      <c r="M6" s="1166"/>
      <c r="N6" s="1166"/>
      <c r="O6" s="1167"/>
      <c r="P6" s="1061" t="s">
        <v>62</v>
      </c>
      <c r="Q6" s="1064" t="s">
        <v>493</v>
      </c>
      <c r="R6" s="1113" t="s">
        <v>494</v>
      </c>
      <c r="S6" s="1114"/>
      <c r="T6" s="1114"/>
      <c r="U6" s="1114"/>
      <c r="V6" s="1114"/>
      <c r="W6" s="1114"/>
      <c r="X6" s="1114"/>
      <c r="Y6" s="1114" t="s">
        <v>495</v>
      </c>
      <c r="Z6" s="1114"/>
      <c r="AA6" s="1114"/>
      <c r="AB6" s="1114"/>
      <c r="AC6" s="1114"/>
      <c r="AD6" s="1114"/>
      <c r="AE6" s="1115"/>
      <c r="AF6" s="1061" t="s">
        <v>62</v>
      </c>
      <c r="AG6" s="1064" t="s">
        <v>493</v>
      </c>
      <c r="AH6" s="1113" t="s">
        <v>397</v>
      </c>
      <c r="AI6" s="1114"/>
      <c r="AJ6" s="1114"/>
      <c r="AK6" s="1114"/>
      <c r="AL6" s="1114"/>
      <c r="AM6" s="1114"/>
      <c r="AN6" s="1114"/>
      <c r="AO6" s="1130" t="s">
        <v>62</v>
      </c>
      <c r="AP6" s="1133" t="s">
        <v>493</v>
      </c>
      <c r="AQ6" s="1136" t="s">
        <v>496</v>
      </c>
      <c r="AR6" s="1136"/>
      <c r="AS6" s="1136"/>
      <c r="AT6" s="1137"/>
      <c r="AU6" s="1112" t="s">
        <v>497</v>
      </c>
      <c r="AV6" s="1138"/>
      <c r="AW6" s="1061" t="s">
        <v>498</v>
      </c>
      <c r="AX6" s="1104" t="s">
        <v>499</v>
      </c>
      <c r="AY6" s="1105"/>
      <c r="AZ6" s="1110" t="s">
        <v>497</v>
      </c>
      <c r="BA6" s="1111"/>
      <c r="BB6" s="1112" t="s">
        <v>500</v>
      </c>
      <c r="BC6" s="1110"/>
      <c r="BD6" s="1110"/>
      <c r="BE6" s="1110"/>
      <c r="BF6" s="1117" t="s">
        <v>62</v>
      </c>
    </row>
    <row r="7" spans="1:58" s="80" customFormat="1" ht="13.5" customHeight="1">
      <c r="A7" s="1065"/>
      <c r="B7" s="1148"/>
      <c r="C7" s="1149"/>
      <c r="D7" s="1152"/>
      <c r="E7" s="1152"/>
      <c r="F7" s="1154"/>
      <c r="G7" s="1157"/>
      <c r="H7" s="1160"/>
      <c r="I7" s="1163"/>
      <c r="J7" s="1120"/>
      <c r="K7" s="1123" t="s">
        <v>768</v>
      </c>
      <c r="L7" s="1124" t="s">
        <v>769</v>
      </c>
      <c r="M7" s="1058" t="s">
        <v>517</v>
      </c>
      <c r="N7" s="1058" t="s">
        <v>501</v>
      </c>
      <c r="O7" s="1126" t="s">
        <v>502</v>
      </c>
      <c r="P7" s="1062"/>
      <c r="Q7" s="1065"/>
      <c r="R7" s="1067" t="s">
        <v>503</v>
      </c>
      <c r="S7" s="1068"/>
      <c r="T7" s="1068"/>
      <c r="U7" s="1068"/>
      <c r="V7" s="1068"/>
      <c r="W7" s="1068"/>
      <c r="X7" s="1068"/>
      <c r="Y7" s="1068" t="s">
        <v>503</v>
      </c>
      <c r="Z7" s="1068"/>
      <c r="AA7" s="1068"/>
      <c r="AB7" s="1068"/>
      <c r="AC7" s="1068"/>
      <c r="AD7" s="1068"/>
      <c r="AE7" s="1069"/>
      <c r="AF7" s="1062"/>
      <c r="AG7" s="1065"/>
      <c r="AH7" s="1067" t="s">
        <v>504</v>
      </c>
      <c r="AI7" s="1068"/>
      <c r="AJ7" s="1068"/>
      <c r="AK7" s="1068"/>
      <c r="AL7" s="1068"/>
      <c r="AM7" s="1068"/>
      <c r="AN7" s="1068"/>
      <c r="AO7" s="1131"/>
      <c r="AP7" s="1134"/>
      <c r="AQ7" s="1139" t="s">
        <v>505</v>
      </c>
      <c r="AR7" s="1094" t="s">
        <v>506</v>
      </c>
      <c r="AS7" s="1094"/>
      <c r="AT7" s="1142"/>
      <c r="AU7" s="1052" t="s">
        <v>505</v>
      </c>
      <c r="AV7" s="1047" t="s">
        <v>507</v>
      </c>
      <c r="AW7" s="1062"/>
      <c r="AX7" s="1106"/>
      <c r="AY7" s="1107"/>
      <c r="AZ7" s="1088" t="s">
        <v>508</v>
      </c>
      <c r="BA7" s="1055"/>
      <c r="BB7" s="1052" t="s">
        <v>505</v>
      </c>
      <c r="BC7" s="1093" t="s">
        <v>508</v>
      </c>
      <c r="BD7" s="1094"/>
      <c r="BE7" s="1094"/>
      <c r="BF7" s="1118"/>
    </row>
    <row r="8" spans="1:58" s="80" customFormat="1" ht="13.5" customHeight="1">
      <c r="A8" s="1065"/>
      <c r="B8" s="1148"/>
      <c r="C8" s="1149"/>
      <c r="D8" s="1152"/>
      <c r="E8" s="1152"/>
      <c r="F8" s="1154"/>
      <c r="G8" s="1157"/>
      <c r="H8" s="1160"/>
      <c r="I8" s="1163"/>
      <c r="J8" s="1121"/>
      <c r="K8" s="1121"/>
      <c r="L8" s="1124"/>
      <c r="M8" s="1059"/>
      <c r="N8" s="1059"/>
      <c r="O8" s="1127"/>
      <c r="P8" s="1062"/>
      <c r="Q8" s="1065"/>
      <c r="R8" s="1073" t="s">
        <v>509</v>
      </c>
      <c r="S8" s="1059"/>
      <c r="T8" s="1059"/>
      <c r="U8" s="1059"/>
      <c r="V8" s="1096" t="s">
        <v>510</v>
      </c>
      <c r="W8" s="1097"/>
      <c r="X8" s="1097"/>
      <c r="Y8" s="1098" t="s">
        <v>511</v>
      </c>
      <c r="Z8" s="1099"/>
      <c r="AA8" s="1100" t="s">
        <v>512</v>
      </c>
      <c r="AB8" s="1101"/>
      <c r="AC8" s="1101"/>
      <c r="AD8" s="1101"/>
      <c r="AE8" s="1073"/>
      <c r="AF8" s="1062"/>
      <c r="AG8" s="1065"/>
      <c r="AH8" s="1102" t="s">
        <v>513</v>
      </c>
      <c r="AI8" s="1103"/>
      <c r="AJ8" s="1103"/>
      <c r="AK8" s="1103"/>
      <c r="AL8" s="1103"/>
      <c r="AM8" s="1103"/>
      <c r="AN8" s="1103"/>
      <c r="AO8" s="1131"/>
      <c r="AP8" s="1134"/>
      <c r="AQ8" s="1140"/>
      <c r="AR8" s="1095"/>
      <c r="AS8" s="1095"/>
      <c r="AT8" s="1143"/>
      <c r="AU8" s="1053"/>
      <c r="AV8" s="1087"/>
      <c r="AW8" s="1062"/>
      <c r="AX8" s="1106"/>
      <c r="AY8" s="1107"/>
      <c r="AZ8" s="1089"/>
      <c r="BA8" s="1090"/>
      <c r="BB8" s="1053"/>
      <c r="BC8" s="1087"/>
      <c r="BD8" s="1095"/>
      <c r="BE8" s="1095"/>
      <c r="BF8" s="1118"/>
    </row>
    <row r="9" spans="1:58" s="80" customFormat="1" ht="19.5" customHeight="1">
      <c r="A9" s="1065"/>
      <c r="B9" s="1075" t="s">
        <v>63</v>
      </c>
      <c r="C9" s="1078" t="s">
        <v>764</v>
      </c>
      <c r="D9" s="1081" t="s">
        <v>63</v>
      </c>
      <c r="E9" s="1084" t="s">
        <v>765</v>
      </c>
      <c r="F9" s="1154"/>
      <c r="G9" s="1157"/>
      <c r="H9" s="1160"/>
      <c r="I9" s="1163"/>
      <c r="J9" s="1121"/>
      <c r="K9" s="1121"/>
      <c r="L9" s="1124"/>
      <c r="M9" s="1059"/>
      <c r="N9" s="1059"/>
      <c r="O9" s="1127"/>
      <c r="P9" s="1062"/>
      <c r="Q9" s="1065"/>
      <c r="R9" s="1070" t="s">
        <v>514</v>
      </c>
      <c r="S9" s="1058" t="s">
        <v>515</v>
      </c>
      <c r="T9" s="1058" t="s">
        <v>516</v>
      </c>
      <c r="U9" s="1058" t="s">
        <v>517</v>
      </c>
      <c r="V9" s="1070" t="s">
        <v>514</v>
      </c>
      <c r="W9" s="1058" t="s">
        <v>515</v>
      </c>
      <c r="X9" s="1091" t="s">
        <v>516</v>
      </c>
      <c r="Y9" s="1070" t="s">
        <v>517</v>
      </c>
      <c r="Z9" s="1058" t="s">
        <v>501</v>
      </c>
      <c r="AA9" s="1070" t="s">
        <v>514</v>
      </c>
      <c r="AB9" s="1058" t="s">
        <v>515</v>
      </c>
      <c r="AC9" s="1058" t="s">
        <v>516</v>
      </c>
      <c r="AD9" s="1058" t="s">
        <v>517</v>
      </c>
      <c r="AE9" s="1058" t="s">
        <v>501</v>
      </c>
      <c r="AF9" s="1062"/>
      <c r="AG9" s="1065"/>
      <c r="AH9" s="1070" t="s">
        <v>518</v>
      </c>
      <c r="AI9" s="1070" t="s">
        <v>519</v>
      </c>
      <c r="AJ9" s="1058" t="s">
        <v>515</v>
      </c>
      <c r="AK9" s="1058" t="s">
        <v>516</v>
      </c>
      <c r="AL9" s="1058" t="s">
        <v>517</v>
      </c>
      <c r="AM9" s="1058" t="s">
        <v>501</v>
      </c>
      <c r="AN9" s="1091" t="s">
        <v>520</v>
      </c>
      <c r="AO9" s="1131"/>
      <c r="AP9" s="1134"/>
      <c r="AQ9" s="1140"/>
      <c r="AR9" s="1055" t="s">
        <v>770</v>
      </c>
      <c r="AS9" s="1052" t="s">
        <v>771</v>
      </c>
      <c r="AT9" s="1052" t="s">
        <v>522</v>
      </c>
      <c r="AU9" s="1053"/>
      <c r="AV9" s="1047" t="s">
        <v>770</v>
      </c>
      <c r="AW9" s="1062"/>
      <c r="AX9" s="1106"/>
      <c r="AY9" s="1107"/>
      <c r="AZ9" s="1055" t="s">
        <v>771</v>
      </c>
      <c r="BA9" s="1052" t="s">
        <v>522</v>
      </c>
      <c r="BB9" s="1053"/>
      <c r="BC9" s="1052" t="s">
        <v>770</v>
      </c>
      <c r="BD9" s="1052" t="s">
        <v>771</v>
      </c>
      <c r="BE9" s="1047" t="s">
        <v>521</v>
      </c>
      <c r="BF9" s="1118"/>
    </row>
    <row r="10" spans="1:58" s="80" customFormat="1" ht="12.75" customHeight="1">
      <c r="A10" s="1065"/>
      <c r="B10" s="1076"/>
      <c r="C10" s="1079"/>
      <c r="D10" s="1082"/>
      <c r="E10" s="1085"/>
      <c r="F10" s="1154"/>
      <c r="G10" s="1157"/>
      <c r="H10" s="1160"/>
      <c r="I10" s="1163"/>
      <c r="J10" s="1121"/>
      <c r="K10" s="1121"/>
      <c r="L10" s="1124"/>
      <c r="M10" s="1059"/>
      <c r="N10" s="1059"/>
      <c r="O10" s="1128"/>
      <c r="P10" s="1062"/>
      <c r="Q10" s="1065"/>
      <c r="R10" s="1070"/>
      <c r="S10" s="1059"/>
      <c r="T10" s="1059"/>
      <c r="U10" s="1059"/>
      <c r="V10" s="1070"/>
      <c r="W10" s="1059"/>
      <c r="X10" s="1100"/>
      <c r="Y10" s="1073"/>
      <c r="Z10" s="1058"/>
      <c r="AA10" s="1070"/>
      <c r="AB10" s="1059"/>
      <c r="AC10" s="1059"/>
      <c r="AD10" s="1059"/>
      <c r="AE10" s="1058"/>
      <c r="AF10" s="1062"/>
      <c r="AG10" s="1065"/>
      <c r="AH10" s="1070"/>
      <c r="AI10" s="1070"/>
      <c r="AJ10" s="1059"/>
      <c r="AK10" s="1059"/>
      <c r="AL10" s="1059"/>
      <c r="AM10" s="1058"/>
      <c r="AN10" s="1091"/>
      <c r="AO10" s="1131"/>
      <c r="AP10" s="1134"/>
      <c r="AQ10" s="1140"/>
      <c r="AR10" s="1056"/>
      <c r="AS10" s="1053"/>
      <c r="AT10" s="1053"/>
      <c r="AU10" s="1053"/>
      <c r="AV10" s="1048"/>
      <c r="AW10" s="1062"/>
      <c r="AX10" s="1106"/>
      <c r="AY10" s="1107"/>
      <c r="AZ10" s="1056"/>
      <c r="BA10" s="1053"/>
      <c r="BB10" s="1053"/>
      <c r="BC10" s="1053"/>
      <c r="BD10" s="1053"/>
      <c r="BE10" s="1048"/>
      <c r="BF10" s="1118"/>
    </row>
    <row r="11" spans="1:58" s="80" customFormat="1" ht="11.25" customHeight="1">
      <c r="A11" s="1066"/>
      <c r="B11" s="1077"/>
      <c r="C11" s="1080"/>
      <c r="D11" s="1083"/>
      <c r="E11" s="1086"/>
      <c r="F11" s="1155"/>
      <c r="G11" s="1158"/>
      <c r="H11" s="1161"/>
      <c r="I11" s="1164"/>
      <c r="J11" s="1122"/>
      <c r="K11" s="1122"/>
      <c r="L11" s="1125"/>
      <c r="M11" s="1060"/>
      <c r="N11" s="1060"/>
      <c r="O11" s="1129"/>
      <c r="P11" s="1063"/>
      <c r="Q11" s="1066"/>
      <c r="R11" s="1071"/>
      <c r="S11" s="1060"/>
      <c r="T11" s="1060"/>
      <c r="U11" s="1060"/>
      <c r="V11" s="1071"/>
      <c r="W11" s="1060"/>
      <c r="X11" s="1116"/>
      <c r="Y11" s="1074"/>
      <c r="Z11" s="1072"/>
      <c r="AA11" s="1071"/>
      <c r="AB11" s="1060"/>
      <c r="AC11" s="1060"/>
      <c r="AD11" s="1060"/>
      <c r="AE11" s="1072"/>
      <c r="AF11" s="1063"/>
      <c r="AG11" s="1066"/>
      <c r="AH11" s="1071"/>
      <c r="AI11" s="1071"/>
      <c r="AJ11" s="1060"/>
      <c r="AK11" s="1060"/>
      <c r="AL11" s="1060"/>
      <c r="AM11" s="1072"/>
      <c r="AN11" s="1092"/>
      <c r="AO11" s="1132"/>
      <c r="AP11" s="1135"/>
      <c r="AQ11" s="1141"/>
      <c r="AR11" s="1057"/>
      <c r="AS11" s="1054"/>
      <c r="AT11" s="1054"/>
      <c r="AU11" s="1054"/>
      <c r="AV11" s="1049"/>
      <c r="AW11" s="1063"/>
      <c r="AX11" s="1108"/>
      <c r="AY11" s="1109"/>
      <c r="AZ11" s="1057"/>
      <c r="BA11" s="1054"/>
      <c r="BB11" s="1054"/>
      <c r="BC11" s="1054"/>
      <c r="BD11" s="1054"/>
      <c r="BE11" s="1049"/>
      <c r="BF11" s="1119"/>
    </row>
    <row r="12" spans="1:58" s="99" customFormat="1" ht="16.7" customHeight="1">
      <c r="A12" s="95" t="s">
        <v>399</v>
      </c>
      <c r="B12" s="551">
        <v>19028.983</v>
      </c>
      <c r="C12" s="552">
        <v>2742939</v>
      </c>
      <c r="D12" s="143">
        <v>18490.710000000003</v>
      </c>
      <c r="E12" s="144">
        <v>2736320</v>
      </c>
      <c r="F12" s="733">
        <v>99.4</v>
      </c>
      <c r="G12" s="733">
        <f t="shared" ref="G12:G13" si="0">SUM(R12,V12,AA12,AH12,AI12)</f>
        <v>42428.799999999996</v>
      </c>
      <c r="H12" s="733">
        <v>42428.799999999996</v>
      </c>
      <c r="I12" s="733">
        <v>100</v>
      </c>
      <c r="J12" s="103">
        <f t="shared" ref="J12:J13" si="1">SUM(K12:O12)</f>
        <v>42428.800000000003</v>
      </c>
      <c r="K12" s="103">
        <f t="shared" ref="K12:K13" si="2">SUM(S12,W12,AB12,AJ12)</f>
        <v>5528.8000000000029</v>
      </c>
      <c r="L12" s="103">
        <f t="shared" ref="L12:L13" si="3">SUM(T12,X12,AC12,AK12)</f>
        <v>1491.9</v>
      </c>
      <c r="M12" s="103">
        <f t="shared" ref="M12:M13" si="4">SUM(U12,Y12,AD12,AL12)</f>
        <v>35065.1</v>
      </c>
      <c r="N12" s="96">
        <v>209.20000000000005</v>
      </c>
      <c r="O12" s="145">
        <f t="shared" ref="O12:O13" si="5">SUM(AH12,AN12)</f>
        <v>133.80000000000001</v>
      </c>
      <c r="P12" s="98" t="s">
        <v>399</v>
      </c>
      <c r="Q12" s="481" t="s">
        <v>399</v>
      </c>
      <c r="R12" s="270">
        <v>2389.1999999999998</v>
      </c>
      <c r="S12" s="270">
        <v>653.20000000000005</v>
      </c>
      <c r="T12" s="270">
        <v>621.69999999999993</v>
      </c>
      <c r="U12" s="270">
        <v>1114.3000000000002</v>
      </c>
      <c r="V12" s="270">
        <v>23657.999999999996</v>
      </c>
      <c r="W12" s="270">
        <v>4564.0000000000027</v>
      </c>
      <c r="X12" s="270">
        <v>581.00000000000011</v>
      </c>
      <c r="Y12" s="270">
        <v>18303.8</v>
      </c>
      <c r="Z12" s="270">
        <v>209.20000000000005</v>
      </c>
      <c r="AA12" s="270">
        <v>14832.299999999997</v>
      </c>
      <c r="AB12" s="270">
        <v>165.5</v>
      </c>
      <c r="AC12" s="270">
        <v>105.40000000000002</v>
      </c>
      <c r="AD12" s="270">
        <v>14561.400000000005</v>
      </c>
      <c r="AE12" s="326">
        <v>0</v>
      </c>
      <c r="AF12" s="98" t="s">
        <v>399</v>
      </c>
      <c r="AG12" s="481" t="s">
        <v>399</v>
      </c>
      <c r="AH12" s="301">
        <v>6.8</v>
      </c>
      <c r="AI12" s="301">
        <f t="shared" ref="AI12" si="6">SUM(AJ12:AN12)</f>
        <v>1542.5</v>
      </c>
      <c r="AJ12" s="301">
        <v>146.1</v>
      </c>
      <c r="AK12" s="301">
        <v>183.8</v>
      </c>
      <c r="AL12" s="301">
        <v>1085.5999999999999</v>
      </c>
      <c r="AM12" s="301">
        <v>0</v>
      </c>
      <c r="AN12" s="301">
        <v>127</v>
      </c>
      <c r="AO12" s="457">
        <v>0</v>
      </c>
      <c r="AP12" s="457">
        <v>0</v>
      </c>
      <c r="AQ12" s="533">
        <v>1862</v>
      </c>
      <c r="AR12" s="144">
        <v>396</v>
      </c>
      <c r="AS12" s="144">
        <v>415</v>
      </c>
      <c r="AT12" s="144">
        <v>47</v>
      </c>
      <c r="AU12" s="144">
        <v>685</v>
      </c>
      <c r="AV12" s="144">
        <v>270</v>
      </c>
      <c r="AW12" s="98" t="s">
        <v>399</v>
      </c>
      <c r="AX12" s="1044" t="s">
        <v>523</v>
      </c>
      <c r="AY12" s="1045"/>
      <c r="AZ12" s="275">
        <v>60</v>
      </c>
      <c r="BA12" s="276">
        <v>3</v>
      </c>
      <c r="BB12" s="276">
        <v>0</v>
      </c>
      <c r="BC12" s="276">
        <v>0</v>
      </c>
      <c r="BD12" s="276">
        <v>0</v>
      </c>
      <c r="BE12" s="276">
        <v>0</v>
      </c>
      <c r="BF12" s="146" t="s">
        <v>399</v>
      </c>
    </row>
    <row r="13" spans="1:58" s="99" customFormat="1" ht="16.7" customHeight="1">
      <c r="A13" s="95" t="s">
        <v>444</v>
      </c>
      <c r="B13" s="551">
        <v>19029.170000000002</v>
      </c>
      <c r="C13" s="552">
        <v>2748599</v>
      </c>
      <c r="D13" s="143">
        <v>18490.599999999999</v>
      </c>
      <c r="E13" s="144">
        <v>2742118</v>
      </c>
      <c r="F13" s="733">
        <v>99.764207146986521</v>
      </c>
      <c r="G13" s="733">
        <f t="shared" si="0"/>
        <v>40401.80000000001</v>
      </c>
      <c r="H13" s="733">
        <v>40401.80000000001</v>
      </c>
      <c r="I13" s="733">
        <v>100</v>
      </c>
      <c r="J13" s="103">
        <f t="shared" si="1"/>
        <v>40401.800000000003</v>
      </c>
      <c r="K13" s="103">
        <f t="shared" si="2"/>
        <v>3694.1</v>
      </c>
      <c r="L13" s="103">
        <f t="shared" si="3"/>
        <v>1565.9000000000005</v>
      </c>
      <c r="M13" s="103">
        <f t="shared" si="4"/>
        <v>34844.400000000009</v>
      </c>
      <c r="N13" s="96">
        <v>154.69999999999999</v>
      </c>
      <c r="O13" s="145">
        <f t="shared" si="5"/>
        <v>142.70000000000002</v>
      </c>
      <c r="P13" s="98" t="s">
        <v>444</v>
      </c>
      <c r="Q13" s="481" t="s">
        <v>444</v>
      </c>
      <c r="R13" s="270">
        <f>SUM(S13:U13)</f>
        <v>2795.3000000000006</v>
      </c>
      <c r="S13" s="270">
        <v>629.5</v>
      </c>
      <c r="T13" s="270">
        <v>719.10000000000014</v>
      </c>
      <c r="U13" s="270">
        <v>1446.7000000000005</v>
      </c>
      <c r="V13" s="270">
        <f>SUM(W13:Z13)</f>
        <v>22940.80000000001</v>
      </c>
      <c r="W13" s="270">
        <v>2697.5</v>
      </c>
      <c r="X13" s="270">
        <v>673.4000000000002</v>
      </c>
      <c r="Y13" s="270">
        <v>19415.200000000008</v>
      </c>
      <c r="Z13" s="270">
        <v>154.69999999999999</v>
      </c>
      <c r="AA13" s="270">
        <f>SUM(AB13:AE13)</f>
        <v>13758.6</v>
      </c>
      <c r="AB13" s="270">
        <v>192.69999999999996</v>
      </c>
      <c r="AC13" s="270">
        <v>54.999999999999993</v>
      </c>
      <c r="AD13" s="270">
        <v>13510.9</v>
      </c>
      <c r="AE13" s="326">
        <v>0</v>
      </c>
      <c r="AF13" s="98" t="s">
        <v>444</v>
      </c>
      <c r="AG13" s="481" t="s">
        <v>444</v>
      </c>
      <c r="AH13" s="301">
        <v>3.9</v>
      </c>
      <c r="AI13" s="301">
        <f>SUM(AJ13:AN13)</f>
        <v>903.2</v>
      </c>
      <c r="AJ13" s="301">
        <v>174.4</v>
      </c>
      <c r="AK13" s="301">
        <v>118.4</v>
      </c>
      <c r="AL13" s="301">
        <v>471.6</v>
      </c>
      <c r="AM13" s="301">
        <v>0</v>
      </c>
      <c r="AN13" s="301">
        <v>138.80000000000001</v>
      </c>
      <c r="AO13" s="457">
        <v>0</v>
      </c>
      <c r="AP13" s="457">
        <v>0</v>
      </c>
      <c r="AQ13" s="533">
        <v>1884</v>
      </c>
      <c r="AR13" s="144">
        <v>395</v>
      </c>
      <c r="AS13" s="144">
        <v>351</v>
      </c>
      <c r="AT13" s="144">
        <v>63</v>
      </c>
      <c r="AU13" s="144">
        <v>644</v>
      </c>
      <c r="AV13" s="144">
        <v>266</v>
      </c>
      <c r="AW13" s="98" t="s">
        <v>444</v>
      </c>
      <c r="AX13" s="1044" t="s">
        <v>444</v>
      </c>
      <c r="AY13" s="1045"/>
      <c r="AZ13" s="275">
        <v>48</v>
      </c>
      <c r="BA13" s="276">
        <v>1</v>
      </c>
      <c r="BB13" s="276">
        <v>0</v>
      </c>
      <c r="BC13" s="276">
        <v>0</v>
      </c>
      <c r="BD13" s="276">
        <v>0</v>
      </c>
      <c r="BE13" s="276">
        <v>0</v>
      </c>
      <c r="BF13" s="146" t="s">
        <v>399</v>
      </c>
    </row>
    <row r="14" spans="1:58" s="99" customFormat="1" ht="16.7" customHeight="1">
      <c r="A14" s="95" t="s">
        <v>445</v>
      </c>
      <c r="B14" s="551">
        <v>19029.810000000001</v>
      </c>
      <c r="C14" s="552">
        <v>2752591</v>
      </c>
      <c r="D14" s="143">
        <v>18491.25</v>
      </c>
      <c r="E14" s="144">
        <v>2746220</v>
      </c>
      <c r="F14" s="733">
        <v>99.77</v>
      </c>
      <c r="G14" s="733">
        <v>41433</v>
      </c>
      <c r="H14" s="733">
        <v>41433</v>
      </c>
      <c r="I14" s="733">
        <v>100</v>
      </c>
      <c r="J14" s="103">
        <v>41433</v>
      </c>
      <c r="K14" s="103">
        <f t="shared" ref="K14:K16" si="7">SUM(S14,W14,AB14,AJ14)</f>
        <v>3835.3</v>
      </c>
      <c r="L14" s="103">
        <f t="shared" ref="L14:M16" si="8">SUM(T14,X14,AC14,AK14)</f>
        <v>1740.2</v>
      </c>
      <c r="M14" s="103">
        <f t="shared" si="8"/>
        <v>35802.800000000003</v>
      </c>
      <c r="N14" s="96">
        <v>38</v>
      </c>
      <c r="O14" s="145">
        <v>16.7</v>
      </c>
      <c r="P14" s="98" t="s">
        <v>445</v>
      </c>
      <c r="Q14" s="481" t="s">
        <v>445</v>
      </c>
      <c r="R14" s="270">
        <v>2805</v>
      </c>
      <c r="S14" s="270">
        <v>727.9</v>
      </c>
      <c r="T14" s="270">
        <v>794.90000000000009</v>
      </c>
      <c r="U14" s="270">
        <v>1282.1999999999996</v>
      </c>
      <c r="V14" s="270">
        <v>21974.400000000005</v>
      </c>
      <c r="W14" s="270">
        <v>2637.7</v>
      </c>
      <c r="X14" s="270">
        <v>693.3</v>
      </c>
      <c r="Y14" s="270">
        <v>18605.400000000005</v>
      </c>
      <c r="Z14" s="270">
        <v>38</v>
      </c>
      <c r="AA14" s="270">
        <v>15072.9</v>
      </c>
      <c r="AB14" s="270">
        <v>194.8</v>
      </c>
      <c r="AC14" s="270">
        <v>58.099999999999994</v>
      </c>
      <c r="AD14" s="270">
        <v>14820</v>
      </c>
      <c r="AE14" s="326">
        <v>0</v>
      </c>
      <c r="AF14" s="98" t="s">
        <v>445</v>
      </c>
      <c r="AG14" s="481" t="s">
        <v>445</v>
      </c>
      <c r="AH14" s="301">
        <v>7.1</v>
      </c>
      <c r="AI14" s="301">
        <v>1573.6</v>
      </c>
      <c r="AJ14" s="301">
        <v>274.89999999999998</v>
      </c>
      <c r="AK14" s="301">
        <v>193.9</v>
      </c>
      <c r="AL14" s="301">
        <v>1095.2</v>
      </c>
      <c r="AM14" s="301">
        <v>0</v>
      </c>
      <c r="AN14" s="301">
        <v>9.6</v>
      </c>
      <c r="AO14" s="457">
        <v>0</v>
      </c>
      <c r="AP14" s="457">
        <v>0</v>
      </c>
      <c r="AQ14" s="533">
        <v>1679</v>
      </c>
      <c r="AR14" s="144">
        <v>431</v>
      </c>
      <c r="AS14" s="144">
        <v>393</v>
      </c>
      <c r="AT14" s="144">
        <v>52</v>
      </c>
      <c r="AU14" s="144">
        <v>574</v>
      </c>
      <c r="AV14" s="144">
        <v>213</v>
      </c>
      <c r="AW14" s="98" t="s">
        <v>445</v>
      </c>
      <c r="AX14" s="1044" t="s">
        <v>445</v>
      </c>
      <c r="AY14" s="1045"/>
      <c r="AZ14" s="275">
        <v>36</v>
      </c>
      <c r="BA14" s="276">
        <v>4</v>
      </c>
      <c r="BB14" s="276">
        <v>0</v>
      </c>
      <c r="BC14" s="276">
        <v>0</v>
      </c>
      <c r="BD14" s="276">
        <v>0</v>
      </c>
      <c r="BE14" s="276">
        <v>0</v>
      </c>
      <c r="BF14" s="146" t="s">
        <v>399</v>
      </c>
    </row>
    <row r="15" spans="1:58" s="99" customFormat="1" ht="16.7" customHeight="1">
      <c r="A15" s="95" t="s">
        <v>560</v>
      </c>
      <c r="B15" s="551">
        <v>19031.419999999998</v>
      </c>
      <c r="C15" s="552">
        <v>2751749</v>
      </c>
      <c r="D15" s="143">
        <v>18492.849999999999</v>
      </c>
      <c r="E15" s="144">
        <v>2745932</v>
      </c>
      <c r="F15" s="733">
        <v>99.788607173110634</v>
      </c>
      <c r="G15" s="733">
        <v>40965.500000000007</v>
      </c>
      <c r="H15" s="733">
        <v>40965.5</v>
      </c>
      <c r="I15" s="733">
        <v>99.999999999999972</v>
      </c>
      <c r="J15" s="103">
        <v>40965.500000000007</v>
      </c>
      <c r="K15" s="103">
        <v>4041.7999999999993</v>
      </c>
      <c r="L15" s="103">
        <v>1863.5999999999995</v>
      </c>
      <c r="M15" s="103">
        <v>34800.500000000007</v>
      </c>
      <c r="N15" s="96">
        <v>1.7</v>
      </c>
      <c r="O15" s="145">
        <v>257.89999999999998</v>
      </c>
      <c r="P15" s="98" t="s">
        <v>560</v>
      </c>
      <c r="Q15" s="626" t="s">
        <v>560</v>
      </c>
      <c r="R15" s="270">
        <v>2885.3999999999996</v>
      </c>
      <c r="S15" s="270">
        <v>720.3</v>
      </c>
      <c r="T15" s="270">
        <v>891.39999999999986</v>
      </c>
      <c r="U15" s="270">
        <v>1273.6999999999994</v>
      </c>
      <c r="V15" s="270">
        <v>22151.199999999997</v>
      </c>
      <c r="W15" s="270">
        <v>2944.9999999999995</v>
      </c>
      <c r="X15" s="270">
        <v>749.79999999999973</v>
      </c>
      <c r="Y15" s="270">
        <v>18454.700000000008</v>
      </c>
      <c r="Z15" s="270">
        <v>1.7</v>
      </c>
      <c r="AA15" s="270">
        <v>14221.000000000004</v>
      </c>
      <c r="AB15" s="270">
        <v>103.89999999999998</v>
      </c>
      <c r="AC15" s="270">
        <v>49.800000000000004</v>
      </c>
      <c r="AD15" s="270">
        <v>14067.299999999997</v>
      </c>
      <c r="AE15" s="326">
        <v>0</v>
      </c>
      <c r="AF15" s="98" t="s">
        <v>560</v>
      </c>
      <c r="AG15" s="626" t="s">
        <v>560</v>
      </c>
      <c r="AH15" s="301">
        <v>5.8999999999999995</v>
      </c>
      <c r="AI15" s="301">
        <v>1701.9999999999998</v>
      </c>
      <c r="AJ15" s="301">
        <v>272.60000000000002</v>
      </c>
      <c r="AK15" s="301">
        <v>172.6</v>
      </c>
      <c r="AL15" s="301">
        <v>1004.8000000000004</v>
      </c>
      <c r="AM15" s="301">
        <v>0</v>
      </c>
      <c r="AN15" s="301">
        <v>257.89999999999998</v>
      </c>
      <c r="AO15" s="457">
        <v>0</v>
      </c>
      <c r="AP15" s="457">
        <v>0</v>
      </c>
      <c r="AQ15" s="533">
        <v>1742</v>
      </c>
      <c r="AR15" s="144">
        <v>450</v>
      </c>
      <c r="AS15" s="144">
        <v>212</v>
      </c>
      <c r="AT15" s="144">
        <v>57</v>
      </c>
      <c r="AU15" s="144">
        <v>606</v>
      </c>
      <c r="AV15" s="144">
        <v>235</v>
      </c>
      <c r="AW15" s="98" t="s">
        <v>560</v>
      </c>
      <c r="AX15" s="1044" t="s">
        <v>560</v>
      </c>
      <c r="AY15" s="1045"/>
      <c r="AZ15" s="275">
        <v>51</v>
      </c>
      <c r="BA15" s="276">
        <v>3</v>
      </c>
      <c r="BB15" s="276">
        <v>0</v>
      </c>
      <c r="BC15" s="276">
        <v>0</v>
      </c>
      <c r="BD15" s="276">
        <v>0</v>
      </c>
      <c r="BE15" s="276">
        <v>0</v>
      </c>
      <c r="BF15" s="146" t="s">
        <v>399</v>
      </c>
    </row>
    <row r="16" spans="1:58" s="99" customFormat="1" ht="16.7" customHeight="1">
      <c r="A16" s="748" t="s">
        <v>942</v>
      </c>
      <c r="B16" s="553">
        <f>SUM(B18:B40)</f>
        <v>18732.330000000002</v>
      </c>
      <c r="C16" s="554">
        <f t="shared" ref="C16:E16" si="9">SUM(C18:C40)</f>
        <v>2745070</v>
      </c>
      <c r="D16" s="147">
        <f t="shared" si="9"/>
        <v>20772.590000000004</v>
      </c>
      <c r="E16" s="148">
        <f t="shared" si="9"/>
        <v>2744877</v>
      </c>
      <c r="F16" s="553">
        <f>E16/C16*100</f>
        <v>99.992969213899826</v>
      </c>
      <c r="G16" s="734">
        <f>SUM(G18:G40)</f>
        <v>39412.30000000001</v>
      </c>
      <c r="H16" s="734">
        <f>SUM(H18:H40)</f>
        <v>39412.30000000001</v>
      </c>
      <c r="I16" s="735">
        <f>H16/G16*100</f>
        <v>100</v>
      </c>
      <c r="J16" s="99">
        <f>SUM(J18:J40)</f>
        <v>39412.30000000001</v>
      </c>
      <c r="K16" s="99">
        <f t="shared" si="7"/>
        <v>2958.1</v>
      </c>
      <c r="L16" s="99">
        <f t="shared" si="8"/>
        <v>1865.2999999999997</v>
      </c>
      <c r="M16" s="99">
        <f t="shared" si="8"/>
        <v>35552.199999999997</v>
      </c>
      <c r="N16" s="99">
        <f>SUM(Z16,AM16)</f>
        <v>3.3</v>
      </c>
      <c r="O16" s="458">
        <f>AN16</f>
        <v>254.9</v>
      </c>
      <c r="P16" s="660" t="s">
        <v>942</v>
      </c>
      <c r="Q16" s="748" t="s">
        <v>942</v>
      </c>
      <c r="R16" s="271">
        <f>SUM(R18:R40)</f>
        <v>3146.3</v>
      </c>
      <c r="S16" s="271">
        <f t="shared" ref="S16:AE16" si="10">SUM(S18:S40)</f>
        <v>748.69999999999993</v>
      </c>
      <c r="T16" s="271">
        <f t="shared" si="10"/>
        <v>881.59999999999968</v>
      </c>
      <c r="U16" s="271">
        <f t="shared" si="10"/>
        <v>1516</v>
      </c>
      <c r="V16" s="271">
        <f t="shared" si="10"/>
        <v>22179.3</v>
      </c>
      <c r="W16" s="271">
        <f t="shared" si="10"/>
        <v>1812.4999999999998</v>
      </c>
      <c r="X16" s="271">
        <f t="shared" si="10"/>
        <v>767.4</v>
      </c>
      <c r="Y16" s="271">
        <f t="shared" si="10"/>
        <v>19596.100000000002</v>
      </c>
      <c r="Z16" s="271">
        <f t="shared" si="10"/>
        <v>3.3</v>
      </c>
      <c r="AA16" s="271">
        <f t="shared" si="10"/>
        <v>13508.699999999999</v>
      </c>
      <c r="AB16" s="271">
        <f t="shared" si="10"/>
        <v>94.899999999999977</v>
      </c>
      <c r="AC16" s="271">
        <f t="shared" si="10"/>
        <v>36.20000000000001</v>
      </c>
      <c r="AD16" s="271">
        <f t="shared" si="10"/>
        <v>13377.599999999997</v>
      </c>
      <c r="AE16" s="149">
        <f t="shared" si="10"/>
        <v>0</v>
      </c>
      <c r="AF16" s="660" t="s">
        <v>942</v>
      </c>
      <c r="AG16" s="748" t="s">
        <v>942</v>
      </c>
      <c r="AH16" s="459">
        <f t="shared" ref="AH16:AN16" si="11">SUM(AH18:AH40)</f>
        <v>7.3</v>
      </c>
      <c r="AI16" s="459">
        <f t="shared" si="11"/>
        <v>1799.8999999999992</v>
      </c>
      <c r="AJ16" s="459">
        <f t="shared" si="11"/>
        <v>302</v>
      </c>
      <c r="AK16" s="459">
        <f t="shared" si="11"/>
        <v>180.10000000000002</v>
      </c>
      <c r="AL16" s="459">
        <f t="shared" si="11"/>
        <v>1062.4999999999998</v>
      </c>
      <c r="AM16" s="459">
        <f t="shared" si="11"/>
        <v>0</v>
      </c>
      <c r="AN16" s="459">
        <f t="shared" si="11"/>
        <v>254.9</v>
      </c>
      <c r="AO16" s="460">
        <f t="shared" ref="AO16:AV16" si="12">SUM(AO18:AO40)</f>
        <v>0</v>
      </c>
      <c r="AP16" s="460">
        <f t="shared" si="12"/>
        <v>0</v>
      </c>
      <c r="AQ16" s="534">
        <f t="shared" si="12"/>
        <v>1735</v>
      </c>
      <c r="AR16" s="150">
        <f t="shared" si="12"/>
        <v>402</v>
      </c>
      <c r="AS16" s="150">
        <f t="shared" si="12"/>
        <v>265</v>
      </c>
      <c r="AT16" s="150">
        <f t="shared" si="12"/>
        <v>62</v>
      </c>
      <c r="AU16" s="150">
        <f t="shared" si="12"/>
        <v>692</v>
      </c>
      <c r="AV16" s="150">
        <f t="shared" si="12"/>
        <v>294</v>
      </c>
      <c r="AW16" s="660" t="s">
        <v>942</v>
      </c>
      <c r="AX16" s="1050" t="s">
        <v>942</v>
      </c>
      <c r="AY16" s="1051"/>
      <c r="AZ16" s="273">
        <f t="shared" ref="AZ16:BE16" si="13">SUM(AZ18:AZ40)</f>
        <v>36</v>
      </c>
      <c r="BA16" s="277">
        <f t="shared" si="13"/>
        <v>0</v>
      </c>
      <c r="BB16" s="277">
        <f t="shared" si="13"/>
        <v>0</v>
      </c>
      <c r="BC16" s="277">
        <f t="shared" si="13"/>
        <v>0</v>
      </c>
      <c r="BD16" s="277">
        <f t="shared" si="13"/>
        <v>0</v>
      </c>
      <c r="BE16" s="277">
        <f t="shared" si="13"/>
        <v>0</v>
      </c>
      <c r="BF16" s="151" t="s">
        <v>399</v>
      </c>
    </row>
    <row r="17" spans="1:58" s="103" customFormat="1" ht="13.7" customHeight="1">
      <c r="A17" s="71"/>
      <c r="B17" s="555"/>
      <c r="C17" s="556"/>
      <c r="D17" s="152"/>
      <c r="E17" s="153"/>
      <c r="F17" s="736"/>
      <c r="G17" s="733"/>
      <c r="H17" s="733"/>
      <c r="I17" s="736"/>
      <c r="N17" s="155"/>
      <c r="O17" s="145"/>
      <c r="P17" s="102"/>
      <c r="Q17" s="154"/>
      <c r="R17" s="272"/>
      <c r="S17" s="272"/>
      <c r="T17" s="272"/>
      <c r="U17" s="272"/>
      <c r="V17" s="272"/>
      <c r="W17" s="272"/>
      <c r="X17" s="272"/>
      <c r="Y17" s="272"/>
      <c r="Z17" s="272"/>
      <c r="AA17" s="272"/>
      <c r="AB17" s="272"/>
      <c r="AC17" s="272"/>
      <c r="AD17" s="272"/>
      <c r="AE17" s="156"/>
      <c r="AF17" s="102"/>
      <c r="AG17" s="154"/>
      <c r="AH17" s="301"/>
      <c r="AI17" s="301"/>
      <c r="AJ17" s="301"/>
      <c r="AK17" s="301"/>
      <c r="AL17" s="301"/>
      <c r="AM17" s="301"/>
      <c r="AN17" s="301"/>
      <c r="AO17" s="461"/>
      <c r="AP17" s="462"/>
      <c r="AQ17" s="463"/>
      <c r="AR17" s="157"/>
      <c r="AS17" s="157"/>
      <c r="AT17" s="157"/>
      <c r="AU17" s="157"/>
      <c r="AV17" s="157"/>
      <c r="AW17" s="102"/>
      <c r="AX17" s="158"/>
      <c r="AY17" s="159"/>
      <c r="AZ17" s="274"/>
      <c r="BA17" s="274"/>
      <c r="BB17" s="278"/>
      <c r="BC17" s="278"/>
      <c r="BD17" s="278"/>
      <c r="BE17" s="278"/>
      <c r="BF17" s="160"/>
    </row>
    <row r="18" spans="1:58" s="103" customFormat="1" ht="15.6" customHeight="1">
      <c r="A18" s="71" t="s">
        <v>64</v>
      </c>
      <c r="B18" s="557">
        <v>1130.02</v>
      </c>
      <c r="C18" s="558">
        <v>519216</v>
      </c>
      <c r="D18" s="296">
        <v>1130.02</v>
      </c>
      <c r="E18" s="297">
        <v>519216</v>
      </c>
      <c r="F18" s="737">
        <f>E18/C18*100</f>
        <v>100</v>
      </c>
      <c r="G18" s="738">
        <v>18949</v>
      </c>
      <c r="H18" s="738">
        <v>18949</v>
      </c>
      <c r="I18" s="739">
        <f>H18/G18*100</f>
        <v>100</v>
      </c>
      <c r="J18" s="103">
        <f t="shared" ref="J18:J40" si="14">SUM(K18:O18)</f>
        <v>18949</v>
      </c>
      <c r="K18" s="103">
        <v>1108.2</v>
      </c>
      <c r="L18" s="103">
        <v>168.6</v>
      </c>
      <c r="M18" s="103">
        <v>17580.3</v>
      </c>
      <c r="N18" s="326">
        <v>0</v>
      </c>
      <c r="O18" s="145">
        <v>91.9</v>
      </c>
      <c r="P18" s="104" t="s">
        <v>65</v>
      </c>
      <c r="Q18" s="154" t="s">
        <v>64</v>
      </c>
      <c r="R18" s="661">
        <v>521.9</v>
      </c>
      <c r="S18" s="661">
        <v>204.7</v>
      </c>
      <c r="T18" s="661">
        <v>2.1</v>
      </c>
      <c r="U18" s="661">
        <v>315.10000000000002</v>
      </c>
      <c r="V18" s="661">
        <v>15839.4</v>
      </c>
      <c r="W18" s="661">
        <v>800.2</v>
      </c>
      <c r="X18" s="661">
        <v>112</v>
      </c>
      <c r="Y18" s="301">
        <v>14927.199999999999</v>
      </c>
      <c r="Z18" s="301">
        <v>0</v>
      </c>
      <c r="AA18" s="301">
        <v>1798.7</v>
      </c>
      <c r="AB18" s="301">
        <v>64.8</v>
      </c>
      <c r="AC18" s="301">
        <v>6.6</v>
      </c>
      <c r="AD18" s="301">
        <v>1727.3</v>
      </c>
      <c r="AE18" s="326">
        <v>0</v>
      </c>
      <c r="AF18" s="104" t="s">
        <v>66</v>
      </c>
      <c r="AG18" s="154" t="s">
        <v>64</v>
      </c>
      <c r="AH18" s="301">
        <v>1.5</v>
      </c>
      <c r="AI18" s="301">
        <v>789.1</v>
      </c>
      <c r="AJ18" s="301">
        <v>38.5</v>
      </c>
      <c r="AK18" s="301">
        <v>47.9</v>
      </c>
      <c r="AL18" s="301">
        <v>610.70000000000005</v>
      </c>
      <c r="AM18" s="301">
        <v>0</v>
      </c>
      <c r="AN18" s="301">
        <v>91.9</v>
      </c>
      <c r="AO18" s="464"/>
      <c r="AP18" s="465"/>
      <c r="AQ18" s="531">
        <v>299</v>
      </c>
      <c r="AR18" s="304">
        <v>50</v>
      </c>
      <c r="AS18" s="304">
        <v>2</v>
      </c>
      <c r="AT18" s="304">
        <v>10</v>
      </c>
      <c r="AU18" s="304">
        <v>62</v>
      </c>
      <c r="AV18" s="304">
        <v>25</v>
      </c>
      <c r="AW18" s="104" t="s">
        <v>66</v>
      </c>
      <c r="AX18" s="158" t="s">
        <v>64</v>
      </c>
      <c r="AY18" s="161" t="s">
        <v>66</v>
      </c>
      <c r="AZ18" s="306">
        <v>0</v>
      </c>
      <c r="BA18" s="306">
        <v>0</v>
      </c>
      <c r="BB18" s="307">
        <v>0</v>
      </c>
      <c r="BC18" s="307">
        <v>0</v>
      </c>
      <c r="BD18" s="307">
        <v>0</v>
      </c>
      <c r="BE18" s="307">
        <v>0</v>
      </c>
      <c r="BF18" s="162" t="s">
        <v>524</v>
      </c>
    </row>
    <row r="19" spans="1:58" s="103" customFormat="1" ht="15.6" customHeight="1">
      <c r="A19" s="71" t="s">
        <v>67</v>
      </c>
      <c r="B19" s="557">
        <v>1324.94</v>
      </c>
      <c r="C19" s="558">
        <v>268091</v>
      </c>
      <c r="D19" s="296">
        <v>3135.9</v>
      </c>
      <c r="E19" s="297">
        <v>268091</v>
      </c>
      <c r="F19" s="737">
        <f t="shared" ref="F19:F40" si="15">E19/C19*100</f>
        <v>100</v>
      </c>
      <c r="G19" s="738">
        <v>3135.8999999999996</v>
      </c>
      <c r="H19" s="738">
        <v>3135.8999999999996</v>
      </c>
      <c r="I19" s="739">
        <f t="shared" ref="I19:I40" si="16">H19/G19*100</f>
        <v>100</v>
      </c>
      <c r="J19" s="103">
        <f t="shared" si="14"/>
        <v>3135.8999999999996</v>
      </c>
      <c r="K19" s="103">
        <v>204.1</v>
      </c>
      <c r="L19" s="103">
        <v>421.10000000000008</v>
      </c>
      <c r="M19" s="103">
        <v>2509.5</v>
      </c>
      <c r="N19" s="326">
        <v>0</v>
      </c>
      <c r="O19" s="145">
        <v>1.2</v>
      </c>
      <c r="P19" s="104" t="s">
        <v>68</v>
      </c>
      <c r="Q19" s="154" t="s">
        <v>67</v>
      </c>
      <c r="R19" s="661">
        <v>410.6</v>
      </c>
      <c r="S19" s="661">
        <v>29.2</v>
      </c>
      <c r="T19" s="661">
        <v>116.4</v>
      </c>
      <c r="U19" s="661">
        <v>265</v>
      </c>
      <c r="V19" s="661">
        <v>1497.1</v>
      </c>
      <c r="W19" s="661">
        <v>151.9</v>
      </c>
      <c r="X19" s="661">
        <v>274.40000000000003</v>
      </c>
      <c r="Y19" s="301">
        <v>1070.8</v>
      </c>
      <c r="Z19" s="301">
        <v>0</v>
      </c>
      <c r="AA19" s="301">
        <v>1143.1000000000001</v>
      </c>
      <c r="AB19" s="301">
        <v>2.9</v>
      </c>
      <c r="AC19" s="301">
        <v>4.5</v>
      </c>
      <c r="AD19" s="301">
        <v>1135.7</v>
      </c>
      <c r="AE19" s="326">
        <v>0</v>
      </c>
      <c r="AF19" s="104" t="s">
        <v>69</v>
      </c>
      <c r="AG19" s="154" t="s">
        <v>67</v>
      </c>
      <c r="AH19" s="301">
        <v>0.3</v>
      </c>
      <c r="AI19" s="301">
        <v>85</v>
      </c>
      <c r="AJ19" s="301">
        <v>20.100000000000001</v>
      </c>
      <c r="AK19" s="301">
        <v>25.8</v>
      </c>
      <c r="AL19" s="301">
        <v>38</v>
      </c>
      <c r="AM19" s="301">
        <v>0</v>
      </c>
      <c r="AN19" s="301">
        <v>1.2</v>
      </c>
      <c r="AO19" s="464"/>
      <c r="AP19" s="465"/>
      <c r="AQ19" s="531">
        <v>152</v>
      </c>
      <c r="AR19" s="304">
        <v>40</v>
      </c>
      <c r="AS19" s="304">
        <v>37</v>
      </c>
      <c r="AT19" s="304">
        <v>8</v>
      </c>
      <c r="AU19" s="304">
        <v>78</v>
      </c>
      <c r="AV19" s="304">
        <v>40</v>
      </c>
      <c r="AW19" s="104" t="s">
        <v>69</v>
      </c>
      <c r="AX19" s="158" t="s">
        <v>67</v>
      </c>
      <c r="AY19" s="161" t="s">
        <v>69</v>
      </c>
      <c r="AZ19" s="306">
        <v>0</v>
      </c>
      <c r="BA19" s="306">
        <v>0</v>
      </c>
      <c r="BB19" s="307">
        <v>0</v>
      </c>
      <c r="BC19" s="307">
        <v>0</v>
      </c>
      <c r="BD19" s="307">
        <v>0</v>
      </c>
      <c r="BE19" s="307">
        <v>0</v>
      </c>
      <c r="BF19" s="162" t="s">
        <v>525</v>
      </c>
    </row>
    <row r="20" spans="1:58" s="103" customFormat="1" ht="15.6" customHeight="1">
      <c r="A20" s="71" t="s">
        <v>70</v>
      </c>
      <c r="B20" s="557">
        <v>1009.83</v>
      </c>
      <c r="C20" s="558">
        <v>145068</v>
      </c>
      <c r="D20" s="296">
        <v>1009.82</v>
      </c>
      <c r="E20" s="297">
        <v>145068</v>
      </c>
      <c r="F20" s="737">
        <f t="shared" si="15"/>
        <v>100</v>
      </c>
      <c r="G20" s="738">
        <v>979</v>
      </c>
      <c r="H20" s="738">
        <v>979</v>
      </c>
      <c r="I20" s="739">
        <f t="shared" si="16"/>
        <v>100</v>
      </c>
      <c r="J20" s="103">
        <f t="shared" si="14"/>
        <v>979</v>
      </c>
      <c r="K20" s="103">
        <v>68.099999999999994</v>
      </c>
      <c r="L20" s="103">
        <v>104.3</v>
      </c>
      <c r="M20" s="103">
        <v>805.2</v>
      </c>
      <c r="N20" s="326">
        <v>0</v>
      </c>
      <c r="O20" s="145">
        <v>1.4</v>
      </c>
      <c r="P20" s="104" t="s">
        <v>71</v>
      </c>
      <c r="Q20" s="154" t="s">
        <v>70</v>
      </c>
      <c r="R20" s="661">
        <v>125</v>
      </c>
      <c r="S20" s="661">
        <v>14.4</v>
      </c>
      <c r="T20" s="661">
        <v>59.2</v>
      </c>
      <c r="U20" s="661">
        <v>51.4</v>
      </c>
      <c r="V20" s="661">
        <v>243.2</v>
      </c>
      <c r="W20" s="661">
        <v>47.4</v>
      </c>
      <c r="X20" s="661">
        <v>19.8</v>
      </c>
      <c r="Y20" s="301">
        <v>176</v>
      </c>
      <c r="Z20" s="301">
        <v>0</v>
      </c>
      <c r="AA20" s="301">
        <v>565.90000000000009</v>
      </c>
      <c r="AB20" s="301">
        <v>2.1</v>
      </c>
      <c r="AC20" s="301">
        <v>1.6</v>
      </c>
      <c r="AD20" s="301">
        <v>562.20000000000005</v>
      </c>
      <c r="AE20" s="326">
        <v>0</v>
      </c>
      <c r="AF20" s="104" t="s">
        <v>72</v>
      </c>
      <c r="AG20" s="154" t="s">
        <v>70</v>
      </c>
      <c r="AH20" s="301">
        <v>0.1</v>
      </c>
      <c r="AI20" s="301">
        <v>44.8</v>
      </c>
      <c r="AJ20" s="301">
        <v>4.2</v>
      </c>
      <c r="AK20" s="301">
        <v>23.7</v>
      </c>
      <c r="AL20" s="301">
        <v>15.6</v>
      </c>
      <c r="AM20" s="301">
        <v>0</v>
      </c>
      <c r="AN20" s="301">
        <v>1.4</v>
      </c>
      <c r="AO20" s="464"/>
      <c r="AP20" s="465"/>
      <c r="AQ20" s="531">
        <v>71</v>
      </c>
      <c r="AR20" s="304">
        <v>14</v>
      </c>
      <c r="AS20" s="304">
        <v>0</v>
      </c>
      <c r="AT20" s="304">
        <v>1</v>
      </c>
      <c r="AU20" s="304">
        <v>22</v>
      </c>
      <c r="AV20" s="304">
        <v>11</v>
      </c>
      <c r="AW20" s="104" t="s">
        <v>72</v>
      </c>
      <c r="AX20" s="158" t="s">
        <v>70</v>
      </c>
      <c r="AY20" s="161" t="s">
        <v>72</v>
      </c>
      <c r="AZ20" s="306">
        <v>0</v>
      </c>
      <c r="BA20" s="306">
        <v>0</v>
      </c>
      <c r="BB20" s="307">
        <v>0</v>
      </c>
      <c r="BC20" s="307">
        <v>0</v>
      </c>
      <c r="BD20" s="307">
        <v>0</v>
      </c>
      <c r="BE20" s="307">
        <v>0</v>
      </c>
      <c r="BF20" s="162" t="s">
        <v>526</v>
      </c>
    </row>
    <row r="21" spans="1:58" s="103" customFormat="1" ht="15.6" customHeight="1">
      <c r="A21" s="71" t="s">
        <v>73</v>
      </c>
      <c r="B21" s="557">
        <v>1521.98</v>
      </c>
      <c r="C21" s="558">
        <v>167737</v>
      </c>
      <c r="D21" s="296">
        <v>1521.98</v>
      </c>
      <c r="E21" s="297">
        <v>167737</v>
      </c>
      <c r="F21" s="737">
        <f t="shared" si="15"/>
        <v>100</v>
      </c>
      <c r="G21" s="738">
        <v>1335.3</v>
      </c>
      <c r="H21" s="738">
        <v>1335.3</v>
      </c>
      <c r="I21" s="739">
        <f t="shared" si="16"/>
        <v>100</v>
      </c>
      <c r="J21" s="103">
        <f t="shared" si="14"/>
        <v>1335.3</v>
      </c>
      <c r="K21" s="103">
        <v>123.7</v>
      </c>
      <c r="L21" s="103">
        <v>27.3</v>
      </c>
      <c r="M21" s="103">
        <v>1184.2</v>
      </c>
      <c r="N21" s="326">
        <v>0</v>
      </c>
      <c r="O21" s="145">
        <v>0.1</v>
      </c>
      <c r="P21" s="104" t="s">
        <v>74</v>
      </c>
      <c r="Q21" s="154" t="s">
        <v>73</v>
      </c>
      <c r="R21" s="661">
        <v>296.8</v>
      </c>
      <c r="S21" s="661">
        <v>110.5</v>
      </c>
      <c r="T21" s="661">
        <v>13</v>
      </c>
      <c r="U21" s="661">
        <v>173.3</v>
      </c>
      <c r="V21" s="661">
        <v>226.7</v>
      </c>
      <c r="W21" s="661">
        <v>9.5</v>
      </c>
      <c r="X21" s="661">
        <v>8.5</v>
      </c>
      <c r="Y21" s="301">
        <v>208.7</v>
      </c>
      <c r="Z21" s="301">
        <v>0</v>
      </c>
      <c r="AA21" s="301">
        <v>804.4</v>
      </c>
      <c r="AB21" s="301">
        <v>0.3</v>
      </c>
      <c r="AC21" s="301">
        <v>2.2000000000000002</v>
      </c>
      <c r="AD21" s="301">
        <v>801.9</v>
      </c>
      <c r="AE21" s="326">
        <v>0</v>
      </c>
      <c r="AF21" s="104" t="s">
        <v>75</v>
      </c>
      <c r="AG21" s="154" t="s">
        <v>73</v>
      </c>
      <c r="AH21" s="301">
        <v>0</v>
      </c>
      <c r="AI21" s="301">
        <v>7.3</v>
      </c>
      <c r="AJ21" s="301">
        <v>3.4</v>
      </c>
      <c r="AK21" s="301">
        <v>3.6</v>
      </c>
      <c r="AL21" s="301">
        <v>0.3</v>
      </c>
      <c r="AM21" s="301">
        <v>0</v>
      </c>
      <c r="AN21" s="301">
        <v>0.1</v>
      </c>
      <c r="AO21" s="464"/>
      <c r="AP21" s="465"/>
      <c r="AQ21" s="531">
        <v>113</v>
      </c>
      <c r="AR21" s="304">
        <v>41</v>
      </c>
      <c r="AS21" s="304">
        <v>0</v>
      </c>
      <c r="AT21" s="304">
        <v>0</v>
      </c>
      <c r="AU21" s="304">
        <v>0</v>
      </c>
      <c r="AV21" s="304">
        <v>0</v>
      </c>
      <c r="AW21" s="104" t="s">
        <v>75</v>
      </c>
      <c r="AX21" s="158" t="s">
        <v>73</v>
      </c>
      <c r="AY21" s="161" t="s">
        <v>75</v>
      </c>
      <c r="AZ21" s="306">
        <v>0</v>
      </c>
      <c r="BA21" s="306">
        <v>0</v>
      </c>
      <c r="BB21" s="307">
        <v>0</v>
      </c>
      <c r="BC21" s="307">
        <v>0</v>
      </c>
      <c r="BD21" s="307">
        <v>0</v>
      </c>
      <c r="BE21" s="307">
        <v>0</v>
      </c>
      <c r="BF21" s="162" t="s">
        <v>527</v>
      </c>
    </row>
    <row r="22" spans="1:58" s="103" customFormat="1" ht="15.6" customHeight="1">
      <c r="A22" s="71" t="s">
        <v>76</v>
      </c>
      <c r="B22" s="557">
        <v>615.29</v>
      </c>
      <c r="C22" s="558">
        <v>427248</v>
      </c>
      <c r="D22" s="296">
        <v>615.29</v>
      </c>
      <c r="E22" s="297">
        <v>427248</v>
      </c>
      <c r="F22" s="737">
        <f t="shared" si="15"/>
        <v>100</v>
      </c>
      <c r="G22" s="738">
        <v>3130.5999999999995</v>
      </c>
      <c r="H22" s="738">
        <v>3130.5999999999995</v>
      </c>
      <c r="I22" s="739">
        <f t="shared" si="16"/>
        <v>100</v>
      </c>
      <c r="J22" s="103">
        <f t="shared" si="14"/>
        <v>3130.5999999999995</v>
      </c>
      <c r="K22" s="103">
        <v>304.3</v>
      </c>
      <c r="L22" s="103">
        <v>274</v>
      </c>
      <c r="M22" s="103">
        <v>2398.7999999999997</v>
      </c>
      <c r="N22" s="326">
        <v>0</v>
      </c>
      <c r="O22" s="145">
        <v>153.5</v>
      </c>
      <c r="P22" s="104" t="s">
        <v>77</v>
      </c>
      <c r="Q22" s="154" t="s">
        <v>76</v>
      </c>
      <c r="R22" s="661">
        <v>461.6</v>
      </c>
      <c r="S22" s="661">
        <v>82.6</v>
      </c>
      <c r="T22" s="661">
        <v>180.2</v>
      </c>
      <c r="U22" s="661">
        <v>198.8</v>
      </c>
      <c r="V22" s="661">
        <v>824.3</v>
      </c>
      <c r="W22" s="661">
        <v>178</v>
      </c>
      <c r="X22" s="661">
        <v>53.099999999999994</v>
      </c>
      <c r="Y22" s="301">
        <v>593.19999999999993</v>
      </c>
      <c r="Z22" s="301">
        <v>0</v>
      </c>
      <c r="AA22" s="301">
        <v>1362.1999999999998</v>
      </c>
      <c r="AB22" s="301">
        <v>12</v>
      </c>
      <c r="AC22" s="301">
        <v>7.8</v>
      </c>
      <c r="AD22" s="301">
        <v>1342.3999999999999</v>
      </c>
      <c r="AE22" s="326">
        <v>0</v>
      </c>
      <c r="AF22" s="104" t="s">
        <v>78</v>
      </c>
      <c r="AG22" s="154" t="s">
        <v>76</v>
      </c>
      <c r="AH22" s="301">
        <v>2.7</v>
      </c>
      <c r="AI22" s="301">
        <v>482.5</v>
      </c>
      <c r="AJ22" s="301">
        <v>31.7</v>
      </c>
      <c r="AK22" s="301">
        <v>32.9</v>
      </c>
      <c r="AL22" s="301">
        <v>264.39999999999998</v>
      </c>
      <c r="AM22" s="301">
        <v>0</v>
      </c>
      <c r="AN22" s="301">
        <v>153.5</v>
      </c>
      <c r="AO22" s="464"/>
      <c r="AP22" s="465"/>
      <c r="AQ22" s="531">
        <v>232</v>
      </c>
      <c r="AR22" s="304">
        <v>47</v>
      </c>
      <c r="AS22" s="304">
        <v>0</v>
      </c>
      <c r="AT22" s="304">
        <v>0</v>
      </c>
      <c r="AU22" s="304">
        <v>129</v>
      </c>
      <c r="AV22" s="304">
        <v>42</v>
      </c>
      <c r="AW22" s="104" t="s">
        <v>78</v>
      </c>
      <c r="AX22" s="158" t="s">
        <v>76</v>
      </c>
      <c r="AY22" s="161" t="s">
        <v>528</v>
      </c>
      <c r="AZ22" s="306">
        <v>0</v>
      </c>
      <c r="BA22" s="306">
        <v>0</v>
      </c>
      <c r="BB22" s="307">
        <v>0</v>
      </c>
      <c r="BC22" s="307">
        <v>0</v>
      </c>
      <c r="BD22" s="307">
        <v>0</v>
      </c>
      <c r="BE22" s="307">
        <v>0</v>
      </c>
      <c r="BF22" s="162" t="s">
        <v>529</v>
      </c>
    </row>
    <row r="23" spans="1:58" s="103" customFormat="1" ht="15.6" customHeight="1">
      <c r="A23" s="71" t="s">
        <v>79</v>
      </c>
      <c r="B23" s="557">
        <v>669.9</v>
      </c>
      <c r="C23" s="558">
        <v>109468</v>
      </c>
      <c r="D23" s="296">
        <v>669.9</v>
      </c>
      <c r="E23" s="297">
        <v>109468</v>
      </c>
      <c r="F23" s="737">
        <f t="shared" si="15"/>
        <v>100</v>
      </c>
      <c r="G23" s="738">
        <v>1019.0999999999999</v>
      </c>
      <c r="H23" s="738">
        <v>1019.0999999999999</v>
      </c>
      <c r="I23" s="739">
        <f t="shared" si="16"/>
        <v>100</v>
      </c>
      <c r="J23" s="103">
        <f t="shared" si="14"/>
        <v>1019.0999999999999</v>
      </c>
      <c r="K23" s="103">
        <v>148.6</v>
      </c>
      <c r="L23" s="103">
        <v>18.7</v>
      </c>
      <c r="M23" s="103">
        <v>851.8</v>
      </c>
      <c r="N23" s="466">
        <v>0</v>
      </c>
      <c r="O23" s="145">
        <v>0</v>
      </c>
      <c r="P23" s="104" t="s">
        <v>80</v>
      </c>
      <c r="Q23" s="154" t="s">
        <v>79</v>
      </c>
      <c r="R23" s="661">
        <v>174.3</v>
      </c>
      <c r="S23" s="661">
        <v>115.8</v>
      </c>
      <c r="T23" s="661">
        <v>0</v>
      </c>
      <c r="U23" s="661">
        <v>58.5</v>
      </c>
      <c r="V23" s="661">
        <v>311.8</v>
      </c>
      <c r="W23" s="661">
        <v>30.6</v>
      </c>
      <c r="X23" s="661">
        <v>9.6999999999999993</v>
      </c>
      <c r="Y23" s="301">
        <v>271.5</v>
      </c>
      <c r="Z23" s="302">
        <v>0</v>
      </c>
      <c r="AA23" s="301">
        <v>508.09999999999997</v>
      </c>
      <c r="AB23" s="302">
        <v>0</v>
      </c>
      <c r="AC23" s="301">
        <v>0.7</v>
      </c>
      <c r="AD23" s="301">
        <v>507.4</v>
      </c>
      <c r="AE23" s="326">
        <v>0</v>
      </c>
      <c r="AF23" s="104" t="s">
        <v>81</v>
      </c>
      <c r="AG23" s="154" t="s">
        <v>79</v>
      </c>
      <c r="AH23" s="301">
        <v>0</v>
      </c>
      <c r="AI23" s="301">
        <v>24.9</v>
      </c>
      <c r="AJ23" s="301">
        <v>2.2000000000000002</v>
      </c>
      <c r="AK23" s="301">
        <v>8.3000000000000007</v>
      </c>
      <c r="AL23" s="301">
        <v>14.4</v>
      </c>
      <c r="AM23" s="301">
        <v>0</v>
      </c>
      <c r="AN23" s="301">
        <v>0</v>
      </c>
      <c r="AO23" s="464"/>
      <c r="AP23" s="465"/>
      <c r="AQ23" s="531">
        <v>38</v>
      </c>
      <c r="AR23" s="304">
        <v>20</v>
      </c>
      <c r="AS23" s="304">
        <v>30</v>
      </c>
      <c r="AT23" s="304">
        <v>0</v>
      </c>
      <c r="AU23" s="304">
        <v>46</v>
      </c>
      <c r="AV23" s="304">
        <v>18</v>
      </c>
      <c r="AW23" s="104" t="s">
        <v>81</v>
      </c>
      <c r="AX23" s="158" t="s">
        <v>79</v>
      </c>
      <c r="AY23" s="161" t="s">
        <v>81</v>
      </c>
      <c r="AZ23" s="306">
        <v>8</v>
      </c>
      <c r="BA23" s="306">
        <v>0</v>
      </c>
      <c r="BB23" s="307">
        <v>0</v>
      </c>
      <c r="BC23" s="307">
        <v>0</v>
      </c>
      <c r="BD23" s="307">
        <v>0</v>
      </c>
      <c r="BE23" s="307">
        <v>0</v>
      </c>
      <c r="BF23" s="162" t="s">
        <v>530</v>
      </c>
    </row>
    <row r="24" spans="1:58" s="103" customFormat="1" ht="15.6" customHeight="1">
      <c r="A24" s="72" t="s">
        <v>82</v>
      </c>
      <c r="B24" s="557">
        <v>919.22</v>
      </c>
      <c r="C24" s="558">
        <v>104161</v>
      </c>
      <c r="D24" s="296">
        <v>919.22</v>
      </c>
      <c r="E24" s="297">
        <v>104161</v>
      </c>
      <c r="F24" s="737">
        <f t="shared" si="15"/>
        <v>100</v>
      </c>
      <c r="G24" s="738">
        <v>1612.9000000000003</v>
      </c>
      <c r="H24" s="738">
        <v>1612.9000000000003</v>
      </c>
      <c r="I24" s="739">
        <f t="shared" si="16"/>
        <v>100</v>
      </c>
      <c r="J24" s="103">
        <f t="shared" si="14"/>
        <v>1612.9000000000003</v>
      </c>
      <c r="K24" s="103">
        <v>262.40000000000003</v>
      </c>
      <c r="L24" s="103">
        <v>83.199999999999989</v>
      </c>
      <c r="M24" s="103">
        <v>1260.7</v>
      </c>
      <c r="N24" s="326">
        <v>2.4</v>
      </c>
      <c r="O24" s="145">
        <v>4.2</v>
      </c>
      <c r="P24" s="104" t="s">
        <v>531</v>
      </c>
      <c r="Q24" s="154" t="s">
        <v>82</v>
      </c>
      <c r="R24" s="661">
        <v>128.80000000000001</v>
      </c>
      <c r="S24" s="661">
        <v>3.5</v>
      </c>
      <c r="T24" s="661">
        <v>56.3</v>
      </c>
      <c r="U24" s="661">
        <v>69</v>
      </c>
      <c r="V24" s="661">
        <v>538.69999999999993</v>
      </c>
      <c r="W24" s="661">
        <v>197.3</v>
      </c>
      <c r="X24" s="661">
        <v>13.3</v>
      </c>
      <c r="Y24" s="303">
        <v>325.7</v>
      </c>
      <c r="Z24" s="301">
        <v>2.4</v>
      </c>
      <c r="AA24" s="301">
        <v>801.5</v>
      </c>
      <c r="AB24" s="301">
        <v>0.8</v>
      </c>
      <c r="AC24" s="301">
        <v>2.5</v>
      </c>
      <c r="AD24" s="301">
        <v>798.2</v>
      </c>
      <c r="AE24" s="326">
        <v>0</v>
      </c>
      <c r="AF24" s="104" t="s">
        <v>83</v>
      </c>
      <c r="AG24" s="154" t="s">
        <v>82</v>
      </c>
      <c r="AH24" s="301">
        <v>0.9</v>
      </c>
      <c r="AI24" s="301">
        <v>144</v>
      </c>
      <c r="AJ24" s="301">
        <v>60.8</v>
      </c>
      <c r="AK24" s="301">
        <v>11.1</v>
      </c>
      <c r="AL24" s="301">
        <v>67.8</v>
      </c>
      <c r="AM24" s="301">
        <v>0</v>
      </c>
      <c r="AN24" s="301">
        <v>4.2</v>
      </c>
      <c r="AO24" s="464"/>
      <c r="AP24" s="465"/>
      <c r="AQ24" s="531">
        <v>93</v>
      </c>
      <c r="AR24" s="304">
        <v>32</v>
      </c>
      <c r="AS24" s="304">
        <v>10</v>
      </c>
      <c r="AT24" s="304">
        <v>1</v>
      </c>
      <c r="AU24" s="304">
        <v>0</v>
      </c>
      <c r="AV24" s="304">
        <v>0</v>
      </c>
      <c r="AW24" s="104" t="s">
        <v>83</v>
      </c>
      <c r="AX24" s="158" t="s">
        <v>82</v>
      </c>
      <c r="AY24" s="161" t="s">
        <v>83</v>
      </c>
      <c r="AZ24" s="306">
        <v>0</v>
      </c>
      <c r="BA24" s="306">
        <v>0</v>
      </c>
      <c r="BB24" s="307">
        <v>0</v>
      </c>
      <c r="BC24" s="307">
        <v>0</v>
      </c>
      <c r="BD24" s="307">
        <v>0</v>
      </c>
      <c r="BE24" s="307">
        <v>0</v>
      </c>
      <c r="BF24" s="162" t="s">
        <v>532</v>
      </c>
    </row>
    <row r="25" spans="1:58" s="103" customFormat="1" ht="15.6" customHeight="1">
      <c r="A25" s="71" t="s">
        <v>84</v>
      </c>
      <c r="B25" s="557">
        <v>1254.6600000000001</v>
      </c>
      <c r="C25" s="558">
        <v>101860</v>
      </c>
      <c r="D25" s="296">
        <v>1254.6600000000001</v>
      </c>
      <c r="E25" s="297">
        <v>101860</v>
      </c>
      <c r="F25" s="737">
        <f t="shared" si="15"/>
        <v>100</v>
      </c>
      <c r="G25" s="738">
        <v>856.10000000000014</v>
      </c>
      <c r="H25" s="738">
        <v>856.10000000000014</v>
      </c>
      <c r="I25" s="739">
        <f t="shared" si="16"/>
        <v>100</v>
      </c>
      <c r="J25" s="103">
        <f t="shared" si="14"/>
        <v>856.10000000000014</v>
      </c>
      <c r="K25" s="103">
        <v>29.299999999999997</v>
      </c>
      <c r="L25" s="103">
        <v>72.900000000000006</v>
      </c>
      <c r="M25" s="103">
        <v>753.80000000000007</v>
      </c>
      <c r="N25" s="326">
        <v>0</v>
      </c>
      <c r="O25" s="145">
        <v>0.1</v>
      </c>
      <c r="P25" s="104" t="s">
        <v>85</v>
      </c>
      <c r="Q25" s="154" t="s">
        <v>84</v>
      </c>
      <c r="R25" s="661">
        <v>108.3</v>
      </c>
      <c r="S25" s="661">
        <v>9.3000000000000007</v>
      </c>
      <c r="T25" s="661">
        <v>63.4</v>
      </c>
      <c r="U25" s="661">
        <v>35.6</v>
      </c>
      <c r="V25" s="661">
        <v>92.3</v>
      </c>
      <c r="W25" s="661">
        <v>13.6</v>
      </c>
      <c r="X25" s="661">
        <v>6.1</v>
      </c>
      <c r="Y25" s="301">
        <v>72.599999999999994</v>
      </c>
      <c r="Z25" s="301">
        <v>0</v>
      </c>
      <c r="AA25" s="301">
        <v>648.20000000000005</v>
      </c>
      <c r="AB25" s="301">
        <v>0.2</v>
      </c>
      <c r="AC25" s="301">
        <v>2.5</v>
      </c>
      <c r="AD25" s="301">
        <v>645.5</v>
      </c>
      <c r="AE25" s="326">
        <v>0</v>
      </c>
      <c r="AF25" s="104" t="s">
        <v>86</v>
      </c>
      <c r="AG25" s="154" t="s">
        <v>84</v>
      </c>
      <c r="AH25" s="301">
        <v>0.1</v>
      </c>
      <c r="AI25" s="301">
        <v>7.3</v>
      </c>
      <c r="AJ25" s="301">
        <v>6.2</v>
      </c>
      <c r="AK25" s="301">
        <v>0.9</v>
      </c>
      <c r="AL25" s="301">
        <v>0.1</v>
      </c>
      <c r="AM25" s="301">
        <v>0</v>
      </c>
      <c r="AN25" s="301">
        <v>0.1</v>
      </c>
      <c r="AO25" s="464"/>
      <c r="AP25" s="465"/>
      <c r="AQ25" s="531">
        <v>127</v>
      </c>
      <c r="AR25" s="304">
        <v>40</v>
      </c>
      <c r="AS25" s="304">
        <v>31</v>
      </c>
      <c r="AT25" s="304">
        <v>1</v>
      </c>
      <c r="AU25" s="304">
        <v>0</v>
      </c>
      <c r="AV25" s="304">
        <v>0</v>
      </c>
      <c r="AW25" s="104" t="s">
        <v>86</v>
      </c>
      <c r="AX25" s="158" t="s">
        <v>84</v>
      </c>
      <c r="AY25" s="161" t="s">
        <v>86</v>
      </c>
      <c r="AZ25" s="306">
        <v>0</v>
      </c>
      <c r="BA25" s="306">
        <v>0</v>
      </c>
      <c r="BB25" s="307">
        <v>0</v>
      </c>
      <c r="BC25" s="307">
        <v>0</v>
      </c>
      <c r="BD25" s="307">
        <v>0</v>
      </c>
      <c r="BE25" s="307">
        <v>0</v>
      </c>
      <c r="BF25" s="162" t="s">
        <v>533</v>
      </c>
    </row>
    <row r="26" spans="1:58" s="103" customFormat="1" ht="15.6" customHeight="1">
      <c r="A26" s="71" t="s">
        <v>87</v>
      </c>
      <c r="B26" s="557">
        <v>611.61</v>
      </c>
      <c r="C26" s="558">
        <v>73926</v>
      </c>
      <c r="D26" s="296">
        <v>911.61</v>
      </c>
      <c r="E26" s="297">
        <v>73926</v>
      </c>
      <c r="F26" s="737">
        <f t="shared" si="15"/>
        <v>100</v>
      </c>
      <c r="G26" s="738">
        <v>569.80000000000007</v>
      </c>
      <c r="H26" s="738">
        <v>569.80000000000007</v>
      </c>
      <c r="I26" s="739">
        <f t="shared" si="16"/>
        <v>100</v>
      </c>
      <c r="J26" s="103">
        <f t="shared" si="14"/>
        <v>569.80000000000007</v>
      </c>
      <c r="K26" s="103">
        <v>56.000000000000007</v>
      </c>
      <c r="L26" s="103">
        <v>46.9</v>
      </c>
      <c r="M26" s="103">
        <v>466.8</v>
      </c>
      <c r="N26" s="326">
        <v>0</v>
      </c>
      <c r="O26" s="145">
        <v>0.1</v>
      </c>
      <c r="P26" s="104" t="s">
        <v>88</v>
      </c>
      <c r="Q26" s="154" t="s">
        <v>87</v>
      </c>
      <c r="R26" s="661">
        <v>108.1</v>
      </c>
      <c r="S26" s="661">
        <v>38.700000000000003</v>
      </c>
      <c r="T26" s="661">
        <v>43.1</v>
      </c>
      <c r="U26" s="661">
        <v>26.3</v>
      </c>
      <c r="V26" s="661">
        <v>67.7</v>
      </c>
      <c r="W26" s="661">
        <v>13.5</v>
      </c>
      <c r="X26" s="661">
        <v>1.4</v>
      </c>
      <c r="Y26" s="301">
        <v>52.8</v>
      </c>
      <c r="Z26" s="301">
        <v>0</v>
      </c>
      <c r="AA26" s="301">
        <v>387.09999999999997</v>
      </c>
      <c r="AB26" s="302">
        <v>0.1</v>
      </c>
      <c r="AC26" s="301">
        <v>0.1</v>
      </c>
      <c r="AD26" s="301">
        <v>386.9</v>
      </c>
      <c r="AE26" s="326">
        <v>0</v>
      </c>
      <c r="AF26" s="104" t="s">
        <v>89</v>
      </c>
      <c r="AG26" s="154" t="s">
        <v>87</v>
      </c>
      <c r="AH26" s="301">
        <v>0.1</v>
      </c>
      <c r="AI26" s="301">
        <v>6.9</v>
      </c>
      <c r="AJ26" s="301">
        <v>3.7</v>
      </c>
      <c r="AK26" s="301">
        <v>2.2999999999999998</v>
      </c>
      <c r="AL26" s="301">
        <v>0.8</v>
      </c>
      <c r="AM26" s="301">
        <v>0</v>
      </c>
      <c r="AN26" s="301">
        <v>0.1</v>
      </c>
      <c r="AO26" s="464"/>
      <c r="AP26" s="465"/>
      <c r="AQ26" s="531">
        <v>67</v>
      </c>
      <c r="AR26" s="304">
        <v>16</v>
      </c>
      <c r="AS26" s="304">
        <v>50</v>
      </c>
      <c r="AT26" s="304">
        <v>4</v>
      </c>
      <c r="AU26" s="304">
        <v>16</v>
      </c>
      <c r="AV26" s="304">
        <v>11</v>
      </c>
      <c r="AW26" s="104" t="s">
        <v>89</v>
      </c>
      <c r="AX26" s="158" t="s">
        <v>87</v>
      </c>
      <c r="AY26" s="161" t="s">
        <v>89</v>
      </c>
      <c r="AZ26" s="306">
        <v>0</v>
      </c>
      <c r="BA26" s="306">
        <v>0</v>
      </c>
      <c r="BB26" s="307">
        <v>0</v>
      </c>
      <c r="BC26" s="307">
        <v>0</v>
      </c>
      <c r="BD26" s="307">
        <v>0</v>
      </c>
      <c r="BE26" s="307">
        <v>0</v>
      </c>
      <c r="BF26" s="162" t="s">
        <v>89</v>
      </c>
    </row>
    <row r="27" spans="1:58" s="103" customFormat="1" ht="15.6" customHeight="1">
      <c r="A27" s="71" t="s">
        <v>90</v>
      </c>
      <c r="B27" s="557">
        <v>411.77</v>
      </c>
      <c r="C27" s="558">
        <v>268679</v>
      </c>
      <c r="D27" s="296">
        <v>411.77</v>
      </c>
      <c r="E27" s="297">
        <v>268679</v>
      </c>
      <c r="F27" s="737">
        <f t="shared" si="15"/>
        <v>100</v>
      </c>
      <c r="G27" s="738">
        <v>1547.2000000000005</v>
      </c>
      <c r="H27" s="738">
        <v>1547.2000000000005</v>
      </c>
      <c r="I27" s="739">
        <f t="shared" si="16"/>
        <v>100</v>
      </c>
      <c r="J27" s="103">
        <f t="shared" si="14"/>
        <v>1547.2000000000005</v>
      </c>
      <c r="K27" s="103">
        <v>93.5</v>
      </c>
      <c r="L27" s="103">
        <v>187.30000000000004</v>
      </c>
      <c r="M27" s="103">
        <v>1265.7000000000003</v>
      </c>
      <c r="N27" s="326">
        <v>0</v>
      </c>
      <c r="O27" s="145">
        <v>0.7</v>
      </c>
      <c r="P27" s="104" t="s">
        <v>91</v>
      </c>
      <c r="Q27" s="154" t="s">
        <v>90</v>
      </c>
      <c r="R27" s="661">
        <v>239</v>
      </c>
      <c r="S27" s="661">
        <v>22.4</v>
      </c>
      <c r="T27" s="661">
        <v>92.9</v>
      </c>
      <c r="U27" s="661">
        <v>123.7</v>
      </c>
      <c r="V27" s="661">
        <v>404</v>
      </c>
      <c r="W27" s="661">
        <v>58.099999999999994</v>
      </c>
      <c r="X27" s="661">
        <v>79.2</v>
      </c>
      <c r="Y27" s="301">
        <v>266.7</v>
      </c>
      <c r="Z27" s="301">
        <v>0</v>
      </c>
      <c r="AA27" s="301">
        <v>859.7</v>
      </c>
      <c r="AB27" s="301">
        <v>2.9</v>
      </c>
      <c r="AC27" s="301">
        <v>1.9</v>
      </c>
      <c r="AD27" s="301">
        <v>854.90000000000009</v>
      </c>
      <c r="AE27" s="326">
        <v>0</v>
      </c>
      <c r="AF27" s="104" t="s">
        <v>92</v>
      </c>
      <c r="AG27" s="154" t="s">
        <v>90</v>
      </c>
      <c r="AH27" s="301">
        <v>0.3</v>
      </c>
      <c r="AI27" s="301">
        <v>44.6</v>
      </c>
      <c r="AJ27" s="301">
        <v>10.1</v>
      </c>
      <c r="AK27" s="301">
        <v>13.3</v>
      </c>
      <c r="AL27" s="301">
        <v>20.399999999999999</v>
      </c>
      <c r="AM27" s="301">
        <v>0</v>
      </c>
      <c r="AN27" s="301">
        <v>0.7</v>
      </c>
      <c r="AO27" s="464"/>
      <c r="AP27" s="465"/>
      <c r="AQ27" s="531">
        <v>114</v>
      </c>
      <c r="AR27" s="304">
        <v>0</v>
      </c>
      <c r="AS27" s="304">
        <v>52</v>
      </c>
      <c r="AT27" s="304">
        <v>7</v>
      </c>
      <c r="AU27" s="304">
        <v>89</v>
      </c>
      <c r="AV27" s="304">
        <v>47</v>
      </c>
      <c r="AW27" s="104" t="s">
        <v>92</v>
      </c>
      <c r="AX27" s="158" t="s">
        <v>90</v>
      </c>
      <c r="AY27" s="161" t="s">
        <v>92</v>
      </c>
      <c r="AZ27" s="306">
        <v>0</v>
      </c>
      <c r="BA27" s="306">
        <v>0</v>
      </c>
      <c r="BB27" s="307">
        <v>0</v>
      </c>
      <c r="BC27" s="307">
        <v>0</v>
      </c>
      <c r="BD27" s="307">
        <v>0</v>
      </c>
      <c r="BE27" s="307">
        <v>0</v>
      </c>
      <c r="BF27" s="162" t="s">
        <v>534</v>
      </c>
    </row>
    <row r="28" spans="1:58" s="103" customFormat="1" ht="15.6" customHeight="1">
      <c r="A28" s="71" t="s">
        <v>93</v>
      </c>
      <c r="B28" s="557">
        <v>614.28</v>
      </c>
      <c r="C28" s="558">
        <v>24780</v>
      </c>
      <c r="D28" s="296">
        <v>614.27</v>
      </c>
      <c r="E28" s="297">
        <v>24780</v>
      </c>
      <c r="F28" s="737">
        <f t="shared" si="15"/>
        <v>100</v>
      </c>
      <c r="G28" s="738">
        <v>367.3</v>
      </c>
      <c r="H28" s="738">
        <v>367.3</v>
      </c>
      <c r="I28" s="739">
        <f t="shared" si="16"/>
        <v>100</v>
      </c>
      <c r="J28" s="103">
        <f t="shared" si="14"/>
        <v>367.3</v>
      </c>
      <c r="K28" s="103">
        <v>21.799999999999997</v>
      </c>
      <c r="L28" s="103">
        <v>4.7999999999999989</v>
      </c>
      <c r="M28" s="103">
        <v>339.90000000000003</v>
      </c>
      <c r="N28" s="326">
        <v>0</v>
      </c>
      <c r="O28" s="145">
        <v>0.8</v>
      </c>
      <c r="P28" s="104" t="s">
        <v>94</v>
      </c>
      <c r="Q28" s="154" t="s">
        <v>93</v>
      </c>
      <c r="R28" s="661">
        <v>24.4</v>
      </c>
      <c r="S28" s="661">
        <v>16.7</v>
      </c>
      <c r="T28" s="661">
        <v>4.3</v>
      </c>
      <c r="U28" s="661">
        <v>3.4</v>
      </c>
      <c r="V28" s="661">
        <v>60.900000000000006</v>
      </c>
      <c r="W28" s="661">
        <v>3.9</v>
      </c>
      <c r="X28" s="661">
        <v>0.3</v>
      </c>
      <c r="Y28" s="301">
        <v>56.7</v>
      </c>
      <c r="Z28" s="301">
        <v>0</v>
      </c>
      <c r="AA28" s="301">
        <v>279.90000000000003</v>
      </c>
      <c r="AB28" s="301">
        <v>0</v>
      </c>
      <c r="AC28" s="302">
        <v>0.1</v>
      </c>
      <c r="AD28" s="301">
        <v>279.8</v>
      </c>
      <c r="AE28" s="326">
        <v>0</v>
      </c>
      <c r="AF28" s="104" t="s">
        <v>95</v>
      </c>
      <c r="AG28" s="154" t="s">
        <v>93</v>
      </c>
      <c r="AH28" s="301">
        <v>0</v>
      </c>
      <c r="AI28" s="301">
        <v>2.1</v>
      </c>
      <c r="AJ28" s="301">
        <v>1.2</v>
      </c>
      <c r="AK28" s="301">
        <v>0.1</v>
      </c>
      <c r="AL28" s="301">
        <v>0</v>
      </c>
      <c r="AM28" s="301">
        <v>0</v>
      </c>
      <c r="AN28" s="301">
        <v>0.8</v>
      </c>
      <c r="AO28" s="464"/>
      <c r="AP28" s="465"/>
      <c r="AQ28" s="531">
        <v>9</v>
      </c>
      <c r="AR28" s="304">
        <v>0</v>
      </c>
      <c r="AS28" s="304">
        <v>0</v>
      </c>
      <c r="AT28" s="304">
        <v>3</v>
      </c>
      <c r="AU28" s="304">
        <v>28</v>
      </c>
      <c r="AV28" s="304">
        <v>10</v>
      </c>
      <c r="AW28" s="104" t="s">
        <v>95</v>
      </c>
      <c r="AX28" s="158" t="s">
        <v>93</v>
      </c>
      <c r="AY28" s="161" t="s">
        <v>95</v>
      </c>
      <c r="AZ28" s="306">
        <v>0</v>
      </c>
      <c r="BA28" s="306">
        <v>0</v>
      </c>
      <c r="BB28" s="307">
        <v>0</v>
      </c>
      <c r="BC28" s="307">
        <v>0</v>
      </c>
      <c r="BD28" s="307">
        <v>0</v>
      </c>
      <c r="BE28" s="307">
        <v>0</v>
      </c>
      <c r="BF28" s="162" t="s">
        <v>535</v>
      </c>
    </row>
    <row r="29" spans="1:58" s="103" customFormat="1" ht="15.6" customHeight="1">
      <c r="A29" s="71" t="s">
        <v>96</v>
      </c>
      <c r="B29" s="557">
        <v>1175.1199999999999</v>
      </c>
      <c r="C29" s="558">
        <v>54080</v>
      </c>
      <c r="D29" s="296">
        <v>1175.1199999999999</v>
      </c>
      <c r="E29" s="297">
        <v>54080</v>
      </c>
      <c r="F29" s="737">
        <f t="shared" si="15"/>
        <v>100</v>
      </c>
      <c r="G29" s="738">
        <v>562</v>
      </c>
      <c r="H29" s="738">
        <v>562</v>
      </c>
      <c r="I29" s="739">
        <f t="shared" si="16"/>
        <v>100</v>
      </c>
      <c r="J29" s="103">
        <f t="shared" si="14"/>
        <v>562</v>
      </c>
      <c r="K29" s="103">
        <v>19.200000000000003</v>
      </c>
      <c r="L29" s="103">
        <v>16</v>
      </c>
      <c r="M29" s="103">
        <v>526.79999999999995</v>
      </c>
      <c r="N29" s="466">
        <v>0</v>
      </c>
      <c r="O29" s="145">
        <v>0</v>
      </c>
      <c r="P29" s="104" t="s">
        <v>97</v>
      </c>
      <c r="Q29" s="154" t="s">
        <v>96</v>
      </c>
      <c r="R29" s="661">
        <v>50.3</v>
      </c>
      <c r="S29" s="661">
        <v>15.4</v>
      </c>
      <c r="T29" s="661">
        <v>14.3</v>
      </c>
      <c r="U29" s="661">
        <v>20.6</v>
      </c>
      <c r="V29" s="661">
        <v>52.699999999999996</v>
      </c>
      <c r="W29" s="661">
        <v>0.9</v>
      </c>
      <c r="X29" s="661">
        <v>0.4</v>
      </c>
      <c r="Y29" s="301">
        <v>51.4</v>
      </c>
      <c r="Z29" s="302">
        <v>0</v>
      </c>
      <c r="AA29" s="301">
        <v>455.90000000000003</v>
      </c>
      <c r="AB29" s="302">
        <v>0.1</v>
      </c>
      <c r="AC29" s="301">
        <v>1</v>
      </c>
      <c r="AD29" s="301">
        <v>454.8</v>
      </c>
      <c r="AE29" s="326">
        <v>0</v>
      </c>
      <c r="AF29" s="104" t="s">
        <v>98</v>
      </c>
      <c r="AG29" s="154" t="s">
        <v>96</v>
      </c>
      <c r="AH29" s="301">
        <v>0.1</v>
      </c>
      <c r="AI29" s="301">
        <v>3.2</v>
      </c>
      <c r="AJ29" s="301">
        <v>2.8</v>
      </c>
      <c r="AK29" s="301">
        <v>0.3</v>
      </c>
      <c r="AL29" s="301">
        <v>0</v>
      </c>
      <c r="AM29" s="301">
        <v>0</v>
      </c>
      <c r="AN29" s="301">
        <v>0</v>
      </c>
      <c r="AO29" s="464"/>
      <c r="AP29" s="465"/>
      <c r="AQ29" s="531">
        <v>25</v>
      </c>
      <c r="AR29" s="304">
        <v>7</v>
      </c>
      <c r="AS29" s="304">
        <v>9</v>
      </c>
      <c r="AT29" s="304">
        <v>3</v>
      </c>
      <c r="AU29" s="304">
        <v>28</v>
      </c>
      <c r="AV29" s="304">
        <v>15</v>
      </c>
      <c r="AW29" s="104" t="s">
        <v>98</v>
      </c>
      <c r="AX29" s="158" t="s">
        <v>96</v>
      </c>
      <c r="AY29" s="161" t="s">
        <v>98</v>
      </c>
      <c r="AZ29" s="306">
        <v>9</v>
      </c>
      <c r="BA29" s="306">
        <v>0</v>
      </c>
      <c r="BB29" s="307">
        <v>0</v>
      </c>
      <c r="BC29" s="307">
        <v>0</v>
      </c>
      <c r="BD29" s="307">
        <v>0</v>
      </c>
      <c r="BE29" s="307">
        <v>0</v>
      </c>
      <c r="BF29" s="162" t="s">
        <v>536</v>
      </c>
    </row>
    <row r="30" spans="1:58" s="103" customFormat="1" ht="15.6" customHeight="1">
      <c r="A30" s="71" t="s">
        <v>99</v>
      </c>
      <c r="B30" s="557">
        <v>846.06</v>
      </c>
      <c r="C30" s="558">
        <v>26201</v>
      </c>
      <c r="D30" s="296">
        <v>846.06</v>
      </c>
      <c r="E30" s="297">
        <v>26201</v>
      </c>
      <c r="F30" s="737">
        <f t="shared" si="15"/>
        <v>100</v>
      </c>
      <c r="G30" s="738">
        <v>248</v>
      </c>
      <c r="H30" s="738">
        <v>248</v>
      </c>
      <c r="I30" s="739">
        <f t="shared" si="16"/>
        <v>100</v>
      </c>
      <c r="J30" s="103">
        <f t="shared" si="14"/>
        <v>248</v>
      </c>
      <c r="K30" s="103">
        <v>1.4000000000000001</v>
      </c>
      <c r="L30" s="103">
        <v>24.1</v>
      </c>
      <c r="M30" s="103">
        <v>222.5</v>
      </c>
      <c r="N30" s="466">
        <v>0</v>
      </c>
      <c r="O30" s="145">
        <v>0</v>
      </c>
      <c r="P30" s="104" t="s">
        <v>100</v>
      </c>
      <c r="Q30" s="154" t="s">
        <v>99</v>
      </c>
      <c r="R30" s="661">
        <v>30.6</v>
      </c>
      <c r="S30" s="661">
        <v>0</v>
      </c>
      <c r="T30" s="661">
        <v>23.8</v>
      </c>
      <c r="U30" s="661">
        <v>6.8</v>
      </c>
      <c r="V30" s="661">
        <v>4.5999999999999996</v>
      </c>
      <c r="W30" s="661">
        <v>0.1</v>
      </c>
      <c r="X30" s="661">
        <v>0</v>
      </c>
      <c r="Y30" s="301">
        <v>4.5</v>
      </c>
      <c r="Z30" s="302">
        <v>0</v>
      </c>
      <c r="AA30" s="301">
        <v>211.1</v>
      </c>
      <c r="AB30" s="302">
        <v>0</v>
      </c>
      <c r="AC30" s="301">
        <v>0.1</v>
      </c>
      <c r="AD30" s="301">
        <v>211</v>
      </c>
      <c r="AE30" s="326">
        <v>0</v>
      </c>
      <c r="AF30" s="104" t="s">
        <v>101</v>
      </c>
      <c r="AG30" s="154" t="s">
        <v>99</v>
      </c>
      <c r="AH30" s="301">
        <v>0</v>
      </c>
      <c r="AI30" s="301">
        <v>1.6</v>
      </c>
      <c r="AJ30" s="301">
        <v>1.3</v>
      </c>
      <c r="AK30" s="301">
        <v>0.2</v>
      </c>
      <c r="AL30" s="301">
        <v>0.2</v>
      </c>
      <c r="AM30" s="301">
        <v>0</v>
      </c>
      <c r="AN30" s="301">
        <v>0</v>
      </c>
      <c r="AO30" s="464"/>
      <c r="AP30" s="465"/>
      <c r="AQ30" s="531">
        <v>33</v>
      </c>
      <c r="AR30" s="304">
        <v>10</v>
      </c>
      <c r="AS30" s="304">
        <v>19</v>
      </c>
      <c r="AT30" s="304">
        <v>1</v>
      </c>
      <c r="AU30" s="304">
        <v>0</v>
      </c>
      <c r="AV30" s="304">
        <v>0</v>
      </c>
      <c r="AW30" s="104" t="s">
        <v>101</v>
      </c>
      <c r="AX30" s="158" t="s">
        <v>99</v>
      </c>
      <c r="AY30" s="161" t="s">
        <v>101</v>
      </c>
      <c r="AZ30" s="306">
        <v>0</v>
      </c>
      <c r="BA30" s="306">
        <v>0</v>
      </c>
      <c r="BB30" s="307">
        <v>0</v>
      </c>
      <c r="BC30" s="307">
        <v>0</v>
      </c>
      <c r="BD30" s="307">
        <v>0</v>
      </c>
      <c r="BE30" s="307">
        <v>0</v>
      </c>
      <c r="BF30" s="162" t="s">
        <v>537</v>
      </c>
    </row>
    <row r="31" spans="1:58" s="103" customFormat="1" ht="15.6" customHeight="1">
      <c r="A31" s="71" t="s">
        <v>102</v>
      </c>
      <c r="B31" s="557">
        <v>815.64</v>
      </c>
      <c r="C31" s="558">
        <v>17696</v>
      </c>
      <c r="D31" s="296">
        <v>815.65</v>
      </c>
      <c r="E31" s="297">
        <v>17696</v>
      </c>
      <c r="F31" s="737">
        <f t="shared" si="15"/>
        <v>100</v>
      </c>
      <c r="G31" s="738">
        <v>247.9</v>
      </c>
      <c r="H31" s="738">
        <v>247.9</v>
      </c>
      <c r="I31" s="739">
        <f t="shared" si="16"/>
        <v>100</v>
      </c>
      <c r="J31" s="103">
        <f t="shared" si="14"/>
        <v>247.9</v>
      </c>
      <c r="K31" s="103">
        <v>12.1</v>
      </c>
      <c r="L31" s="103">
        <v>2</v>
      </c>
      <c r="M31" s="103">
        <v>233.8</v>
      </c>
      <c r="N31" s="466">
        <v>0</v>
      </c>
      <c r="O31" s="145">
        <v>0</v>
      </c>
      <c r="P31" s="104" t="s">
        <v>103</v>
      </c>
      <c r="Q31" s="154" t="s">
        <v>102</v>
      </c>
      <c r="R31" s="661">
        <v>14.8</v>
      </c>
      <c r="S31" s="661">
        <v>11.1</v>
      </c>
      <c r="T31" s="661">
        <v>1.2</v>
      </c>
      <c r="U31" s="661">
        <v>2.5</v>
      </c>
      <c r="V31" s="661">
        <v>2.2999999999999998</v>
      </c>
      <c r="W31" s="661">
        <v>0</v>
      </c>
      <c r="X31" s="661">
        <v>0</v>
      </c>
      <c r="Y31" s="301">
        <v>2.2999999999999998</v>
      </c>
      <c r="Z31" s="302">
        <v>0</v>
      </c>
      <c r="AA31" s="301">
        <v>229.8</v>
      </c>
      <c r="AB31" s="301">
        <v>0</v>
      </c>
      <c r="AC31" s="301">
        <v>0.8</v>
      </c>
      <c r="AD31" s="301">
        <v>229</v>
      </c>
      <c r="AE31" s="326">
        <v>0</v>
      </c>
      <c r="AF31" s="104" t="s">
        <v>104</v>
      </c>
      <c r="AG31" s="154" t="s">
        <v>102</v>
      </c>
      <c r="AH31" s="301">
        <v>0</v>
      </c>
      <c r="AI31" s="301">
        <v>1.1000000000000001</v>
      </c>
      <c r="AJ31" s="301">
        <v>1</v>
      </c>
      <c r="AK31" s="301">
        <v>0</v>
      </c>
      <c r="AL31" s="301">
        <v>0</v>
      </c>
      <c r="AM31" s="301">
        <v>0</v>
      </c>
      <c r="AN31" s="301">
        <v>0</v>
      </c>
      <c r="AO31" s="464"/>
      <c r="AP31" s="465"/>
      <c r="AQ31" s="531">
        <v>30</v>
      </c>
      <c r="AR31" s="304">
        <v>8</v>
      </c>
      <c r="AS31" s="304">
        <v>11</v>
      </c>
      <c r="AT31" s="304">
        <v>1</v>
      </c>
      <c r="AU31" s="304">
        <v>0</v>
      </c>
      <c r="AV31" s="304">
        <v>0</v>
      </c>
      <c r="AW31" s="104" t="s">
        <v>104</v>
      </c>
      <c r="AX31" s="158" t="s">
        <v>102</v>
      </c>
      <c r="AY31" s="161" t="s">
        <v>104</v>
      </c>
      <c r="AZ31" s="306">
        <v>0</v>
      </c>
      <c r="BA31" s="306">
        <v>0</v>
      </c>
      <c r="BB31" s="307">
        <v>0</v>
      </c>
      <c r="BC31" s="307">
        <v>0</v>
      </c>
      <c r="BD31" s="307">
        <v>0</v>
      </c>
      <c r="BE31" s="307">
        <v>0</v>
      </c>
      <c r="BF31" s="162" t="s">
        <v>538</v>
      </c>
    </row>
    <row r="32" spans="1:58" s="103" customFormat="1" ht="15.6" customHeight="1">
      <c r="A32" s="71" t="s">
        <v>105</v>
      </c>
      <c r="B32" s="557">
        <v>741.23</v>
      </c>
      <c r="C32" s="558">
        <v>39475</v>
      </c>
      <c r="D32" s="296">
        <v>741.1</v>
      </c>
      <c r="E32" s="297">
        <v>39475</v>
      </c>
      <c r="F32" s="737">
        <f t="shared" si="15"/>
        <v>100</v>
      </c>
      <c r="G32" s="738">
        <v>449.3</v>
      </c>
      <c r="H32" s="738">
        <v>449.3</v>
      </c>
      <c r="I32" s="739">
        <f t="shared" si="16"/>
        <v>100</v>
      </c>
      <c r="J32" s="103">
        <f t="shared" si="14"/>
        <v>449.3</v>
      </c>
      <c r="K32" s="103">
        <v>17.7</v>
      </c>
      <c r="L32" s="103">
        <v>20.3</v>
      </c>
      <c r="M32" s="103">
        <v>411.2</v>
      </c>
      <c r="N32" s="326">
        <v>0.1</v>
      </c>
      <c r="O32" s="145">
        <v>0</v>
      </c>
      <c r="P32" s="104" t="s">
        <v>106</v>
      </c>
      <c r="Q32" s="154" t="s">
        <v>105</v>
      </c>
      <c r="R32" s="661">
        <v>66.400000000000006</v>
      </c>
      <c r="S32" s="661">
        <v>12.9</v>
      </c>
      <c r="T32" s="661">
        <v>20</v>
      </c>
      <c r="U32" s="661">
        <v>33.5</v>
      </c>
      <c r="V32" s="661">
        <v>144.1</v>
      </c>
      <c r="W32" s="661">
        <v>3.5</v>
      </c>
      <c r="X32" s="661">
        <v>0</v>
      </c>
      <c r="Y32" s="301">
        <v>140.5</v>
      </c>
      <c r="Z32" s="301">
        <v>0.1</v>
      </c>
      <c r="AA32" s="301">
        <v>237.5</v>
      </c>
      <c r="AB32" s="302">
        <v>0.1</v>
      </c>
      <c r="AC32" s="302">
        <v>0.2</v>
      </c>
      <c r="AD32" s="301">
        <v>237.2</v>
      </c>
      <c r="AE32" s="326">
        <v>0</v>
      </c>
      <c r="AF32" s="104" t="s">
        <v>107</v>
      </c>
      <c r="AG32" s="154" t="s">
        <v>105</v>
      </c>
      <c r="AH32" s="301">
        <v>0</v>
      </c>
      <c r="AI32" s="301">
        <v>1.3</v>
      </c>
      <c r="AJ32" s="301">
        <v>1.2</v>
      </c>
      <c r="AK32" s="301">
        <v>0.1</v>
      </c>
      <c r="AL32" s="301">
        <v>0</v>
      </c>
      <c r="AM32" s="301">
        <v>0</v>
      </c>
      <c r="AN32" s="301">
        <v>0</v>
      </c>
      <c r="AO32" s="464"/>
      <c r="AP32" s="465"/>
      <c r="AQ32" s="531">
        <v>59</v>
      </c>
      <c r="AR32" s="304">
        <v>16</v>
      </c>
      <c r="AS32" s="304">
        <v>0</v>
      </c>
      <c r="AT32" s="304">
        <v>7</v>
      </c>
      <c r="AU32" s="304">
        <v>0</v>
      </c>
      <c r="AV32" s="304">
        <v>0</v>
      </c>
      <c r="AW32" s="104" t="s">
        <v>107</v>
      </c>
      <c r="AX32" s="158" t="s">
        <v>105</v>
      </c>
      <c r="AY32" s="161" t="s">
        <v>107</v>
      </c>
      <c r="AZ32" s="306">
        <v>0</v>
      </c>
      <c r="BA32" s="306">
        <v>0</v>
      </c>
      <c r="BB32" s="307">
        <v>0</v>
      </c>
      <c r="BC32" s="307">
        <v>0</v>
      </c>
      <c r="BD32" s="307">
        <v>0</v>
      </c>
      <c r="BE32" s="307">
        <v>0</v>
      </c>
      <c r="BF32" s="162" t="s">
        <v>539</v>
      </c>
    </row>
    <row r="33" spans="1:58" s="103" customFormat="1" ht="15.6" customHeight="1">
      <c r="A33" s="71" t="s">
        <v>108</v>
      </c>
      <c r="B33" s="557">
        <v>693.72</v>
      </c>
      <c r="C33" s="558">
        <v>44366</v>
      </c>
      <c r="D33" s="296">
        <v>693.72</v>
      </c>
      <c r="E33" s="297">
        <v>44366</v>
      </c>
      <c r="F33" s="737">
        <f t="shared" si="15"/>
        <v>100</v>
      </c>
      <c r="G33" s="738">
        <v>412.90000000000009</v>
      </c>
      <c r="H33" s="738">
        <v>412.90000000000009</v>
      </c>
      <c r="I33" s="739">
        <f t="shared" si="16"/>
        <v>100</v>
      </c>
      <c r="J33" s="103">
        <f t="shared" si="14"/>
        <v>412.90000000000009</v>
      </c>
      <c r="K33" s="103">
        <v>13.7</v>
      </c>
      <c r="L33" s="103">
        <v>9.7999999999999989</v>
      </c>
      <c r="M33" s="103">
        <v>389.30000000000007</v>
      </c>
      <c r="N33" s="466">
        <v>0</v>
      </c>
      <c r="O33" s="145">
        <v>0.1</v>
      </c>
      <c r="P33" s="104" t="s">
        <v>109</v>
      </c>
      <c r="Q33" s="154" t="s">
        <v>108</v>
      </c>
      <c r="R33" s="661">
        <v>30.4</v>
      </c>
      <c r="S33" s="661">
        <v>7.2</v>
      </c>
      <c r="T33" s="661">
        <v>9.5</v>
      </c>
      <c r="U33" s="661">
        <v>13.7</v>
      </c>
      <c r="V33" s="661">
        <v>38.5</v>
      </c>
      <c r="W33" s="661">
        <v>0.6</v>
      </c>
      <c r="X33" s="661">
        <v>0</v>
      </c>
      <c r="Y33" s="301">
        <v>37.9</v>
      </c>
      <c r="Z33" s="302">
        <v>0</v>
      </c>
      <c r="AA33" s="301">
        <v>341.90000000000003</v>
      </c>
      <c r="AB33" s="302">
        <v>4.0999999999999996</v>
      </c>
      <c r="AC33" s="302">
        <v>0.2</v>
      </c>
      <c r="AD33" s="301">
        <v>337.6</v>
      </c>
      <c r="AE33" s="326">
        <v>0</v>
      </c>
      <c r="AF33" s="104" t="s">
        <v>110</v>
      </c>
      <c r="AG33" s="154" t="s">
        <v>108</v>
      </c>
      <c r="AH33" s="301">
        <v>0</v>
      </c>
      <c r="AI33" s="301">
        <v>2.1</v>
      </c>
      <c r="AJ33" s="301">
        <v>1.8</v>
      </c>
      <c r="AK33" s="301">
        <v>0.1</v>
      </c>
      <c r="AL33" s="301">
        <v>0.1</v>
      </c>
      <c r="AM33" s="301">
        <v>0</v>
      </c>
      <c r="AN33" s="301">
        <v>0.1</v>
      </c>
      <c r="AO33" s="464"/>
      <c r="AP33" s="465"/>
      <c r="AQ33" s="531">
        <v>40</v>
      </c>
      <c r="AR33" s="304">
        <v>10</v>
      </c>
      <c r="AS33" s="304">
        <v>5</v>
      </c>
      <c r="AT33" s="304">
        <v>1</v>
      </c>
      <c r="AU33" s="304">
        <v>13</v>
      </c>
      <c r="AV33" s="304">
        <v>9</v>
      </c>
      <c r="AW33" s="104" t="s">
        <v>110</v>
      </c>
      <c r="AX33" s="158" t="s">
        <v>108</v>
      </c>
      <c r="AY33" s="161" t="s">
        <v>110</v>
      </c>
      <c r="AZ33" s="306">
        <v>0</v>
      </c>
      <c r="BA33" s="306">
        <v>0</v>
      </c>
      <c r="BB33" s="307">
        <v>0</v>
      </c>
      <c r="BC33" s="307">
        <v>0</v>
      </c>
      <c r="BD33" s="307">
        <v>0</v>
      </c>
      <c r="BE33" s="307">
        <v>0</v>
      </c>
      <c r="BF33" s="162" t="s">
        <v>540</v>
      </c>
    </row>
    <row r="34" spans="1:58" s="103" customFormat="1" ht="15.6" customHeight="1">
      <c r="A34" s="71" t="s">
        <v>111</v>
      </c>
      <c r="B34" s="557">
        <v>384.06</v>
      </c>
      <c r="C34" s="558">
        <v>35525</v>
      </c>
      <c r="D34" s="296">
        <v>384.06</v>
      </c>
      <c r="E34" s="297">
        <v>35525</v>
      </c>
      <c r="F34" s="737">
        <f t="shared" si="15"/>
        <v>100</v>
      </c>
      <c r="G34" s="738">
        <v>1575.6</v>
      </c>
      <c r="H34" s="738">
        <v>1575.6</v>
      </c>
      <c r="I34" s="739">
        <f t="shared" si="16"/>
        <v>100</v>
      </c>
      <c r="J34" s="103">
        <f t="shared" si="14"/>
        <v>1575.6</v>
      </c>
      <c r="K34" s="103">
        <v>42.000000000000007</v>
      </c>
      <c r="L34" s="103">
        <v>40</v>
      </c>
      <c r="M34" s="103">
        <v>1492.5</v>
      </c>
      <c r="N34" s="326">
        <v>0.8</v>
      </c>
      <c r="O34" s="145">
        <v>0.3</v>
      </c>
      <c r="P34" s="104" t="s">
        <v>112</v>
      </c>
      <c r="Q34" s="154" t="s">
        <v>111</v>
      </c>
      <c r="R34" s="661">
        <v>27</v>
      </c>
      <c r="S34" s="661">
        <v>2.1</v>
      </c>
      <c r="T34" s="661">
        <v>18.399999999999999</v>
      </c>
      <c r="U34" s="661">
        <v>6.5</v>
      </c>
      <c r="V34" s="661">
        <v>1100.2</v>
      </c>
      <c r="W34" s="661">
        <v>35.700000000000003</v>
      </c>
      <c r="X34" s="661">
        <v>19.5</v>
      </c>
      <c r="Y34" s="301">
        <v>1044.2</v>
      </c>
      <c r="Z34" s="301">
        <v>0.8</v>
      </c>
      <c r="AA34" s="301">
        <v>433.5</v>
      </c>
      <c r="AB34" s="302">
        <v>0.1</v>
      </c>
      <c r="AC34" s="302">
        <v>0</v>
      </c>
      <c r="AD34" s="303">
        <v>433.4</v>
      </c>
      <c r="AE34" s="326">
        <v>0</v>
      </c>
      <c r="AF34" s="104" t="s">
        <v>113</v>
      </c>
      <c r="AG34" s="154" t="s">
        <v>111</v>
      </c>
      <c r="AH34" s="301">
        <v>0.2</v>
      </c>
      <c r="AI34" s="301">
        <v>15.1</v>
      </c>
      <c r="AJ34" s="301">
        <v>4.0999999999999996</v>
      </c>
      <c r="AK34" s="301">
        <v>2.1</v>
      </c>
      <c r="AL34" s="301">
        <v>8.4</v>
      </c>
      <c r="AM34" s="301">
        <v>0</v>
      </c>
      <c r="AN34" s="301">
        <v>0.3</v>
      </c>
      <c r="AO34" s="464"/>
      <c r="AP34" s="465"/>
      <c r="AQ34" s="531">
        <v>8</v>
      </c>
      <c r="AR34" s="304">
        <v>2</v>
      </c>
      <c r="AS34" s="304">
        <v>0</v>
      </c>
      <c r="AT34" s="304">
        <v>0</v>
      </c>
      <c r="AU34" s="304">
        <v>20</v>
      </c>
      <c r="AV34" s="304">
        <v>8</v>
      </c>
      <c r="AW34" s="104" t="s">
        <v>113</v>
      </c>
      <c r="AX34" s="158" t="s">
        <v>111</v>
      </c>
      <c r="AY34" s="161" t="s">
        <v>113</v>
      </c>
      <c r="AZ34" s="306">
        <v>3</v>
      </c>
      <c r="BA34" s="306">
        <v>0</v>
      </c>
      <c r="BB34" s="307">
        <v>0</v>
      </c>
      <c r="BC34" s="307">
        <v>0</v>
      </c>
      <c r="BD34" s="307">
        <v>0</v>
      </c>
      <c r="BE34" s="307">
        <v>0</v>
      </c>
      <c r="BF34" s="162" t="s">
        <v>541</v>
      </c>
    </row>
    <row r="35" spans="1:58" s="103" customFormat="1" ht="15.6" customHeight="1">
      <c r="A35" s="71" t="s">
        <v>114</v>
      </c>
      <c r="B35" s="557">
        <v>616.08000000000004</v>
      </c>
      <c r="C35" s="558">
        <v>46846</v>
      </c>
      <c r="D35" s="296">
        <v>616.08000000000004</v>
      </c>
      <c r="E35" s="297">
        <v>46846</v>
      </c>
      <c r="F35" s="737">
        <f t="shared" si="15"/>
        <v>100</v>
      </c>
      <c r="G35" s="738">
        <v>545</v>
      </c>
      <c r="H35" s="738">
        <v>545</v>
      </c>
      <c r="I35" s="739">
        <f t="shared" si="16"/>
        <v>100</v>
      </c>
      <c r="J35" s="103">
        <f t="shared" si="14"/>
        <v>545</v>
      </c>
      <c r="K35" s="103">
        <v>34.200000000000003</v>
      </c>
      <c r="L35" s="103">
        <v>44.100000000000009</v>
      </c>
      <c r="M35" s="103">
        <v>466.40000000000003</v>
      </c>
      <c r="N35" s="466">
        <v>0</v>
      </c>
      <c r="O35" s="145">
        <v>0.3</v>
      </c>
      <c r="P35" s="104" t="s">
        <v>115</v>
      </c>
      <c r="Q35" s="154" t="s">
        <v>114</v>
      </c>
      <c r="R35" s="661">
        <v>39.1</v>
      </c>
      <c r="S35" s="661">
        <v>3.1</v>
      </c>
      <c r="T35" s="661">
        <v>18.8</v>
      </c>
      <c r="U35" s="661">
        <v>17.2</v>
      </c>
      <c r="V35" s="661">
        <v>174.7</v>
      </c>
      <c r="W35" s="661">
        <v>28.6</v>
      </c>
      <c r="X35" s="661">
        <v>20.6</v>
      </c>
      <c r="Y35" s="301">
        <v>125.5</v>
      </c>
      <c r="Z35" s="302">
        <v>0</v>
      </c>
      <c r="AA35" s="301">
        <v>318.20000000000005</v>
      </c>
      <c r="AB35" s="301">
        <v>0.4</v>
      </c>
      <c r="AC35" s="301">
        <v>0.7</v>
      </c>
      <c r="AD35" s="301">
        <v>317.10000000000002</v>
      </c>
      <c r="AE35" s="326">
        <v>0</v>
      </c>
      <c r="AF35" s="104" t="s">
        <v>116</v>
      </c>
      <c r="AG35" s="154" t="s">
        <v>114</v>
      </c>
      <c r="AH35" s="301">
        <v>0.1</v>
      </c>
      <c r="AI35" s="301">
        <v>13.1</v>
      </c>
      <c r="AJ35" s="301">
        <v>2.1</v>
      </c>
      <c r="AK35" s="301">
        <v>4</v>
      </c>
      <c r="AL35" s="301">
        <v>6.6</v>
      </c>
      <c r="AM35" s="301">
        <v>0</v>
      </c>
      <c r="AN35" s="301">
        <v>0.3</v>
      </c>
      <c r="AO35" s="464"/>
      <c r="AP35" s="465"/>
      <c r="AQ35" s="531">
        <v>34</v>
      </c>
      <c r="AR35" s="304">
        <v>2</v>
      </c>
      <c r="AS35" s="304">
        <v>7</v>
      </c>
      <c r="AT35" s="304">
        <v>3</v>
      </c>
      <c r="AU35" s="304">
        <v>24</v>
      </c>
      <c r="AV35" s="304">
        <v>8</v>
      </c>
      <c r="AW35" s="104" t="s">
        <v>116</v>
      </c>
      <c r="AX35" s="158" t="s">
        <v>114</v>
      </c>
      <c r="AY35" s="161" t="s">
        <v>116</v>
      </c>
      <c r="AZ35" s="306">
        <v>0</v>
      </c>
      <c r="BA35" s="306">
        <v>0</v>
      </c>
      <c r="BB35" s="307">
        <v>0</v>
      </c>
      <c r="BC35" s="307">
        <v>0</v>
      </c>
      <c r="BD35" s="307">
        <v>0</v>
      </c>
      <c r="BE35" s="307">
        <v>0</v>
      </c>
      <c r="BF35" s="163" t="s">
        <v>542</v>
      </c>
    </row>
    <row r="36" spans="1:58" s="103" customFormat="1" ht="15.6" customHeight="1">
      <c r="A36" s="71" t="s">
        <v>117</v>
      </c>
      <c r="B36" s="557">
        <v>450.93</v>
      </c>
      <c r="C36" s="558">
        <v>124837</v>
      </c>
      <c r="D36" s="296">
        <v>450.93</v>
      </c>
      <c r="E36" s="297">
        <v>124837</v>
      </c>
      <c r="F36" s="737">
        <f t="shared" si="15"/>
        <v>100</v>
      </c>
      <c r="G36" s="738">
        <v>108.8</v>
      </c>
      <c r="H36" s="738">
        <v>108.8</v>
      </c>
      <c r="I36" s="739">
        <f t="shared" si="16"/>
        <v>100</v>
      </c>
      <c r="J36" s="103">
        <v>108.8</v>
      </c>
      <c r="K36" s="103">
        <v>3.3</v>
      </c>
      <c r="L36" s="103">
        <v>90</v>
      </c>
      <c r="M36" s="103">
        <v>15.5</v>
      </c>
      <c r="N36" s="326">
        <v>0</v>
      </c>
      <c r="O36" s="145">
        <v>8.4</v>
      </c>
      <c r="P36" s="104" t="s">
        <v>118</v>
      </c>
      <c r="Q36" s="154" t="s">
        <v>117</v>
      </c>
      <c r="R36" s="661">
        <v>108.8</v>
      </c>
      <c r="S36" s="661">
        <v>3.3</v>
      </c>
      <c r="T36" s="661">
        <v>90</v>
      </c>
      <c r="U36" s="661">
        <v>15.5</v>
      </c>
      <c r="V36" s="661">
        <v>376.5</v>
      </c>
      <c r="W36" s="661">
        <v>125.4</v>
      </c>
      <c r="X36" s="661">
        <v>144.19999999999999</v>
      </c>
      <c r="Y36" s="301">
        <v>106.9</v>
      </c>
      <c r="Z36" s="301">
        <v>0</v>
      </c>
      <c r="AA36" s="301">
        <v>827.3</v>
      </c>
      <c r="AB36" s="301">
        <v>0</v>
      </c>
      <c r="AC36" s="301">
        <v>0</v>
      </c>
      <c r="AD36" s="301">
        <v>827.3</v>
      </c>
      <c r="AE36" s="326">
        <v>0</v>
      </c>
      <c r="AF36" s="104" t="s">
        <v>119</v>
      </c>
      <c r="AG36" s="154" t="s">
        <v>117</v>
      </c>
      <c r="AH36" s="301">
        <v>0.7</v>
      </c>
      <c r="AI36" s="301">
        <v>17.7</v>
      </c>
      <c r="AJ36" s="301">
        <v>2</v>
      </c>
      <c r="AK36" s="301">
        <v>1.9</v>
      </c>
      <c r="AL36" s="301">
        <v>13.8</v>
      </c>
      <c r="AM36" s="301">
        <v>0</v>
      </c>
      <c r="AN36" s="301">
        <v>0</v>
      </c>
      <c r="AO36" s="464"/>
      <c r="AP36" s="465"/>
      <c r="AQ36" s="531">
        <v>33</v>
      </c>
      <c r="AR36" s="304">
        <v>7</v>
      </c>
      <c r="AS36" s="304">
        <v>0</v>
      </c>
      <c r="AT36" s="304">
        <v>2</v>
      </c>
      <c r="AU36" s="304">
        <v>54</v>
      </c>
      <c r="AV36" s="304">
        <v>21</v>
      </c>
      <c r="AW36" s="104" t="s">
        <v>119</v>
      </c>
      <c r="AX36" s="158" t="s">
        <v>117</v>
      </c>
      <c r="AY36" s="161" t="s">
        <v>119</v>
      </c>
      <c r="AZ36" s="306">
        <v>0</v>
      </c>
      <c r="BA36" s="306">
        <v>0</v>
      </c>
      <c r="BB36" s="307">
        <v>0</v>
      </c>
      <c r="BC36" s="307">
        <v>0</v>
      </c>
      <c r="BD36" s="307">
        <v>0</v>
      </c>
      <c r="BE36" s="307">
        <v>0</v>
      </c>
      <c r="BF36" s="163" t="s">
        <v>543</v>
      </c>
    </row>
    <row r="37" spans="1:58" s="103" customFormat="1" ht="15.6" customHeight="1">
      <c r="A37" s="71" t="s">
        <v>120</v>
      </c>
      <c r="B37" s="557">
        <v>661.42</v>
      </c>
      <c r="C37" s="558">
        <v>49786</v>
      </c>
      <c r="D37" s="296">
        <v>661.41</v>
      </c>
      <c r="E37" s="297">
        <v>49786</v>
      </c>
      <c r="F37" s="737">
        <f t="shared" si="15"/>
        <v>100</v>
      </c>
      <c r="G37" s="738">
        <v>368.90000000000009</v>
      </c>
      <c r="H37" s="738">
        <v>368.90000000000009</v>
      </c>
      <c r="I37" s="739">
        <f t="shared" si="16"/>
        <v>100</v>
      </c>
      <c r="J37" s="103">
        <f t="shared" si="14"/>
        <v>368.90000000000009</v>
      </c>
      <c r="K37" s="103">
        <v>7.5</v>
      </c>
      <c r="L37" s="103">
        <v>17.100000000000001</v>
      </c>
      <c r="M37" s="103">
        <v>344.30000000000007</v>
      </c>
      <c r="N37" s="466">
        <v>0</v>
      </c>
      <c r="O37" s="145">
        <v>0</v>
      </c>
      <c r="P37" s="104" t="s">
        <v>121</v>
      </c>
      <c r="Q37" s="154" t="s">
        <v>120</v>
      </c>
      <c r="R37" s="661">
        <v>46.2</v>
      </c>
      <c r="S37" s="661">
        <v>2</v>
      </c>
      <c r="T37" s="661">
        <v>15</v>
      </c>
      <c r="U37" s="661">
        <v>29.2</v>
      </c>
      <c r="V37" s="661">
        <v>19.399999999999999</v>
      </c>
      <c r="W37" s="661">
        <v>1.1000000000000001</v>
      </c>
      <c r="X37" s="661">
        <v>0.4</v>
      </c>
      <c r="Y37" s="301">
        <v>17.899999999999999</v>
      </c>
      <c r="Z37" s="302">
        <v>0</v>
      </c>
      <c r="AA37" s="301">
        <v>300.70000000000005</v>
      </c>
      <c r="AB37" s="302">
        <v>2.4</v>
      </c>
      <c r="AC37" s="301">
        <v>1.2</v>
      </c>
      <c r="AD37" s="301">
        <v>297.10000000000002</v>
      </c>
      <c r="AE37" s="326">
        <v>0</v>
      </c>
      <c r="AF37" s="104" t="s">
        <v>122</v>
      </c>
      <c r="AG37" s="154" t="s">
        <v>120</v>
      </c>
      <c r="AH37" s="301">
        <v>0</v>
      </c>
      <c r="AI37" s="301">
        <v>2.6</v>
      </c>
      <c r="AJ37" s="301">
        <v>2</v>
      </c>
      <c r="AK37" s="301">
        <v>0.5</v>
      </c>
      <c r="AL37" s="301">
        <v>0.1</v>
      </c>
      <c r="AM37" s="301">
        <v>0</v>
      </c>
      <c r="AN37" s="301">
        <v>0</v>
      </c>
      <c r="AO37" s="464"/>
      <c r="AP37" s="465"/>
      <c r="AQ37" s="531">
        <v>68</v>
      </c>
      <c r="AR37" s="304">
        <v>28</v>
      </c>
      <c r="AS37" s="304">
        <v>1</v>
      </c>
      <c r="AT37" s="304">
        <v>2</v>
      </c>
      <c r="AU37" s="304">
        <v>0</v>
      </c>
      <c r="AV37" s="304">
        <v>0</v>
      </c>
      <c r="AW37" s="104" t="s">
        <v>122</v>
      </c>
      <c r="AX37" s="158" t="s">
        <v>120</v>
      </c>
      <c r="AY37" s="161" t="s">
        <v>122</v>
      </c>
      <c r="AZ37" s="306">
        <v>0</v>
      </c>
      <c r="BA37" s="306">
        <v>0</v>
      </c>
      <c r="BB37" s="307">
        <v>0</v>
      </c>
      <c r="BC37" s="307">
        <v>0</v>
      </c>
      <c r="BD37" s="307">
        <v>0</v>
      </c>
      <c r="BE37" s="307">
        <v>0</v>
      </c>
      <c r="BF37" s="163" t="s">
        <v>544</v>
      </c>
    </row>
    <row r="38" spans="1:58" s="103" customFormat="1" ht="15.6" customHeight="1">
      <c r="A38" s="71" t="s">
        <v>123</v>
      </c>
      <c r="B38" s="557">
        <v>1201.79</v>
      </c>
      <c r="C38" s="558">
        <v>33561</v>
      </c>
      <c r="D38" s="296">
        <v>1201.79</v>
      </c>
      <c r="E38" s="297">
        <v>33561</v>
      </c>
      <c r="F38" s="737">
        <f t="shared" si="15"/>
        <v>100</v>
      </c>
      <c r="G38" s="738">
        <v>583.5</v>
      </c>
      <c r="H38" s="738">
        <v>583.5</v>
      </c>
      <c r="I38" s="739">
        <f t="shared" si="16"/>
        <v>100</v>
      </c>
      <c r="J38" s="103">
        <f t="shared" si="14"/>
        <v>583.5</v>
      </c>
      <c r="K38" s="103">
        <v>232.1</v>
      </c>
      <c r="L38" s="103">
        <v>3.1999999999999997</v>
      </c>
      <c r="M38" s="103">
        <v>348</v>
      </c>
      <c r="N38" s="466">
        <v>0</v>
      </c>
      <c r="O38" s="145">
        <v>0.2</v>
      </c>
      <c r="P38" s="104" t="s">
        <v>124</v>
      </c>
      <c r="Q38" s="154" t="s">
        <v>123</v>
      </c>
      <c r="R38" s="661">
        <v>54.7</v>
      </c>
      <c r="S38" s="661">
        <v>32</v>
      </c>
      <c r="T38" s="661">
        <v>0</v>
      </c>
      <c r="U38" s="661">
        <v>22.7</v>
      </c>
      <c r="V38" s="661">
        <v>109.6</v>
      </c>
      <c r="W38" s="661">
        <v>100.2</v>
      </c>
      <c r="X38" s="661">
        <v>2.8</v>
      </c>
      <c r="Y38" s="301">
        <v>6.6</v>
      </c>
      <c r="Z38" s="302">
        <v>0</v>
      </c>
      <c r="AA38" s="301">
        <v>318.8</v>
      </c>
      <c r="AB38" s="302">
        <v>0</v>
      </c>
      <c r="AC38" s="301">
        <v>0.1</v>
      </c>
      <c r="AD38" s="301">
        <v>318.7</v>
      </c>
      <c r="AE38" s="326">
        <v>0</v>
      </c>
      <c r="AF38" s="104" t="s">
        <v>125</v>
      </c>
      <c r="AG38" s="154" t="s">
        <v>123</v>
      </c>
      <c r="AH38" s="301">
        <v>0.2</v>
      </c>
      <c r="AI38" s="301">
        <v>100.4</v>
      </c>
      <c r="AJ38" s="301">
        <v>99.9</v>
      </c>
      <c r="AK38" s="301">
        <v>0.3</v>
      </c>
      <c r="AL38" s="301">
        <v>0</v>
      </c>
      <c r="AM38" s="301">
        <v>0</v>
      </c>
      <c r="AN38" s="301">
        <v>0.2</v>
      </c>
      <c r="AO38" s="464"/>
      <c r="AP38" s="465"/>
      <c r="AQ38" s="531">
        <v>11</v>
      </c>
      <c r="AR38" s="304">
        <v>3</v>
      </c>
      <c r="AS38" s="304">
        <v>0</v>
      </c>
      <c r="AT38" s="304">
        <v>3</v>
      </c>
      <c r="AU38" s="304">
        <v>39</v>
      </c>
      <c r="AV38" s="304">
        <v>16</v>
      </c>
      <c r="AW38" s="104" t="s">
        <v>125</v>
      </c>
      <c r="AX38" s="158" t="s">
        <v>123</v>
      </c>
      <c r="AY38" s="161" t="s">
        <v>125</v>
      </c>
      <c r="AZ38" s="306">
        <v>16</v>
      </c>
      <c r="BA38" s="306">
        <v>0</v>
      </c>
      <c r="BB38" s="307">
        <v>0</v>
      </c>
      <c r="BC38" s="307">
        <v>0</v>
      </c>
      <c r="BD38" s="307">
        <v>0</v>
      </c>
      <c r="BE38" s="307">
        <v>0</v>
      </c>
      <c r="BF38" s="163" t="s">
        <v>545</v>
      </c>
    </row>
    <row r="39" spans="1:58" s="103" customFormat="1" ht="15.6" customHeight="1">
      <c r="A39" s="71" t="s">
        <v>126</v>
      </c>
      <c r="B39" s="557">
        <v>989.9</v>
      </c>
      <c r="C39" s="558">
        <v>52337</v>
      </c>
      <c r="D39" s="296">
        <v>989.93</v>
      </c>
      <c r="E39" s="297">
        <v>52337</v>
      </c>
      <c r="F39" s="737">
        <f t="shared" si="15"/>
        <v>100</v>
      </c>
      <c r="G39" s="738">
        <v>697.4</v>
      </c>
      <c r="H39" s="738">
        <v>697.4</v>
      </c>
      <c r="I39" s="739">
        <f t="shared" si="16"/>
        <v>100</v>
      </c>
      <c r="J39" s="103">
        <f t="shared" si="14"/>
        <v>697.4</v>
      </c>
      <c r="K39" s="103">
        <v>22.800000000000004</v>
      </c>
      <c r="L39" s="103">
        <v>34.200000000000003</v>
      </c>
      <c r="M39" s="103">
        <v>640.4</v>
      </c>
      <c r="N39" s="466">
        <v>0</v>
      </c>
      <c r="O39" s="145">
        <v>0</v>
      </c>
      <c r="P39" s="104" t="s">
        <v>127</v>
      </c>
      <c r="Q39" s="154" t="s">
        <v>126</v>
      </c>
      <c r="R39" s="661">
        <v>63.6</v>
      </c>
      <c r="S39" s="661">
        <v>9.4</v>
      </c>
      <c r="T39" s="661">
        <v>30.4</v>
      </c>
      <c r="U39" s="661">
        <v>23.8</v>
      </c>
      <c r="V39" s="661">
        <v>48.3</v>
      </c>
      <c r="W39" s="661">
        <v>10.199999999999999</v>
      </c>
      <c r="X39" s="661">
        <v>1.7</v>
      </c>
      <c r="Y39" s="301">
        <v>36.4</v>
      </c>
      <c r="Z39" s="302">
        <v>0</v>
      </c>
      <c r="AA39" s="301">
        <v>582.4</v>
      </c>
      <c r="AB39" s="301">
        <v>1.6</v>
      </c>
      <c r="AC39" s="301">
        <v>1.4</v>
      </c>
      <c r="AD39" s="301">
        <v>579.4</v>
      </c>
      <c r="AE39" s="326">
        <v>0</v>
      </c>
      <c r="AF39" s="104" t="s">
        <v>128</v>
      </c>
      <c r="AG39" s="154" t="s">
        <v>126</v>
      </c>
      <c r="AH39" s="301">
        <v>0</v>
      </c>
      <c r="AI39" s="301">
        <v>3.1</v>
      </c>
      <c r="AJ39" s="301">
        <v>1.6</v>
      </c>
      <c r="AK39" s="301">
        <v>0.7</v>
      </c>
      <c r="AL39" s="301">
        <v>0.8</v>
      </c>
      <c r="AM39" s="301">
        <v>0</v>
      </c>
      <c r="AN39" s="301">
        <v>0</v>
      </c>
      <c r="AO39" s="464"/>
      <c r="AP39" s="465"/>
      <c r="AQ39" s="531">
        <v>43</v>
      </c>
      <c r="AR39" s="304">
        <v>1</v>
      </c>
      <c r="AS39" s="304">
        <v>0</v>
      </c>
      <c r="AT39" s="304">
        <v>2</v>
      </c>
      <c r="AU39" s="304">
        <v>44</v>
      </c>
      <c r="AV39" s="304">
        <v>13</v>
      </c>
      <c r="AW39" s="104" t="s">
        <v>128</v>
      </c>
      <c r="AX39" s="158" t="s">
        <v>126</v>
      </c>
      <c r="AY39" s="161" t="s">
        <v>128</v>
      </c>
      <c r="AZ39" s="306">
        <v>0</v>
      </c>
      <c r="BA39" s="306">
        <v>0</v>
      </c>
      <c r="BB39" s="307">
        <v>0</v>
      </c>
      <c r="BC39" s="307">
        <v>0</v>
      </c>
      <c r="BD39" s="307">
        <v>0</v>
      </c>
      <c r="BE39" s="307">
        <v>0</v>
      </c>
      <c r="BF39" s="163" t="s">
        <v>546</v>
      </c>
    </row>
    <row r="40" spans="1:58" s="103" customFormat="1" ht="15.6" customHeight="1" thickBot="1">
      <c r="A40" s="467" t="s">
        <v>129</v>
      </c>
      <c r="B40" s="559">
        <v>72.88</v>
      </c>
      <c r="C40" s="560">
        <v>10126</v>
      </c>
      <c r="D40" s="299">
        <v>2.2999999999999998</v>
      </c>
      <c r="E40" s="300">
        <v>9933</v>
      </c>
      <c r="F40" s="737">
        <f t="shared" si="15"/>
        <v>98.094015405885841</v>
      </c>
      <c r="G40" s="738">
        <v>110.8</v>
      </c>
      <c r="H40" s="738">
        <v>110.8</v>
      </c>
      <c r="I40" s="739">
        <f t="shared" si="16"/>
        <v>100</v>
      </c>
      <c r="J40" s="103">
        <f t="shared" si="14"/>
        <v>110.8</v>
      </c>
      <c r="K40" s="103">
        <v>4.6999999999999993</v>
      </c>
      <c r="L40" s="103">
        <v>9.3000000000000007</v>
      </c>
      <c r="M40" s="103">
        <v>96.8</v>
      </c>
      <c r="N40" s="466">
        <v>0</v>
      </c>
      <c r="O40" s="145">
        <v>0</v>
      </c>
      <c r="P40" s="104" t="s">
        <v>130</v>
      </c>
      <c r="Q40" s="154" t="s">
        <v>129</v>
      </c>
      <c r="R40" s="661">
        <v>15.6</v>
      </c>
      <c r="S40" s="661">
        <v>2.4</v>
      </c>
      <c r="T40" s="661">
        <v>9.3000000000000007</v>
      </c>
      <c r="U40" s="661">
        <v>3.9</v>
      </c>
      <c r="V40" s="661">
        <v>2.3000000000000003</v>
      </c>
      <c r="W40" s="661">
        <v>2.2000000000000002</v>
      </c>
      <c r="X40" s="661">
        <v>0</v>
      </c>
      <c r="Y40" s="302">
        <v>0.1</v>
      </c>
      <c r="Z40" s="302">
        <v>0</v>
      </c>
      <c r="AA40" s="301">
        <v>92.8</v>
      </c>
      <c r="AB40" s="302">
        <v>0</v>
      </c>
      <c r="AC40" s="301">
        <v>0</v>
      </c>
      <c r="AD40" s="301">
        <v>92.8</v>
      </c>
      <c r="AE40" s="326">
        <v>0</v>
      </c>
      <c r="AF40" s="104" t="s">
        <v>131</v>
      </c>
      <c r="AG40" s="154" t="s">
        <v>129</v>
      </c>
      <c r="AH40" s="301">
        <v>0</v>
      </c>
      <c r="AI40" s="301">
        <v>0.1</v>
      </c>
      <c r="AJ40" s="301">
        <v>0.1</v>
      </c>
      <c r="AK40" s="301">
        <v>0</v>
      </c>
      <c r="AL40" s="301">
        <v>0</v>
      </c>
      <c r="AM40" s="301">
        <v>0</v>
      </c>
      <c r="AN40" s="301">
        <v>0</v>
      </c>
      <c r="AO40" s="468"/>
      <c r="AP40" s="469"/>
      <c r="AQ40" s="532">
        <v>36</v>
      </c>
      <c r="AR40" s="305">
        <v>8</v>
      </c>
      <c r="AS40" s="305">
        <v>1</v>
      </c>
      <c r="AT40" s="305">
        <v>2</v>
      </c>
      <c r="AU40" s="305">
        <v>0</v>
      </c>
      <c r="AV40" s="305">
        <v>0</v>
      </c>
      <c r="AW40" s="105" t="s">
        <v>131</v>
      </c>
      <c r="AX40" s="470" t="s">
        <v>129</v>
      </c>
      <c r="AY40" s="471" t="s">
        <v>131</v>
      </c>
      <c r="AZ40" s="308">
        <v>0</v>
      </c>
      <c r="BA40" s="308">
        <v>0</v>
      </c>
      <c r="BB40" s="309">
        <v>0</v>
      </c>
      <c r="BC40" s="309">
        <v>0</v>
      </c>
      <c r="BD40" s="309">
        <v>0</v>
      </c>
      <c r="BE40" s="309">
        <v>0</v>
      </c>
      <c r="BF40" s="164" t="s">
        <v>547</v>
      </c>
    </row>
    <row r="41" spans="1:58" s="866" customFormat="1" ht="11.45" customHeight="1">
      <c r="A41" s="106" t="s">
        <v>548</v>
      </c>
      <c r="B41" s="847"/>
      <c r="C41" s="848"/>
      <c r="D41" s="849"/>
      <c r="E41" s="850"/>
      <c r="F41" s="851"/>
      <c r="G41" s="851"/>
      <c r="H41" s="852"/>
      <c r="I41" s="853"/>
      <c r="J41" s="854"/>
      <c r="K41" s="855"/>
      <c r="L41" s="856"/>
      <c r="M41" s="856"/>
      <c r="N41" s="856"/>
      <c r="O41" s="856"/>
      <c r="P41" s="857" t="s">
        <v>558</v>
      </c>
      <c r="Q41" s="1046" t="s">
        <v>548</v>
      </c>
      <c r="R41" s="1046"/>
      <c r="S41" s="858"/>
      <c r="T41" s="858"/>
      <c r="U41" s="858"/>
      <c r="V41" s="856"/>
      <c r="W41" s="856"/>
      <c r="X41" s="856"/>
      <c r="Y41" s="856"/>
      <c r="Z41" s="856"/>
      <c r="AA41" s="856"/>
      <c r="AB41" s="856"/>
      <c r="AC41" s="859"/>
      <c r="AD41" s="859"/>
      <c r="AE41" s="859"/>
      <c r="AF41" s="857" t="s">
        <v>558</v>
      </c>
      <c r="AG41" s="860" t="s">
        <v>549</v>
      </c>
      <c r="AH41" s="859"/>
      <c r="AI41" s="859"/>
      <c r="AJ41" s="859"/>
      <c r="AK41" s="859"/>
      <c r="AL41" s="859"/>
      <c r="AM41" s="859"/>
      <c r="AN41" s="861"/>
      <c r="AO41" s="859"/>
      <c r="AP41" s="862" t="s">
        <v>550</v>
      </c>
      <c r="AQ41" s="863"/>
      <c r="AR41" s="850"/>
      <c r="AS41" s="850"/>
      <c r="AT41" s="850"/>
      <c r="AU41" s="850"/>
      <c r="AV41" s="850"/>
      <c r="AW41" s="857" t="s">
        <v>558</v>
      </c>
      <c r="AX41" s="864" t="s">
        <v>549</v>
      </c>
      <c r="AY41" s="850"/>
      <c r="AZ41" s="850"/>
      <c r="BA41" s="865"/>
      <c r="BB41" s="865"/>
      <c r="BC41" s="865"/>
      <c r="BD41" s="865"/>
      <c r="BE41" s="857" t="s">
        <v>558</v>
      </c>
      <c r="BF41" s="865"/>
    </row>
    <row r="42" spans="1:58" s="111" customFormat="1" ht="11.45" customHeight="1">
      <c r="A42" s="866" t="s">
        <v>946</v>
      </c>
      <c r="B42" s="867"/>
      <c r="C42" s="562"/>
      <c r="D42" s="868"/>
      <c r="E42" s="869"/>
      <c r="F42" s="870"/>
      <c r="G42" s="871"/>
      <c r="H42" s="872"/>
      <c r="I42" s="873"/>
      <c r="J42" s="874"/>
      <c r="K42" s="875"/>
      <c r="L42" s="876"/>
      <c r="M42" s="876"/>
      <c r="N42" s="876"/>
      <c r="O42" s="876"/>
      <c r="P42" s="866"/>
      <c r="Q42" s="877" t="s">
        <v>551</v>
      </c>
      <c r="R42" s="877"/>
      <c r="S42" s="877"/>
      <c r="T42" s="877"/>
      <c r="U42" s="876"/>
      <c r="V42" s="876"/>
      <c r="W42" s="876"/>
      <c r="X42" s="876"/>
      <c r="Y42" s="876"/>
      <c r="Z42" s="876"/>
      <c r="AA42" s="876"/>
      <c r="AB42" s="876"/>
      <c r="AC42" s="876"/>
      <c r="AD42" s="876"/>
      <c r="AE42" s="876"/>
      <c r="AF42" s="869"/>
      <c r="AG42" s="850" t="s">
        <v>551</v>
      </c>
      <c r="AH42" s="866"/>
      <c r="AI42" s="878"/>
      <c r="AJ42" s="869"/>
      <c r="AK42" s="869"/>
      <c r="AL42" s="869"/>
      <c r="AM42" s="869"/>
      <c r="AN42" s="869"/>
      <c r="AO42" s="869"/>
      <c r="AP42" s="869"/>
      <c r="AQ42" s="869"/>
      <c r="AR42" s="869"/>
      <c r="AS42" s="869"/>
      <c r="AT42" s="869"/>
      <c r="AU42" s="876"/>
      <c r="AW42" s="869"/>
      <c r="AX42" s="864" t="s">
        <v>551</v>
      </c>
      <c r="AY42" s="869"/>
    </row>
    <row r="43" spans="1:58" s="111" customFormat="1" ht="11.45" customHeight="1">
      <c r="A43" s="106" t="s">
        <v>552</v>
      </c>
      <c r="B43" s="561"/>
      <c r="C43" s="562"/>
      <c r="D43" s="107"/>
      <c r="E43" s="165"/>
      <c r="F43" s="604"/>
      <c r="G43" s="740"/>
      <c r="H43" s="605"/>
      <c r="I43" s="741"/>
      <c r="J43" s="108"/>
      <c r="K43" s="108"/>
      <c r="L43" s="109"/>
      <c r="M43" s="110"/>
      <c r="N43" s="110"/>
      <c r="O43" s="110"/>
      <c r="P43" s="106" t="s">
        <v>553</v>
      </c>
      <c r="Q43" s="166" t="s">
        <v>947</v>
      </c>
      <c r="R43" s="110"/>
      <c r="S43" s="110"/>
      <c r="T43" s="110"/>
      <c r="U43" s="110"/>
      <c r="V43" s="110"/>
      <c r="W43" s="110"/>
      <c r="X43" s="110"/>
      <c r="Y43" s="110"/>
      <c r="Z43" s="110"/>
      <c r="AA43" s="110"/>
      <c r="AB43" s="110"/>
      <c r="AC43" s="110"/>
      <c r="AD43" s="110"/>
      <c r="AE43" s="110"/>
      <c r="AF43" s="165"/>
      <c r="AG43" s="167" t="s">
        <v>948</v>
      </c>
      <c r="AH43" s="106"/>
      <c r="AI43" s="110"/>
      <c r="AJ43" s="165"/>
      <c r="AK43" s="165"/>
      <c r="AL43" s="165"/>
      <c r="AM43" s="165"/>
      <c r="AN43" s="165"/>
      <c r="AO43" s="165"/>
      <c r="AP43" s="165"/>
      <c r="AQ43" s="165"/>
      <c r="AR43" s="165"/>
      <c r="AS43" s="165"/>
      <c r="AT43" s="165"/>
      <c r="AU43" s="110"/>
      <c r="AW43" s="165"/>
      <c r="AX43" s="168" t="s">
        <v>949</v>
      </c>
      <c r="AY43" s="165"/>
    </row>
    <row r="44" spans="1:58" s="80" customFormat="1" ht="11.45" customHeight="1">
      <c r="A44" s="106" t="s">
        <v>554</v>
      </c>
      <c r="B44" s="545"/>
      <c r="C44" s="546"/>
      <c r="D44" s="76"/>
      <c r="E44" s="134"/>
      <c r="F44" s="572"/>
      <c r="G44" s="729"/>
      <c r="H44" s="573"/>
      <c r="I44" s="730"/>
      <c r="J44" s="77"/>
      <c r="K44" s="77"/>
      <c r="L44" s="78"/>
      <c r="M44" s="79"/>
      <c r="N44" s="79"/>
      <c r="O44" s="79"/>
      <c r="P44" s="81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134"/>
      <c r="AG44" s="134"/>
      <c r="AH44" s="81"/>
      <c r="AI44" s="79"/>
      <c r="AJ44" s="134"/>
      <c r="AK44" s="134"/>
      <c r="AL44" s="134"/>
      <c r="AM44" s="134"/>
      <c r="AN44" s="134"/>
      <c r="AO44" s="134"/>
      <c r="AP44" s="134"/>
      <c r="AQ44" s="134"/>
      <c r="AR44" s="134"/>
      <c r="AS44" s="134"/>
      <c r="AT44" s="134"/>
      <c r="AU44" s="79"/>
      <c r="AW44" s="134"/>
      <c r="AX44" s="134"/>
      <c r="AY44" s="134"/>
    </row>
    <row r="45" spans="1:58" s="119" customFormat="1" ht="12">
      <c r="A45" s="112"/>
      <c r="B45" s="563"/>
      <c r="C45" s="564"/>
      <c r="D45" s="115"/>
      <c r="E45" s="169"/>
      <c r="F45" s="615"/>
      <c r="G45" s="742"/>
      <c r="H45" s="616"/>
      <c r="I45" s="743"/>
      <c r="J45" s="116"/>
      <c r="K45" s="116"/>
      <c r="L45" s="117"/>
      <c r="M45" s="118"/>
      <c r="N45" s="118"/>
      <c r="O45" s="118"/>
      <c r="P45" s="112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69"/>
      <c r="AG45" s="169"/>
      <c r="AH45" s="472"/>
      <c r="AI45" s="472"/>
      <c r="AJ45" s="472"/>
      <c r="AK45" s="472"/>
      <c r="AL45" s="472"/>
      <c r="AM45" s="472"/>
      <c r="AN45" s="472"/>
      <c r="AO45" s="169"/>
      <c r="AP45" s="169"/>
      <c r="AQ45" s="473"/>
      <c r="AR45" s="169"/>
      <c r="AS45" s="169"/>
      <c r="AT45" s="169"/>
      <c r="AU45" s="118"/>
      <c r="AW45" s="169"/>
      <c r="AX45" s="169"/>
      <c r="AY45" s="169"/>
    </row>
    <row r="46" spans="1:58" s="119" customFormat="1" ht="12">
      <c r="A46" s="112"/>
      <c r="B46" s="563"/>
      <c r="C46" s="564"/>
      <c r="D46" s="115"/>
      <c r="E46" s="169"/>
      <c r="F46" s="615"/>
      <c r="G46" s="742"/>
      <c r="H46" s="616"/>
      <c r="I46" s="743"/>
      <c r="J46" s="116"/>
      <c r="K46" s="116"/>
      <c r="L46" s="117"/>
      <c r="M46" s="118"/>
      <c r="N46" s="118"/>
      <c r="O46" s="118"/>
      <c r="P46" s="112"/>
      <c r="Q46" s="118"/>
      <c r="R46" s="118"/>
      <c r="S46" s="118"/>
      <c r="T46" s="118"/>
      <c r="U46" s="118"/>
      <c r="V46" s="118"/>
      <c r="W46" s="118"/>
      <c r="X46" s="118"/>
      <c r="Y46" s="118"/>
      <c r="Z46" s="118"/>
      <c r="AA46" s="118"/>
      <c r="AB46" s="118"/>
      <c r="AC46" s="118"/>
      <c r="AD46" s="118"/>
      <c r="AE46" s="118"/>
      <c r="AF46" s="169"/>
      <c r="AG46" s="169"/>
      <c r="AH46" s="472"/>
      <c r="AI46" s="472"/>
      <c r="AJ46" s="472"/>
      <c r="AK46" s="472"/>
      <c r="AL46" s="472"/>
      <c r="AM46" s="472"/>
      <c r="AN46" s="472"/>
      <c r="AO46" s="169"/>
      <c r="AP46" s="169"/>
      <c r="AQ46" s="473"/>
      <c r="AR46" s="169"/>
      <c r="AS46" s="169"/>
      <c r="AT46" s="169"/>
      <c r="AU46" s="118"/>
      <c r="AW46" s="169"/>
      <c r="AX46" s="169"/>
      <c r="AY46" s="169"/>
    </row>
    <row r="47" spans="1:58" s="119" customFormat="1" ht="12">
      <c r="A47" s="112"/>
      <c r="B47" s="563"/>
      <c r="C47" s="564"/>
      <c r="D47" s="115"/>
      <c r="E47" s="169"/>
      <c r="F47" s="615"/>
      <c r="G47" s="742"/>
      <c r="H47" s="616"/>
      <c r="I47" s="743"/>
      <c r="J47" s="116"/>
      <c r="K47" s="116"/>
      <c r="L47" s="117"/>
      <c r="M47" s="118"/>
      <c r="N47" s="118"/>
      <c r="O47" s="118"/>
      <c r="P47" s="112"/>
      <c r="Q47" s="118"/>
      <c r="R47" s="118"/>
      <c r="S47" s="118"/>
      <c r="T47" s="118"/>
      <c r="U47" s="118"/>
      <c r="V47" s="118"/>
      <c r="W47" s="118"/>
      <c r="X47" s="118"/>
      <c r="Y47" s="118"/>
      <c r="Z47" s="118"/>
      <c r="AA47" s="118"/>
      <c r="AB47" s="118"/>
      <c r="AC47" s="118"/>
      <c r="AD47" s="118"/>
      <c r="AE47" s="118"/>
      <c r="AF47" s="169"/>
      <c r="AG47" s="169"/>
      <c r="AH47" s="472"/>
      <c r="AI47" s="472"/>
      <c r="AJ47" s="472"/>
      <c r="AK47" s="472"/>
      <c r="AL47" s="472"/>
      <c r="AM47" s="472"/>
      <c r="AN47" s="472"/>
      <c r="AO47" s="169"/>
      <c r="AP47" s="169"/>
      <c r="AQ47" s="473"/>
      <c r="AR47" s="169"/>
      <c r="AS47" s="169"/>
      <c r="AT47" s="169"/>
      <c r="AU47" s="118"/>
      <c r="AW47" s="169"/>
      <c r="AX47" s="169"/>
      <c r="AY47" s="169"/>
    </row>
    <row r="48" spans="1:58" s="119" customFormat="1" ht="12">
      <c r="A48" s="112"/>
      <c r="B48" s="563"/>
      <c r="C48" s="564"/>
      <c r="D48" s="115"/>
      <c r="E48" s="169"/>
      <c r="F48" s="615"/>
      <c r="G48" s="742"/>
      <c r="H48" s="616"/>
      <c r="I48" s="743"/>
      <c r="J48" s="116"/>
      <c r="K48" s="116"/>
      <c r="L48" s="117"/>
      <c r="M48" s="118"/>
      <c r="N48" s="118"/>
      <c r="O48" s="118"/>
      <c r="P48" s="112"/>
      <c r="Q48" s="118"/>
      <c r="R48" s="118"/>
      <c r="S48" s="118"/>
      <c r="T48" s="118"/>
      <c r="U48" s="118"/>
      <c r="V48" s="118"/>
      <c r="W48" s="118"/>
      <c r="X48" s="118"/>
      <c r="Y48" s="118"/>
      <c r="Z48" s="118"/>
      <c r="AA48" s="118"/>
      <c r="AB48" s="118"/>
      <c r="AC48" s="118"/>
      <c r="AD48" s="118"/>
      <c r="AE48" s="118"/>
      <c r="AF48" s="169"/>
      <c r="AG48" s="169"/>
      <c r="AH48" s="472"/>
      <c r="AI48" s="472"/>
      <c r="AJ48" s="472"/>
      <c r="AK48" s="472"/>
      <c r="AL48" s="472"/>
      <c r="AM48" s="472"/>
      <c r="AN48" s="472"/>
      <c r="AO48" s="169"/>
      <c r="AP48" s="169"/>
      <c r="AQ48" s="473"/>
      <c r="AR48" s="169"/>
      <c r="AS48" s="169"/>
      <c r="AT48" s="169"/>
      <c r="AU48" s="118"/>
      <c r="AW48" s="169"/>
      <c r="AX48" s="169"/>
      <c r="AY48" s="169"/>
    </row>
    <row r="49" spans="1:51" s="119" customFormat="1">
      <c r="A49" s="112"/>
      <c r="B49" s="563"/>
      <c r="C49" s="565"/>
      <c r="D49" s="115"/>
      <c r="E49" s="169"/>
      <c r="F49" s="615"/>
      <c r="G49" s="742"/>
      <c r="H49" s="616"/>
      <c r="I49" s="743"/>
      <c r="J49" s="116"/>
      <c r="K49" s="116"/>
      <c r="L49" s="117"/>
      <c r="M49" s="118"/>
      <c r="N49" s="118"/>
      <c r="O49" s="118"/>
      <c r="P49" s="112"/>
      <c r="Q49" s="118"/>
      <c r="R49" s="118"/>
      <c r="S49" s="118"/>
      <c r="T49" s="118"/>
      <c r="U49" s="118"/>
      <c r="V49" s="118"/>
      <c r="W49" s="118"/>
      <c r="X49" s="118"/>
      <c r="Y49" s="118"/>
      <c r="Z49" s="118"/>
      <c r="AA49" s="118"/>
      <c r="AB49" s="118"/>
      <c r="AC49" s="118"/>
      <c r="AD49" s="118"/>
      <c r="AE49" s="118"/>
      <c r="AF49" s="169"/>
      <c r="AG49" s="169"/>
      <c r="AH49" s="472"/>
      <c r="AI49" s="472"/>
      <c r="AJ49" s="472"/>
      <c r="AK49" s="472"/>
      <c r="AL49" s="472"/>
      <c r="AM49" s="472"/>
      <c r="AN49" s="472"/>
      <c r="AO49" s="169"/>
      <c r="AP49" s="169"/>
      <c r="AQ49" s="473"/>
      <c r="AR49" s="169"/>
      <c r="AS49" s="169"/>
      <c r="AT49" s="169"/>
      <c r="AU49" s="118"/>
      <c r="AW49" s="169"/>
      <c r="AX49" s="169"/>
      <c r="AY49" s="169"/>
    </row>
    <row r="50" spans="1:51" s="119" customFormat="1">
      <c r="A50" s="120"/>
      <c r="B50" s="563"/>
      <c r="C50" s="565"/>
      <c r="D50" s="115"/>
      <c r="E50" s="169"/>
      <c r="F50" s="615"/>
      <c r="G50" s="742"/>
      <c r="H50" s="616"/>
      <c r="I50" s="743"/>
      <c r="J50" s="116"/>
      <c r="K50" s="116"/>
      <c r="L50" s="117"/>
      <c r="M50" s="118"/>
      <c r="N50" s="118"/>
      <c r="O50" s="118"/>
      <c r="P50" s="120"/>
      <c r="Q50" s="118"/>
      <c r="R50" s="118"/>
      <c r="S50" s="118"/>
      <c r="T50" s="118"/>
      <c r="U50" s="118"/>
      <c r="V50" s="118"/>
      <c r="W50" s="118"/>
      <c r="X50" s="118"/>
      <c r="Y50" s="118"/>
      <c r="Z50" s="118"/>
      <c r="AA50" s="118"/>
      <c r="AB50" s="118"/>
      <c r="AC50" s="118"/>
      <c r="AD50" s="118"/>
      <c r="AE50" s="118"/>
      <c r="AF50" s="169"/>
      <c r="AG50" s="169"/>
      <c r="AH50" s="472"/>
      <c r="AI50" s="472"/>
      <c r="AJ50" s="472"/>
      <c r="AK50" s="472"/>
      <c r="AL50" s="472"/>
      <c r="AM50" s="472"/>
      <c r="AN50" s="472"/>
      <c r="AO50" s="169"/>
      <c r="AP50" s="169"/>
      <c r="AQ50" s="473"/>
      <c r="AR50" s="169"/>
      <c r="AS50" s="169"/>
      <c r="AT50" s="169"/>
      <c r="AU50" s="118"/>
      <c r="AW50" s="169"/>
      <c r="AX50" s="169"/>
      <c r="AY50" s="169"/>
    </row>
    <row r="51" spans="1:51">
      <c r="AH51" s="472"/>
      <c r="AI51" s="472"/>
      <c r="AJ51" s="472"/>
      <c r="AK51" s="472"/>
      <c r="AL51" s="472"/>
      <c r="AM51" s="472"/>
      <c r="AN51" s="472"/>
      <c r="AQ51" s="473"/>
    </row>
    <row r="52" spans="1:51">
      <c r="AH52" s="472"/>
      <c r="AI52" s="472"/>
      <c r="AJ52" s="472"/>
      <c r="AK52" s="472"/>
      <c r="AL52" s="472"/>
      <c r="AM52" s="472"/>
      <c r="AN52" s="472"/>
      <c r="AQ52" s="473"/>
    </row>
    <row r="53" spans="1:51">
      <c r="AH53" s="472"/>
      <c r="AI53" s="472"/>
      <c r="AJ53" s="472"/>
      <c r="AK53" s="472"/>
      <c r="AL53" s="472"/>
      <c r="AM53" s="472"/>
      <c r="AN53" s="472"/>
      <c r="AQ53" s="473"/>
    </row>
    <row r="54" spans="1:51">
      <c r="AH54" s="472"/>
      <c r="AI54" s="472"/>
      <c r="AJ54" s="472"/>
      <c r="AK54" s="472"/>
      <c r="AL54" s="472"/>
      <c r="AM54" s="472"/>
      <c r="AN54" s="472"/>
      <c r="AQ54" s="473"/>
    </row>
    <row r="55" spans="1:51">
      <c r="AH55" s="472"/>
      <c r="AI55" s="472"/>
      <c r="AJ55" s="472"/>
      <c r="AK55" s="472"/>
      <c r="AL55" s="472"/>
      <c r="AM55" s="472"/>
      <c r="AN55" s="472"/>
      <c r="AQ55" s="473"/>
    </row>
    <row r="56" spans="1:51">
      <c r="AH56" s="472"/>
      <c r="AI56" s="472"/>
      <c r="AJ56" s="472"/>
      <c r="AK56" s="472"/>
      <c r="AL56" s="472"/>
      <c r="AM56" s="472"/>
      <c r="AN56" s="472"/>
      <c r="AQ56" s="473"/>
    </row>
    <row r="57" spans="1:51">
      <c r="AH57" s="472"/>
      <c r="AI57" s="472"/>
      <c r="AJ57" s="472"/>
      <c r="AK57" s="472"/>
      <c r="AL57" s="472"/>
      <c r="AM57" s="472"/>
      <c r="AN57" s="472"/>
      <c r="AQ57" s="473"/>
    </row>
    <row r="58" spans="1:51">
      <c r="AH58" s="472"/>
      <c r="AI58" s="472"/>
      <c r="AJ58" s="472"/>
      <c r="AK58" s="472"/>
      <c r="AL58" s="472"/>
      <c r="AM58" s="472"/>
      <c r="AN58" s="472"/>
      <c r="AQ58" s="473"/>
    </row>
    <row r="59" spans="1:51">
      <c r="AH59" s="472"/>
      <c r="AI59" s="472"/>
      <c r="AJ59" s="472"/>
      <c r="AK59" s="472"/>
      <c r="AL59" s="472"/>
      <c r="AM59" s="472"/>
      <c r="AN59" s="472"/>
      <c r="AQ59" s="473"/>
    </row>
    <row r="60" spans="1:51">
      <c r="AH60" s="472"/>
      <c r="AI60" s="472"/>
      <c r="AJ60" s="472"/>
      <c r="AK60" s="472"/>
      <c r="AL60" s="472"/>
      <c r="AM60" s="472"/>
      <c r="AN60" s="472"/>
      <c r="AQ60" s="473"/>
    </row>
    <row r="61" spans="1:51">
      <c r="AH61" s="472"/>
      <c r="AI61" s="472"/>
      <c r="AJ61" s="472"/>
      <c r="AK61" s="472"/>
      <c r="AL61" s="472"/>
      <c r="AM61" s="472"/>
      <c r="AN61" s="472"/>
      <c r="AQ61" s="473"/>
    </row>
    <row r="62" spans="1:51">
      <c r="AH62" s="472"/>
      <c r="AI62" s="472"/>
      <c r="AJ62" s="472"/>
      <c r="AK62" s="472"/>
      <c r="AL62" s="472"/>
      <c r="AM62" s="472"/>
      <c r="AN62" s="472"/>
      <c r="AQ62" s="473"/>
    </row>
    <row r="63" spans="1:51">
      <c r="AH63" s="472"/>
      <c r="AI63" s="472"/>
      <c r="AJ63" s="472"/>
      <c r="AK63" s="472"/>
      <c r="AL63" s="472"/>
      <c r="AM63" s="472"/>
      <c r="AN63" s="472"/>
      <c r="AQ63" s="473"/>
    </row>
    <row r="64" spans="1:51">
      <c r="AH64" s="472"/>
      <c r="AI64" s="472"/>
      <c r="AJ64" s="472"/>
      <c r="AK64" s="472"/>
      <c r="AL64" s="472"/>
      <c r="AM64" s="472"/>
      <c r="AN64" s="472"/>
      <c r="AQ64" s="473"/>
    </row>
    <row r="65" spans="34:43">
      <c r="AH65" s="472"/>
      <c r="AI65" s="472"/>
      <c r="AJ65" s="472"/>
      <c r="AK65" s="472"/>
      <c r="AL65" s="472"/>
      <c r="AM65" s="472"/>
      <c r="AN65" s="472"/>
      <c r="AQ65" s="473"/>
    </row>
    <row r="66" spans="34:43">
      <c r="AH66" s="472"/>
      <c r="AI66" s="472"/>
      <c r="AJ66" s="472"/>
      <c r="AK66" s="472"/>
      <c r="AL66" s="472"/>
      <c r="AM66" s="472"/>
      <c r="AN66" s="472"/>
      <c r="AQ66" s="473"/>
    </row>
    <row r="67" spans="34:43">
      <c r="AH67" s="472"/>
      <c r="AI67" s="472"/>
      <c r="AJ67" s="472"/>
      <c r="AK67" s="472"/>
      <c r="AL67" s="472"/>
      <c r="AM67" s="472"/>
      <c r="AN67" s="472"/>
      <c r="AQ67" s="473"/>
    </row>
    <row r="68" spans="34:43">
      <c r="AH68" s="472"/>
      <c r="AI68" s="472"/>
      <c r="AJ68" s="472"/>
      <c r="AK68" s="472"/>
      <c r="AL68" s="472"/>
      <c r="AM68" s="472"/>
      <c r="AN68" s="472"/>
      <c r="AQ68" s="473"/>
    </row>
    <row r="69" spans="34:43">
      <c r="AH69" s="472"/>
      <c r="AI69" s="472"/>
      <c r="AJ69" s="472"/>
      <c r="AK69" s="472"/>
      <c r="AL69" s="472"/>
      <c r="AM69" s="472"/>
      <c r="AN69" s="472"/>
      <c r="AQ69" s="473"/>
    </row>
    <row r="70" spans="34:43">
      <c r="AH70" s="472"/>
      <c r="AI70" s="472"/>
      <c r="AJ70" s="472"/>
      <c r="AK70" s="472"/>
      <c r="AL70" s="472"/>
      <c r="AM70" s="472"/>
      <c r="AN70" s="472"/>
      <c r="AQ70" s="473"/>
    </row>
    <row r="71" spans="34:43">
      <c r="AH71" s="472"/>
      <c r="AI71" s="472"/>
      <c r="AJ71" s="472"/>
      <c r="AK71" s="472"/>
      <c r="AL71" s="472"/>
      <c r="AM71" s="472"/>
      <c r="AN71" s="472"/>
      <c r="AQ71" s="473"/>
    </row>
    <row r="72" spans="34:43">
      <c r="AH72" s="472"/>
      <c r="AI72" s="472"/>
      <c r="AJ72" s="472"/>
      <c r="AK72" s="472"/>
      <c r="AL72" s="472"/>
      <c r="AM72" s="472"/>
      <c r="AN72" s="472"/>
      <c r="AQ72" s="473"/>
    </row>
    <row r="73" spans="34:43">
      <c r="AH73" s="472"/>
      <c r="AI73" s="472"/>
      <c r="AJ73" s="472"/>
      <c r="AK73" s="472"/>
      <c r="AL73" s="472"/>
      <c r="AM73" s="472"/>
      <c r="AN73" s="472"/>
      <c r="AQ73" s="473"/>
    </row>
    <row r="77" spans="34:43">
      <c r="AH77" s="474"/>
      <c r="AI77" s="474"/>
      <c r="AJ77" s="474"/>
      <c r="AK77" s="474"/>
      <c r="AL77" s="474"/>
      <c r="AM77" s="474"/>
      <c r="AN77" s="474"/>
    </row>
    <row r="78" spans="34:43">
      <c r="AH78" s="474"/>
      <c r="AI78" s="474"/>
      <c r="AJ78" s="474"/>
      <c r="AK78" s="474"/>
      <c r="AL78" s="474"/>
      <c r="AM78" s="474"/>
      <c r="AN78" s="474"/>
    </row>
    <row r="79" spans="34:43">
      <c r="AH79" s="474"/>
      <c r="AI79" s="474"/>
      <c r="AJ79" s="474"/>
      <c r="AK79" s="474"/>
      <c r="AL79" s="474"/>
      <c r="AM79" s="474"/>
      <c r="AN79" s="474"/>
    </row>
    <row r="80" spans="34:43">
      <c r="AH80" s="474"/>
      <c r="AI80" s="474"/>
      <c r="AJ80" s="474"/>
      <c r="AK80" s="474"/>
      <c r="AL80" s="474"/>
      <c r="AM80" s="474"/>
      <c r="AN80" s="474"/>
    </row>
    <row r="81" spans="34:40">
      <c r="AH81" s="474"/>
      <c r="AI81" s="474"/>
      <c r="AJ81" s="474"/>
      <c r="AK81" s="474"/>
      <c r="AL81" s="474"/>
      <c r="AM81" s="474"/>
      <c r="AN81" s="474"/>
    </row>
    <row r="82" spans="34:40">
      <c r="AH82" s="474"/>
      <c r="AI82" s="474"/>
      <c r="AJ82" s="474"/>
      <c r="AK82" s="474"/>
      <c r="AL82" s="474"/>
      <c r="AM82" s="474"/>
      <c r="AN82" s="474"/>
    </row>
    <row r="83" spans="34:40">
      <c r="AH83" s="474"/>
      <c r="AI83" s="474"/>
      <c r="AJ83" s="474"/>
      <c r="AK83" s="474"/>
      <c r="AL83" s="474"/>
      <c r="AM83" s="474"/>
      <c r="AN83" s="474"/>
    </row>
    <row r="84" spans="34:40">
      <c r="AH84" s="474"/>
      <c r="AI84" s="474"/>
      <c r="AJ84" s="474"/>
      <c r="AK84" s="474"/>
      <c r="AL84" s="474"/>
      <c r="AM84" s="474"/>
      <c r="AN84" s="474"/>
    </row>
    <row r="85" spans="34:40">
      <c r="AH85" s="474"/>
      <c r="AI85" s="474"/>
      <c r="AJ85" s="474"/>
      <c r="AK85" s="474"/>
      <c r="AL85" s="474"/>
      <c r="AM85" s="474"/>
      <c r="AN85" s="474"/>
    </row>
    <row r="86" spans="34:40">
      <c r="AH86" s="474"/>
      <c r="AI86" s="474"/>
      <c r="AJ86" s="474"/>
      <c r="AK86" s="474"/>
      <c r="AL86" s="474"/>
      <c r="AM86" s="474"/>
      <c r="AN86" s="474"/>
    </row>
    <row r="87" spans="34:40">
      <c r="AH87" s="474"/>
      <c r="AI87" s="474"/>
      <c r="AJ87" s="474"/>
      <c r="AK87" s="474"/>
      <c r="AL87" s="474"/>
      <c r="AM87" s="474"/>
      <c r="AN87" s="474"/>
    </row>
    <row r="88" spans="34:40">
      <c r="AH88" s="474"/>
      <c r="AI88" s="474"/>
      <c r="AJ88" s="474"/>
      <c r="AK88" s="474"/>
      <c r="AL88" s="474"/>
      <c r="AM88" s="474"/>
      <c r="AN88" s="474"/>
    </row>
    <row r="89" spans="34:40">
      <c r="AH89" s="474"/>
      <c r="AI89" s="474"/>
      <c r="AJ89" s="474"/>
      <c r="AK89" s="474"/>
      <c r="AL89" s="474"/>
      <c r="AM89" s="474"/>
      <c r="AN89" s="474"/>
    </row>
    <row r="90" spans="34:40">
      <c r="AH90" s="474"/>
      <c r="AI90" s="474"/>
      <c r="AJ90" s="474"/>
      <c r="AK90" s="474"/>
      <c r="AL90" s="474"/>
      <c r="AM90" s="474"/>
      <c r="AN90" s="474"/>
    </row>
    <row r="91" spans="34:40">
      <c r="AH91" s="474"/>
      <c r="AI91" s="474"/>
      <c r="AJ91" s="474"/>
      <c r="AK91" s="474"/>
      <c r="AL91" s="474"/>
      <c r="AM91" s="474"/>
      <c r="AN91" s="474"/>
    </row>
    <row r="92" spans="34:40">
      <c r="AH92" s="474"/>
      <c r="AI92" s="474"/>
      <c r="AJ92" s="474"/>
      <c r="AK92" s="474"/>
      <c r="AL92" s="474"/>
      <c r="AM92" s="474"/>
      <c r="AN92" s="474"/>
    </row>
    <row r="93" spans="34:40">
      <c r="AH93" s="474"/>
      <c r="AI93" s="474"/>
      <c r="AJ93" s="474"/>
      <c r="AK93" s="474"/>
      <c r="AL93" s="474"/>
      <c r="AM93" s="474"/>
      <c r="AN93" s="474"/>
    </row>
    <row r="94" spans="34:40">
      <c r="AH94" s="474"/>
      <c r="AI94" s="474"/>
      <c r="AJ94" s="474"/>
      <c r="AK94" s="474"/>
      <c r="AL94" s="474"/>
      <c r="AM94" s="474"/>
      <c r="AN94" s="474"/>
    </row>
    <row r="95" spans="34:40">
      <c r="AH95" s="474"/>
      <c r="AI95" s="474"/>
      <c r="AJ95" s="474"/>
      <c r="AK95" s="474"/>
      <c r="AL95" s="474"/>
      <c r="AM95" s="474"/>
      <c r="AN95" s="474"/>
    </row>
    <row r="96" spans="34:40">
      <c r="AH96" s="474"/>
      <c r="AI96" s="474"/>
      <c r="AJ96" s="474"/>
      <c r="AK96" s="474"/>
      <c r="AL96" s="474"/>
      <c r="AM96" s="474"/>
      <c r="AN96" s="474"/>
    </row>
    <row r="97" spans="34:40">
      <c r="AH97" s="474"/>
      <c r="AI97" s="474"/>
      <c r="AJ97" s="474"/>
      <c r="AK97" s="474"/>
      <c r="AL97" s="474"/>
      <c r="AM97" s="474"/>
      <c r="AN97" s="474"/>
    </row>
    <row r="98" spans="34:40">
      <c r="AH98" s="474"/>
      <c r="AI98" s="474"/>
      <c r="AJ98" s="474"/>
      <c r="AK98" s="474"/>
      <c r="AL98" s="474"/>
      <c r="AM98" s="474"/>
      <c r="AN98" s="474"/>
    </row>
    <row r="99" spans="34:40">
      <c r="AH99" s="474"/>
      <c r="AI99" s="474"/>
      <c r="AJ99" s="474"/>
      <c r="AK99" s="474"/>
      <c r="AL99" s="474"/>
      <c r="AM99" s="474"/>
      <c r="AN99" s="474"/>
    </row>
    <row r="100" spans="34:40">
      <c r="AH100" s="474"/>
      <c r="AI100" s="474"/>
      <c r="AJ100" s="474"/>
      <c r="AK100" s="474"/>
      <c r="AL100" s="474"/>
      <c r="AM100" s="474"/>
      <c r="AN100" s="474"/>
    </row>
    <row r="101" spans="34:40">
      <c r="AH101" s="474"/>
      <c r="AI101" s="474"/>
      <c r="AJ101" s="474"/>
      <c r="AK101" s="474"/>
      <c r="AL101" s="474"/>
      <c r="AM101" s="474"/>
      <c r="AN101" s="474"/>
    </row>
    <row r="102" spans="34:40">
      <c r="AH102" s="474"/>
      <c r="AI102" s="474"/>
      <c r="AJ102" s="474"/>
      <c r="AK102" s="474"/>
      <c r="AL102" s="474"/>
      <c r="AM102" s="474"/>
      <c r="AN102" s="474"/>
    </row>
    <row r="103" spans="34:40">
      <c r="AH103" s="474"/>
      <c r="AI103" s="474"/>
      <c r="AJ103" s="474"/>
      <c r="AK103" s="474"/>
      <c r="AL103" s="474"/>
      <c r="AM103" s="474"/>
      <c r="AN103" s="474"/>
    </row>
    <row r="104" spans="34:40">
      <c r="AH104" s="474"/>
      <c r="AI104" s="474"/>
      <c r="AJ104" s="474"/>
      <c r="AK104" s="474"/>
      <c r="AL104" s="474"/>
      <c r="AM104" s="474"/>
      <c r="AN104" s="474"/>
    </row>
    <row r="105" spans="34:40">
      <c r="AH105" s="474"/>
      <c r="AI105" s="474"/>
      <c r="AJ105" s="474"/>
      <c r="AK105" s="474"/>
      <c r="AL105" s="474"/>
      <c r="AM105" s="474"/>
      <c r="AN105" s="474"/>
    </row>
    <row r="116" spans="34:40">
      <c r="AH116" s="475"/>
      <c r="AI116" s="475"/>
      <c r="AJ116" s="475"/>
      <c r="AK116" s="475"/>
      <c r="AL116" s="475"/>
      <c r="AM116" s="475"/>
      <c r="AN116" s="475"/>
    </row>
    <row r="117" spans="34:40">
      <c r="AH117" s="475"/>
      <c r="AI117" s="475"/>
      <c r="AJ117" s="475"/>
      <c r="AK117" s="475"/>
      <c r="AL117" s="475"/>
      <c r="AM117" s="475"/>
      <c r="AN117" s="475"/>
    </row>
    <row r="118" spans="34:40">
      <c r="AH118" s="475"/>
      <c r="AI118" s="475"/>
      <c r="AJ118" s="475"/>
      <c r="AK118" s="475"/>
      <c r="AL118" s="475"/>
      <c r="AM118" s="475"/>
      <c r="AN118" s="475"/>
    </row>
    <row r="119" spans="34:40">
      <c r="AH119" s="475"/>
      <c r="AI119" s="475"/>
      <c r="AJ119" s="475"/>
      <c r="AK119" s="475"/>
      <c r="AL119" s="475"/>
      <c r="AM119" s="475"/>
      <c r="AN119" s="475"/>
    </row>
    <row r="120" spans="34:40">
      <c r="AH120" s="475"/>
      <c r="AI120" s="475"/>
      <c r="AJ120" s="475"/>
      <c r="AK120" s="475"/>
      <c r="AL120" s="475"/>
      <c r="AM120" s="475"/>
      <c r="AN120" s="475"/>
    </row>
    <row r="121" spans="34:40">
      <c r="AH121" s="475"/>
      <c r="AI121" s="475"/>
      <c r="AJ121" s="475"/>
      <c r="AK121" s="475"/>
      <c r="AL121" s="475"/>
      <c r="AM121" s="475"/>
      <c r="AN121" s="475"/>
    </row>
    <row r="122" spans="34:40">
      <c r="AH122" s="475"/>
      <c r="AI122" s="475"/>
      <c r="AJ122" s="475"/>
      <c r="AK122" s="475"/>
      <c r="AL122" s="475"/>
      <c r="AM122" s="475"/>
      <c r="AN122" s="475"/>
    </row>
    <row r="123" spans="34:40">
      <c r="AH123" s="475"/>
      <c r="AI123" s="475"/>
      <c r="AJ123" s="475"/>
      <c r="AK123" s="475"/>
      <c r="AL123" s="475"/>
      <c r="AM123" s="475"/>
      <c r="AN123" s="475"/>
    </row>
    <row r="124" spans="34:40">
      <c r="AH124" s="475"/>
      <c r="AI124" s="475"/>
      <c r="AJ124" s="475"/>
      <c r="AK124" s="475"/>
      <c r="AL124" s="475"/>
      <c r="AM124" s="475"/>
      <c r="AN124" s="475"/>
    </row>
    <row r="125" spans="34:40">
      <c r="AH125" s="475"/>
      <c r="AI125" s="475"/>
      <c r="AJ125" s="475"/>
      <c r="AK125" s="475"/>
      <c r="AL125" s="475"/>
      <c r="AM125" s="475"/>
      <c r="AN125" s="475"/>
    </row>
    <row r="126" spans="34:40">
      <c r="AH126" s="475"/>
      <c r="AI126" s="475"/>
      <c r="AJ126" s="475"/>
      <c r="AK126" s="475"/>
      <c r="AL126" s="475"/>
      <c r="AM126" s="475"/>
      <c r="AN126" s="475"/>
    </row>
    <row r="127" spans="34:40">
      <c r="AH127" s="475"/>
      <c r="AI127" s="475"/>
      <c r="AJ127" s="475"/>
      <c r="AK127" s="475"/>
      <c r="AL127" s="475"/>
      <c r="AM127" s="475"/>
      <c r="AN127" s="475"/>
    </row>
    <row r="128" spans="34:40">
      <c r="AH128" s="475"/>
      <c r="AI128" s="475"/>
      <c r="AJ128" s="475"/>
      <c r="AK128" s="475"/>
      <c r="AL128" s="475"/>
      <c r="AM128" s="475"/>
      <c r="AN128" s="475"/>
    </row>
    <row r="129" spans="34:40">
      <c r="AH129" s="475"/>
      <c r="AI129" s="475"/>
      <c r="AJ129" s="475"/>
      <c r="AK129" s="475"/>
      <c r="AL129" s="475"/>
      <c r="AM129" s="475"/>
      <c r="AN129" s="475"/>
    </row>
    <row r="130" spans="34:40">
      <c r="AH130" s="475"/>
      <c r="AI130" s="475"/>
      <c r="AJ130" s="475"/>
      <c r="AK130" s="475"/>
      <c r="AL130" s="475"/>
      <c r="AM130" s="475"/>
      <c r="AN130" s="475"/>
    </row>
    <row r="131" spans="34:40">
      <c r="AH131" s="475"/>
      <c r="AI131" s="475"/>
      <c r="AJ131" s="475"/>
      <c r="AK131" s="475"/>
      <c r="AL131" s="475"/>
      <c r="AM131" s="475"/>
      <c r="AN131" s="475"/>
    </row>
    <row r="132" spans="34:40">
      <c r="AH132" s="475"/>
      <c r="AI132" s="475"/>
      <c r="AJ132" s="475"/>
      <c r="AK132" s="475"/>
      <c r="AL132" s="475"/>
      <c r="AM132" s="475"/>
      <c r="AN132" s="475"/>
    </row>
    <row r="133" spans="34:40">
      <c r="AH133" s="475"/>
      <c r="AI133" s="475"/>
      <c r="AJ133" s="475"/>
      <c r="AK133" s="475"/>
      <c r="AL133" s="475"/>
      <c r="AM133" s="475"/>
      <c r="AN133" s="475"/>
    </row>
    <row r="134" spans="34:40">
      <c r="AH134" s="475"/>
      <c r="AI134" s="475"/>
      <c r="AJ134" s="475"/>
      <c r="AK134" s="475"/>
      <c r="AL134" s="475"/>
      <c r="AM134" s="475"/>
      <c r="AN134" s="475"/>
    </row>
    <row r="135" spans="34:40">
      <c r="AH135" s="475"/>
      <c r="AI135" s="475"/>
      <c r="AJ135" s="475"/>
      <c r="AK135" s="475"/>
      <c r="AL135" s="475"/>
      <c r="AM135" s="475"/>
      <c r="AN135" s="475"/>
    </row>
    <row r="136" spans="34:40">
      <c r="AH136" s="475"/>
      <c r="AI136" s="475"/>
      <c r="AJ136" s="475"/>
      <c r="AK136" s="475"/>
      <c r="AL136" s="475"/>
      <c r="AM136" s="475"/>
      <c r="AN136" s="475"/>
    </row>
    <row r="137" spans="34:40">
      <c r="AH137" s="475"/>
      <c r="AI137" s="475"/>
      <c r="AJ137" s="475"/>
      <c r="AK137" s="475"/>
      <c r="AL137" s="475"/>
      <c r="AM137" s="475"/>
      <c r="AN137" s="475"/>
    </row>
    <row r="138" spans="34:40">
      <c r="AH138" s="475"/>
      <c r="AI138" s="475"/>
      <c r="AJ138" s="475"/>
      <c r="AK138" s="475"/>
      <c r="AL138" s="475"/>
      <c r="AM138" s="475"/>
      <c r="AN138" s="475"/>
    </row>
    <row r="139" spans="34:40">
      <c r="AH139" s="475"/>
      <c r="AI139" s="475"/>
      <c r="AJ139" s="475"/>
      <c r="AK139" s="475"/>
      <c r="AL139" s="475"/>
      <c r="AM139" s="475"/>
      <c r="AN139" s="475"/>
    </row>
    <row r="140" spans="34:40">
      <c r="AH140" s="475"/>
      <c r="AI140" s="475"/>
      <c r="AJ140" s="475"/>
      <c r="AK140" s="475"/>
      <c r="AL140" s="475"/>
      <c r="AM140" s="475"/>
      <c r="AN140" s="475"/>
    </row>
    <row r="141" spans="34:40">
      <c r="AH141" s="475"/>
      <c r="AI141" s="475"/>
      <c r="AJ141" s="475"/>
      <c r="AK141" s="475"/>
      <c r="AL141" s="475"/>
      <c r="AM141" s="475"/>
      <c r="AN141" s="475"/>
    </row>
    <row r="142" spans="34:40">
      <c r="AH142" s="475"/>
      <c r="AI142" s="475"/>
      <c r="AJ142" s="475"/>
      <c r="AK142" s="475"/>
      <c r="AL142" s="475"/>
      <c r="AM142" s="475"/>
      <c r="AN142" s="475"/>
    </row>
    <row r="143" spans="34:40">
      <c r="AH143" s="475"/>
      <c r="AI143" s="475"/>
      <c r="AJ143" s="475"/>
      <c r="AK143" s="475"/>
      <c r="AL143" s="475"/>
      <c r="AM143" s="475"/>
      <c r="AN143" s="475"/>
    </row>
    <row r="144" spans="34:40">
      <c r="AH144" s="475"/>
      <c r="AI144" s="475"/>
      <c r="AJ144" s="475"/>
      <c r="AK144" s="475"/>
      <c r="AL144" s="475"/>
      <c r="AM144" s="475"/>
      <c r="AN144" s="475"/>
    </row>
  </sheetData>
  <sheetProtection selectLockedCells="1"/>
  <mergeCells count="93">
    <mergeCell ref="AX3:BF3"/>
    <mergeCell ref="AX4:BE4"/>
    <mergeCell ref="A6:A11"/>
    <mergeCell ref="B6:C8"/>
    <mergeCell ref="D6:E8"/>
    <mergeCell ref="F6:F11"/>
    <mergeCell ref="G6:G11"/>
    <mergeCell ref="H6:H11"/>
    <mergeCell ref="I6:I11"/>
    <mergeCell ref="J6:O6"/>
    <mergeCell ref="A3:H3"/>
    <mergeCell ref="I3:P3"/>
    <mergeCell ref="Q3:X3"/>
    <mergeCell ref="Y3:AF3"/>
    <mergeCell ref="AG3:AN3"/>
    <mergeCell ref="AP3:AW3"/>
    <mergeCell ref="BF6:BF11"/>
    <mergeCell ref="J7:J11"/>
    <mergeCell ref="K7:K11"/>
    <mergeCell ref="L7:L11"/>
    <mergeCell ref="M7:M11"/>
    <mergeCell ref="N7:N11"/>
    <mergeCell ref="O7:O11"/>
    <mergeCell ref="AH6:AN6"/>
    <mergeCell ref="AO6:AO11"/>
    <mergeCell ref="AP6:AP11"/>
    <mergeCell ref="AQ6:AT6"/>
    <mergeCell ref="AU6:AV6"/>
    <mergeCell ref="AW6:AW11"/>
    <mergeCell ref="AH7:AN7"/>
    <mergeCell ref="AQ7:AQ11"/>
    <mergeCell ref="AR7:AT8"/>
    <mergeCell ref="BB7:BB11"/>
    <mergeCell ref="BC7:BE8"/>
    <mergeCell ref="R8:U8"/>
    <mergeCell ref="V8:X8"/>
    <mergeCell ref="Y8:Z8"/>
    <mergeCell ref="AA8:AE8"/>
    <mergeCell ref="AH8:AN8"/>
    <mergeCell ref="T9:T11"/>
    <mergeCell ref="AX6:AY11"/>
    <mergeCell ref="AZ6:BA6"/>
    <mergeCell ref="BB6:BE6"/>
    <mergeCell ref="AU7:AU11"/>
    <mergeCell ref="R6:X6"/>
    <mergeCell ref="Y6:AE6"/>
    <mergeCell ref="W9:W11"/>
    <mergeCell ref="X9:X11"/>
    <mergeCell ref="AJ9:AJ11"/>
    <mergeCell ref="AF6:AF11"/>
    <mergeCell ref="AG6:AG11"/>
    <mergeCell ref="AH9:AH11"/>
    <mergeCell ref="AI9:AI11"/>
    <mergeCell ref="AV7:AV8"/>
    <mergeCell ref="AZ7:BA8"/>
    <mergeCell ref="AM9:AM11"/>
    <mergeCell ref="AN9:AN11"/>
    <mergeCell ref="AR9:AR11"/>
    <mergeCell ref="B9:B11"/>
    <mergeCell ref="C9:C11"/>
    <mergeCell ref="D9:D11"/>
    <mergeCell ref="E9:E11"/>
    <mergeCell ref="R9:R11"/>
    <mergeCell ref="S9:S11"/>
    <mergeCell ref="P6:P11"/>
    <mergeCell ref="Q6:Q11"/>
    <mergeCell ref="R7:X7"/>
    <mergeCell ref="Y7:AE7"/>
    <mergeCell ref="U9:U11"/>
    <mergeCell ref="V9:V11"/>
    <mergeCell ref="Z9:Z11"/>
    <mergeCell ref="AA9:AA11"/>
    <mergeCell ref="AC9:AC11"/>
    <mergeCell ref="AD9:AD11"/>
    <mergeCell ref="AE9:AE11"/>
    <mergeCell ref="Y9:Y11"/>
    <mergeCell ref="AB9:AB11"/>
    <mergeCell ref="AX15:AY15"/>
    <mergeCell ref="Q41:R41"/>
    <mergeCell ref="BE9:BE11"/>
    <mergeCell ref="AX12:AY12"/>
    <mergeCell ref="AX13:AY13"/>
    <mergeCell ref="AX14:AY14"/>
    <mergeCell ref="AX16:AY16"/>
    <mergeCell ref="AT9:AT11"/>
    <mergeCell ref="AV9:AV11"/>
    <mergeCell ref="AZ9:AZ11"/>
    <mergeCell ref="BA9:BA11"/>
    <mergeCell ref="BC9:BC11"/>
    <mergeCell ref="BD9:BD11"/>
    <mergeCell ref="AK9:AK11"/>
    <mergeCell ref="AL9:AL11"/>
    <mergeCell ref="AS9:AS11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6" manualBreakCount="6">
    <brk id="8" max="43" man="1"/>
    <brk id="16" max="43" man="1"/>
    <brk id="24" max="43" man="1"/>
    <brk id="32" max="43" man="1"/>
    <brk id="40" max="43" man="1"/>
    <brk id="49" max="4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view="pageBreakPreview" zoomScaleNormal="100" zoomScaleSheetLayoutView="100" workbookViewId="0">
      <selection activeCell="L36" sqref="L36"/>
    </sheetView>
  </sheetViews>
  <sheetFormatPr defaultRowHeight="14.25"/>
  <cols>
    <col min="1" max="1" width="6.125" style="37" customWidth="1"/>
    <col min="2" max="2" width="11.625" style="39" customWidth="1"/>
    <col min="3" max="3" width="9.625" style="133" customWidth="1"/>
    <col min="4" max="4" width="13.625" style="133" customWidth="1"/>
    <col min="5" max="6" width="13.625" style="38" customWidth="1"/>
    <col min="7" max="7" width="14.125" style="38" customWidth="1"/>
    <col min="8" max="16384" width="9" style="39"/>
  </cols>
  <sheetData>
    <row r="1" spans="1:7" s="332" customFormat="1" ht="14.1" customHeight="1">
      <c r="A1" s="327"/>
      <c r="C1" s="351"/>
      <c r="D1" s="351"/>
      <c r="E1" s="328"/>
      <c r="F1" s="328"/>
      <c r="G1" s="329" t="s">
        <v>991</v>
      </c>
    </row>
    <row r="2" spans="1:7" s="12" customFormat="1" ht="14.1" customHeight="1">
      <c r="A2" s="10"/>
      <c r="C2" s="126"/>
      <c r="D2" s="126"/>
      <c r="E2" s="9"/>
      <c r="F2" s="9"/>
      <c r="G2" s="9"/>
    </row>
    <row r="3" spans="1:7" s="284" customFormat="1" ht="20.100000000000001" customHeight="1">
      <c r="A3" s="919" t="s">
        <v>216</v>
      </c>
      <c r="B3" s="919"/>
      <c r="C3" s="919"/>
      <c r="D3" s="919"/>
      <c r="E3" s="919"/>
      <c r="F3" s="919"/>
      <c r="G3" s="919"/>
    </row>
    <row r="4" spans="1:7" s="13" customFormat="1" ht="24" customHeight="1">
      <c r="A4" s="921" t="s">
        <v>217</v>
      </c>
      <c r="B4" s="921"/>
      <c r="C4" s="921"/>
      <c r="D4" s="921"/>
      <c r="E4" s="921"/>
      <c r="F4" s="921"/>
      <c r="G4" s="921"/>
    </row>
    <row r="5" spans="1:7" s="12" customFormat="1" ht="18" customHeight="1" thickBot="1">
      <c r="A5" s="287" t="s">
        <v>218</v>
      </c>
      <c r="C5" s="127"/>
      <c r="D5" s="127"/>
      <c r="E5" s="70"/>
      <c r="F5" s="70"/>
      <c r="G5" s="15" t="s">
        <v>219</v>
      </c>
    </row>
    <row r="6" spans="1:7" s="12" customFormat="1" ht="18" customHeight="1">
      <c r="A6" s="1173" t="s">
        <v>310</v>
      </c>
      <c r="B6" s="1174"/>
      <c r="C6" s="1179" t="s">
        <v>220</v>
      </c>
      <c r="D6" s="1182" t="s">
        <v>221</v>
      </c>
      <c r="E6" s="951" t="s">
        <v>222</v>
      </c>
      <c r="F6" s="951" t="s">
        <v>223</v>
      </c>
      <c r="G6" s="1185" t="s">
        <v>772</v>
      </c>
    </row>
    <row r="7" spans="1:7" s="12" customFormat="1" ht="18" customHeight="1">
      <c r="A7" s="1175"/>
      <c r="B7" s="1176"/>
      <c r="C7" s="1180"/>
      <c r="D7" s="1183"/>
      <c r="E7" s="944"/>
      <c r="F7" s="944"/>
      <c r="G7" s="1186"/>
    </row>
    <row r="8" spans="1:7" s="12" customFormat="1" ht="18" customHeight="1">
      <c r="A8" s="1175"/>
      <c r="B8" s="1176"/>
      <c r="C8" s="1180"/>
      <c r="D8" s="1183"/>
      <c r="E8" s="944"/>
      <c r="F8" s="944"/>
      <c r="G8" s="1186"/>
    </row>
    <row r="9" spans="1:7" s="12" customFormat="1" ht="18" customHeight="1">
      <c r="A9" s="1177"/>
      <c r="B9" s="1178"/>
      <c r="C9" s="1181"/>
      <c r="D9" s="1184"/>
      <c r="E9" s="945"/>
      <c r="F9" s="945"/>
      <c r="G9" s="1187"/>
    </row>
    <row r="10" spans="1:7" s="128" customFormat="1" ht="18" customHeight="1">
      <c r="A10" s="1188" t="s">
        <v>424</v>
      </c>
      <c r="B10" s="1189"/>
      <c r="C10" s="25">
        <v>38</v>
      </c>
      <c r="D10" s="25">
        <v>1028558.2760000001</v>
      </c>
      <c r="E10" s="25">
        <v>14283396</v>
      </c>
      <c r="F10" s="25">
        <v>6576046</v>
      </c>
      <c r="G10" s="25">
        <v>7707350</v>
      </c>
    </row>
    <row r="11" spans="1:7" s="128" customFormat="1" ht="18" customHeight="1">
      <c r="A11" s="1188" t="s">
        <v>444</v>
      </c>
      <c r="B11" s="1189"/>
      <c r="C11" s="25">
        <v>37</v>
      </c>
      <c r="D11" s="25">
        <v>1065752</v>
      </c>
      <c r="E11" s="25">
        <v>15891008</v>
      </c>
      <c r="F11" s="25">
        <v>6721884</v>
      </c>
      <c r="G11" s="25">
        <v>9169124</v>
      </c>
    </row>
    <row r="12" spans="1:7" s="128" customFormat="1" ht="18" customHeight="1">
      <c r="A12" s="1188" t="s">
        <v>445</v>
      </c>
      <c r="B12" s="1189"/>
      <c r="C12" s="25">
        <v>38</v>
      </c>
      <c r="D12" s="25">
        <v>1069779</v>
      </c>
      <c r="E12" s="25">
        <v>15930938</v>
      </c>
      <c r="F12" s="25">
        <v>7078161</v>
      </c>
      <c r="G12" s="25">
        <v>8852777</v>
      </c>
    </row>
    <row r="13" spans="1:7" s="128" customFormat="1" ht="18" customHeight="1">
      <c r="A13" s="1188" t="s">
        <v>560</v>
      </c>
      <c r="B13" s="1189"/>
      <c r="C13" s="25">
        <v>35</v>
      </c>
      <c r="D13" s="25">
        <v>1083071</v>
      </c>
      <c r="E13" s="25">
        <v>16104007</v>
      </c>
      <c r="F13" s="25">
        <v>7556732</v>
      </c>
      <c r="G13" s="25">
        <v>8547275</v>
      </c>
    </row>
    <row r="14" spans="1:7" s="128" customFormat="1" ht="18" customHeight="1">
      <c r="A14" s="1171" t="s">
        <v>942</v>
      </c>
      <c r="B14" s="1172"/>
      <c r="C14" s="22">
        <f>SUM(C16:C38)</f>
        <v>35</v>
      </c>
      <c r="D14" s="22">
        <f>SUM(D16:D38)</f>
        <v>1060199</v>
      </c>
      <c r="E14" s="22">
        <f>SUM(E16:E38)</f>
        <v>15918922</v>
      </c>
      <c r="F14" s="22">
        <f>SUM(F16:F38)</f>
        <v>7884220</v>
      </c>
      <c r="G14" s="22">
        <f>SUM(G16:G38)</f>
        <v>8034702</v>
      </c>
    </row>
    <row r="15" spans="1:7" s="67" customFormat="1" ht="23.25" customHeight="1">
      <c r="A15" s="12"/>
      <c r="B15" s="66"/>
      <c r="C15" s="25"/>
      <c r="D15" s="25"/>
      <c r="E15" s="25"/>
      <c r="F15" s="25"/>
      <c r="G15" s="25"/>
    </row>
    <row r="16" spans="1:7" s="67" customFormat="1" ht="17.45" customHeight="1">
      <c r="A16" s="129" t="s">
        <v>64</v>
      </c>
      <c r="B16" s="130" t="s">
        <v>311</v>
      </c>
      <c r="C16" s="310">
        <v>3</v>
      </c>
      <c r="D16" s="310">
        <v>106813</v>
      </c>
      <c r="E16" s="310">
        <v>2119160</v>
      </c>
      <c r="F16" s="311">
        <v>1738230</v>
      </c>
      <c r="G16" s="311">
        <v>380930</v>
      </c>
    </row>
    <row r="17" spans="1:7" s="67" customFormat="1" ht="17.45" customHeight="1">
      <c r="A17" s="129" t="s">
        <v>67</v>
      </c>
      <c r="B17" s="130" t="s">
        <v>312</v>
      </c>
      <c r="C17" s="310">
        <v>2</v>
      </c>
      <c r="D17" s="310">
        <v>97700</v>
      </c>
      <c r="E17" s="310">
        <v>1546553</v>
      </c>
      <c r="F17" s="311">
        <v>1291291</v>
      </c>
      <c r="G17" s="311">
        <v>255262</v>
      </c>
    </row>
    <row r="18" spans="1:7" s="67" customFormat="1" ht="17.45" customHeight="1">
      <c r="A18" s="129" t="s">
        <v>70</v>
      </c>
      <c r="B18" s="130" t="s">
        <v>313</v>
      </c>
      <c r="C18" s="310">
        <v>1</v>
      </c>
      <c r="D18" s="310">
        <v>25378</v>
      </c>
      <c r="E18" s="310">
        <v>173823</v>
      </c>
      <c r="F18" s="311">
        <v>57326</v>
      </c>
      <c r="G18" s="311">
        <v>116497</v>
      </c>
    </row>
    <row r="19" spans="1:7" s="67" customFormat="1" ht="17.45" customHeight="1">
      <c r="A19" s="129" t="s">
        <v>73</v>
      </c>
      <c r="B19" s="130" t="s">
        <v>314</v>
      </c>
      <c r="C19" s="310">
        <v>1</v>
      </c>
      <c r="D19" s="310">
        <v>56500</v>
      </c>
      <c r="E19" s="310">
        <v>1278000</v>
      </c>
      <c r="F19" s="311">
        <v>1216114</v>
      </c>
      <c r="G19" s="311">
        <v>61886</v>
      </c>
    </row>
    <row r="20" spans="1:7" s="67" customFormat="1" ht="17.45" customHeight="1">
      <c r="A20" s="129" t="s">
        <v>76</v>
      </c>
      <c r="B20" s="130" t="s">
        <v>315</v>
      </c>
      <c r="C20" s="310">
        <v>1</v>
      </c>
      <c r="D20" s="291">
        <v>114692</v>
      </c>
      <c r="E20" s="291">
        <v>2514190</v>
      </c>
      <c r="F20" s="312">
        <v>134423</v>
      </c>
      <c r="G20" s="311">
        <v>2379767</v>
      </c>
    </row>
    <row r="21" spans="1:7" s="67" customFormat="1" ht="17.45" customHeight="1">
      <c r="A21" s="129" t="s">
        <v>79</v>
      </c>
      <c r="B21" s="130" t="s">
        <v>316</v>
      </c>
      <c r="C21" s="310">
        <v>1</v>
      </c>
      <c r="D21" s="310">
        <v>143900</v>
      </c>
      <c r="E21" s="310">
        <v>2609000</v>
      </c>
      <c r="F21" s="311">
        <v>1216416</v>
      </c>
      <c r="G21" s="311">
        <v>1392584</v>
      </c>
    </row>
    <row r="22" spans="1:7" s="67" customFormat="1" ht="17.45" customHeight="1">
      <c r="A22" s="129" t="s">
        <v>82</v>
      </c>
      <c r="B22" s="130" t="s">
        <v>317</v>
      </c>
      <c r="C22" s="310">
        <v>1</v>
      </c>
      <c r="D22" s="310">
        <v>17700</v>
      </c>
      <c r="E22" s="310">
        <v>186300</v>
      </c>
      <c r="F22" s="311">
        <v>135008</v>
      </c>
      <c r="G22" s="311">
        <v>51292</v>
      </c>
    </row>
    <row r="23" spans="1:7" s="67" customFormat="1" ht="17.45" customHeight="1">
      <c r="A23" s="129" t="s">
        <v>84</v>
      </c>
      <c r="B23" s="130" t="s">
        <v>318</v>
      </c>
      <c r="C23" s="310">
        <v>2</v>
      </c>
      <c r="D23" s="310">
        <v>19900</v>
      </c>
      <c r="E23" s="310">
        <v>66200</v>
      </c>
      <c r="F23" s="311">
        <v>53109</v>
      </c>
      <c r="G23" s="311">
        <v>13091</v>
      </c>
    </row>
    <row r="24" spans="1:7" s="67" customFormat="1" ht="17.45" customHeight="1">
      <c r="A24" s="129" t="s">
        <v>87</v>
      </c>
      <c r="B24" s="130" t="s">
        <v>319</v>
      </c>
      <c r="C24" s="310">
        <v>1</v>
      </c>
      <c r="D24" s="310">
        <v>114000</v>
      </c>
      <c r="E24" s="310">
        <v>1814000</v>
      </c>
      <c r="F24" s="311">
        <v>266817</v>
      </c>
      <c r="G24" s="311">
        <v>1547183</v>
      </c>
    </row>
    <row r="25" spans="1:7" s="67" customFormat="1" ht="17.45" customHeight="1">
      <c r="A25" s="129" t="s">
        <v>90</v>
      </c>
      <c r="B25" s="130" t="s">
        <v>320</v>
      </c>
      <c r="C25" s="310">
        <v>4</v>
      </c>
      <c r="D25" s="310">
        <v>66443</v>
      </c>
      <c r="E25" s="310">
        <v>810445</v>
      </c>
      <c r="F25" s="311">
        <v>442761</v>
      </c>
      <c r="G25" s="311">
        <v>367684</v>
      </c>
    </row>
    <row r="26" spans="1:7" s="67" customFormat="1" ht="17.45" customHeight="1">
      <c r="A26" s="129" t="s">
        <v>93</v>
      </c>
      <c r="B26" s="130" t="s">
        <v>321</v>
      </c>
      <c r="C26" s="310">
        <v>1</v>
      </c>
      <c r="D26" s="310">
        <v>16542</v>
      </c>
      <c r="E26" s="310">
        <v>156038</v>
      </c>
      <c r="F26" s="311">
        <v>26641</v>
      </c>
      <c r="G26" s="311">
        <v>129397</v>
      </c>
    </row>
    <row r="27" spans="1:7" s="67" customFormat="1" ht="17.45" customHeight="1">
      <c r="A27" s="129" t="s">
        <v>96</v>
      </c>
      <c r="B27" s="130" t="s">
        <v>322</v>
      </c>
      <c r="C27" s="310">
        <v>2</v>
      </c>
      <c r="D27" s="310">
        <v>20993</v>
      </c>
      <c r="E27" s="310">
        <v>167760</v>
      </c>
      <c r="F27" s="311">
        <v>82469</v>
      </c>
      <c r="G27" s="311">
        <v>85291</v>
      </c>
    </row>
    <row r="28" spans="1:7" s="67" customFormat="1" ht="17.45" customHeight="1">
      <c r="A28" s="129" t="s">
        <v>99</v>
      </c>
      <c r="B28" s="130" t="s">
        <v>323</v>
      </c>
      <c r="C28" s="310">
        <v>1</v>
      </c>
      <c r="D28" s="310">
        <v>13722</v>
      </c>
      <c r="E28" s="310">
        <v>70800</v>
      </c>
      <c r="F28" s="311">
        <v>61185</v>
      </c>
      <c r="G28" s="311">
        <v>9615</v>
      </c>
    </row>
    <row r="29" spans="1:7" s="67" customFormat="1" ht="17.45" customHeight="1">
      <c r="A29" s="129" t="s">
        <v>102</v>
      </c>
      <c r="B29" s="130" t="s">
        <v>324</v>
      </c>
      <c r="C29" s="310">
        <v>1</v>
      </c>
      <c r="D29" s="310">
        <v>40836</v>
      </c>
      <c r="E29" s="310">
        <v>442609</v>
      </c>
      <c r="F29" s="311">
        <v>54758</v>
      </c>
      <c r="G29" s="311">
        <v>387851</v>
      </c>
    </row>
    <row r="30" spans="1:7" s="67" customFormat="1" ht="17.45" customHeight="1">
      <c r="A30" s="129" t="s">
        <v>105</v>
      </c>
      <c r="B30" s="130" t="s">
        <v>325</v>
      </c>
      <c r="C30" s="310">
        <v>2</v>
      </c>
      <c r="D30" s="310">
        <v>27581</v>
      </c>
      <c r="E30" s="310">
        <v>226181</v>
      </c>
      <c r="F30" s="311">
        <v>125088</v>
      </c>
      <c r="G30" s="311">
        <v>101093</v>
      </c>
    </row>
    <row r="31" spans="1:7" s="67" customFormat="1" ht="17.45" customHeight="1">
      <c r="A31" s="129" t="s">
        <v>108</v>
      </c>
      <c r="B31" s="130" t="s">
        <v>326</v>
      </c>
      <c r="C31" s="311">
        <v>1</v>
      </c>
      <c r="D31" s="311">
        <v>17850</v>
      </c>
      <c r="E31" s="311">
        <v>187330</v>
      </c>
      <c r="F31" s="311">
        <v>82133</v>
      </c>
      <c r="G31" s="311">
        <v>105197</v>
      </c>
    </row>
    <row r="32" spans="1:7" s="67" customFormat="1" ht="17.45" customHeight="1">
      <c r="A32" s="129" t="s">
        <v>111</v>
      </c>
      <c r="B32" s="130" t="s">
        <v>327</v>
      </c>
      <c r="C32" s="310">
        <v>1</v>
      </c>
      <c r="D32" s="310">
        <v>21793</v>
      </c>
      <c r="E32" s="310">
        <v>197963</v>
      </c>
      <c r="F32" s="311">
        <v>121247</v>
      </c>
      <c r="G32" s="311">
        <v>76716</v>
      </c>
    </row>
    <row r="33" spans="1:7" s="67" customFormat="1" ht="17.45" customHeight="1">
      <c r="A33" s="129" t="s">
        <v>114</v>
      </c>
      <c r="B33" s="130" t="s">
        <v>328</v>
      </c>
      <c r="C33" s="310">
        <v>1</v>
      </c>
      <c r="D33" s="310">
        <v>18409</v>
      </c>
      <c r="E33" s="310">
        <v>134331</v>
      </c>
      <c r="F33" s="311">
        <v>68642</v>
      </c>
      <c r="G33" s="311">
        <v>65689</v>
      </c>
    </row>
    <row r="34" spans="1:7" s="67" customFormat="1" ht="17.45" customHeight="1">
      <c r="A34" s="129" t="s">
        <v>117</v>
      </c>
      <c r="B34" s="130" t="s">
        <v>329</v>
      </c>
      <c r="C34" s="310">
        <v>2</v>
      </c>
      <c r="D34" s="310">
        <v>13700</v>
      </c>
      <c r="E34" s="310">
        <v>190000</v>
      </c>
      <c r="F34" s="311">
        <v>88031</v>
      </c>
      <c r="G34" s="311">
        <v>101969</v>
      </c>
    </row>
    <row r="35" spans="1:7" s="67" customFormat="1" ht="17.45" customHeight="1">
      <c r="A35" s="129" t="s">
        <v>120</v>
      </c>
      <c r="B35" s="130" t="s">
        <v>330</v>
      </c>
      <c r="C35" s="310">
        <v>2</v>
      </c>
      <c r="D35" s="310">
        <v>16440</v>
      </c>
      <c r="E35" s="310">
        <v>146970</v>
      </c>
      <c r="F35" s="311">
        <v>15365</v>
      </c>
      <c r="G35" s="311">
        <v>131605</v>
      </c>
    </row>
    <row r="36" spans="1:7" s="67" customFormat="1" ht="17.45" customHeight="1">
      <c r="A36" s="129" t="s">
        <v>123</v>
      </c>
      <c r="B36" s="130" t="s">
        <v>331</v>
      </c>
      <c r="C36" s="310">
        <v>1</v>
      </c>
      <c r="D36" s="310">
        <v>33400</v>
      </c>
      <c r="E36" s="310">
        <v>379900</v>
      </c>
      <c r="F36" s="311">
        <v>289026</v>
      </c>
      <c r="G36" s="311">
        <v>90874</v>
      </c>
    </row>
    <row r="37" spans="1:7" s="67" customFormat="1" ht="17.45" customHeight="1">
      <c r="A37" s="129" t="s">
        <v>126</v>
      </c>
      <c r="B37" s="130" t="s">
        <v>332</v>
      </c>
      <c r="C37" s="310">
        <v>1</v>
      </c>
      <c r="D37" s="310">
        <v>39694</v>
      </c>
      <c r="E37" s="310">
        <v>363880</v>
      </c>
      <c r="F37" s="311">
        <v>213283</v>
      </c>
      <c r="G37" s="311">
        <v>150597</v>
      </c>
    </row>
    <row r="38" spans="1:7" s="67" customFormat="1" ht="17.45" customHeight="1" thickBot="1">
      <c r="A38" s="131" t="s">
        <v>129</v>
      </c>
      <c r="B38" s="132" t="s">
        <v>333</v>
      </c>
      <c r="C38" s="310">
        <v>2</v>
      </c>
      <c r="D38" s="310">
        <v>16213</v>
      </c>
      <c r="E38" s="310">
        <v>137489</v>
      </c>
      <c r="F38" s="311">
        <v>104857</v>
      </c>
      <c r="G38" s="311">
        <v>32632</v>
      </c>
    </row>
    <row r="39" spans="1:7" s="752" customFormat="1" ht="9.9499999999999993" customHeight="1">
      <c r="A39" s="199" t="s">
        <v>368</v>
      </c>
      <c r="C39" s="879"/>
      <c r="D39" s="879"/>
      <c r="E39" s="880"/>
      <c r="F39" s="880"/>
      <c r="G39" s="857" t="s">
        <v>558</v>
      </c>
    </row>
    <row r="40" spans="1:7" s="12" customFormat="1" ht="15.75" customHeight="1">
      <c r="A40" s="10"/>
      <c r="C40" s="126"/>
      <c r="D40" s="126"/>
      <c r="E40" s="9"/>
      <c r="F40" s="9"/>
      <c r="G40" s="9"/>
    </row>
    <row r="41" spans="1:7" s="12" customFormat="1" ht="11.25">
      <c r="A41" s="10"/>
      <c r="C41" s="126"/>
      <c r="D41" s="126"/>
      <c r="E41" s="9"/>
      <c r="F41" s="9"/>
      <c r="G41" s="9"/>
    </row>
    <row r="42" spans="1:7" s="12" customFormat="1" ht="11.25">
      <c r="A42" s="10"/>
      <c r="C42" s="126"/>
      <c r="D42" s="126"/>
      <c r="E42" s="9"/>
      <c r="F42" s="9"/>
      <c r="G42" s="9"/>
    </row>
    <row r="43" spans="1:7" s="12" customFormat="1" ht="11.25">
      <c r="A43" s="10"/>
      <c r="C43" s="126"/>
      <c r="D43" s="126"/>
      <c r="E43" s="9"/>
      <c r="F43" s="9"/>
      <c r="G43" s="9"/>
    </row>
    <row r="44" spans="1:7" s="12" customFormat="1" ht="11.25">
      <c r="A44" s="10"/>
      <c r="C44" s="126"/>
      <c r="D44" s="126"/>
      <c r="E44" s="9"/>
      <c r="F44" s="9"/>
      <c r="G44" s="9"/>
    </row>
    <row r="45" spans="1:7" s="12" customFormat="1" ht="11.25">
      <c r="A45" s="10"/>
      <c r="C45" s="126"/>
      <c r="D45" s="126"/>
      <c r="E45" s="9"/>
      <c r="F45" s="9"/>
      <c r="G45" s="9"/>
    </row>
    <row r="46" spans="1:7" s="12" customFormat="1" ht="11.25">
      <c r="A46" s="10"/>
      <c r="C46" s="126"/>
      <c r="D46" s="126"/>
      <c r="E46" s="9"/>
      <c r="F46" s="9"/>
      <c r="G46" s="9"/>
    </row>
    <row r="47" spans="1:7" s="12" customFormat="1" ht="11.25">
      <c r="A47" s="10"/>
      <c r="C47" s="126"/>
      <c r="D47" s="126"/>
      <c r="E47" s="9"/>
      <c r="F47" s="9"/>
      <c r="G47" s="9"/>
    </row>
    <row r="48" spans="1:7" s="12" customFormat="1" ht="11.25">
      <c r="A48" s="10"/>
      <c r="C48" s="126"/>
      <c r="D48" s="126"/>
      <c r="E48" s="9"/>
      <c r="F48" s="9"/>
      <c r="G48" s="9"/>
    </row>
    <row r="49" spans="1:7" s="12" customFormat="1" ht="11.25">
      <c r="A49" s="10"/>
      <c r="C49" s="126"/>
      <c r="D49" s="126"/>
      <c r="E49" s="9"/>
      <c r="F49" s="9"/>
      <c r="G49" s="9"/>
    </row>
    <row r="50" spans="1:7" s="12" customFormat="1" ht="11.25">
      <c r="A50" s="10"/>
      <c r="C50" s="126"/>
      <c r="D50" s="126"/>
      <c r="E50" s="9"/>
      <c r="F50" s="9"/>
      <c r="G50" s="9"/>
    </row>
    <row r="51" spans="1:7" s="12" customFormat="1" ht="11.25">
      <c r="A51" s="10"/>
      <c r="C51" s="126"/>
      <c r="D51" s="126"/>
      <c r="E51" s="9"/>
      <c r="F51" s="9"/>
      <c r="G51" s="9"/>
    </row>
    <row r="52" spans="1:7" s="12" customFormat="1" ht="11.25">
      <c r="A52" s="10"/>
      <c r="C52" s="126"/>
      <c r="D52" s="126"/>
      <c r="E52" s="9"/>
      <c r="F52" s="9"/>
      <c r="G52" s="9"/>
    </row>
    <row r="53" spans="1:7" s="12" customFormat="1" ht="11.25">
      <c r="A53" s="10"/>
      <c r="C53" s="126"/>
      <c r="D53" s="126"/>
      <c r="E53" s="9"/>
      <c r="F53" s="9"/>
      <c r="G53" s="9"/>
    </row>
    <row r="54" spans="1:7" s="12" customFormat="1" ht="11.25">
      <c r="A54" s="10"/>
      <c r="C54" s="126"/>
      <c r="D54" s="126"/>
      <c r="E54" s="9"/>
      <c r="F54" s="9"/>
      <c r="G54" s="9"/>
    </row>
    <row r="55" spans="1:7" s="12" customFormat="1" ht="11.25">
      <c r="A55" s="10"/>
      <c r="C55" s="126"/>
      <c r="D55" s="126"/>
      <c r="E55" s="9"/>
      <c r="F55" s="9"/>
      <c r="G55" s="9"/>
    </row>
    <row r="56" spans="1:7" s="12" customFormat="1" ht="11.25">
      <c r="A56" s="10"/>
      <c r="C56" s="126"/>
      <c r="D56" s="126"/>
      <c r="E56" s="9"/>
      <c r="F56" s="9"/>
      <c r="G56" s="9"/>
    </row>
    <row r="57" spans="1:7" s="12" customFormat="1" ht="11.25">
      <c r="A57" s="10"/>
      <c r="C57" s="126"/>
      <c r="D57" s="126"/>
      <c r="E57" s="9"/>
      <c r="F57" s="9"/>
      <c r="G57" s="9"/>
    </row>
    <row r="58" spans="1:7" s="12" customFormat="1" ht="11.25">
      <c r="A58" s="10"/>
      <c r="C58" s="126"/>
      <c r="D58" s="126"/>
      <c r="E58" s="9"/>
      <c r="F58" s="9"/>
      <c r="G58" s="9"/>
    </row>
    <row r="59" spans="1:7" s="12" customFormat="1" ht="11.25">
      <c r="A59" s="10"/>
      <c r="C59" s="126"/>
      <c r="D59" s="126"/>
      <c r="E59" s="9"/>
      <c r="F59" s="9"/>
      <c r="G59" s="9"/>
    </row>
    <row r="60" spans="1:7" s="12" customFormat="1" ht="11.25">
      <c r="A60" s="10"/>
      <c r="C60" s="126"/>
      <c r="D60" s="126"/>
      <c r="E60" s="9"/>
      <c r="F60" s="9"/>
      <c r="G60" s="9"/>
    </row>
    <row r="61" spans="1:7" s="12" customFormat="1" ht="11.25">
      <c r="A61" s="10"/>
      <c r="C61" s="126"/>
      <c r="D61" s="126"/>
      <c r="E61" s="9"/>
      <c r="F61" s="9"/>
      <c r="G61" s="9"/>
    </row>
    <row r="62" spans="1:7" s="12" customFormat="1" ht="11.25">
      <c r="A62" s="10"/>
      <c r="C62" s="126"/>
      <c r="D62" s="126"/>
      <c r="E62" s="9"/>
      <c r="F62" s="9"/>
      <c r="G62" s="9"/>
    </row>
    <row r="63" spans="1:7" s="12" customFormat="1" ht="11.25">
      <c r="A63" s="10"/>
      <c r="C63" s="126"/>
      <c r="D63" s="126"/>
      <c r="E63" s="9"/>
      <c r="F63" s="9"/>
      <c r="G63" s="9"/>
    </row>
    <row r="64" spans="1:7" s="12" customFormat="1" ht="11.25">
      <c r="A64" s="10"/>
      <c r="C64" s="126"/>
      <c r="D64" s="126"/>
      <c r="E64" s="9"/>
      <c r="F64" s="9"/>
      <c r="G64" s="9"/>
    </row>
    <row r="65" spans="1:7" s="12" customFormat="1" ht="11.25">
      <c r="A65" s="10"/>
      <c r="C65" s="126"/>
      <c r="D65" s="126"/>
      <c r="E65" s="9"/>
      <c r="F65" s="9"/>
      <c r="G65" s="9"/>
    </row>
    <row r="66" spans="1:7" s="12" customFormat="1" ht="11.25">
      <c r="A66" s="10"/>
      <c r="C66" s="126"/>
      <c r="D66" s="126"/>
      <c r="E66" s="9"/>
      <c r="F66" s="9"/>
      <c r="G66" s="9"/>
    </row>
    <row r="67" spans="1:7" s="12" customFormat="1" ht="11.25">
      <c r="A67" s="10"/>
      <c r="C67" s="126"/>
      <c r="D67" s="126"/>
      <c r="E67" s="9"/>
      <c r="F67" s="9"/>
      <c r="G67" s="9"/>
    </row>
    <row r="68" spans="1:7" s="12" customFormat="1" ht="11.25">
      <c r="A68" s="10"/>
      <c r="C68" s="126"/>
      <c r="D68" s="126"/>
      <c r="E68" s="9"/>
      <c r="F68" s="9"/>
      <c r="G68" s="9"/>
    </row>
    <row r="69" spans="1:7" s="12" customFormat="1" ht="11.25">
      <c r="A69" s="10"/>
      <c r="C69" s="126"/>
      <c r="D69" s="126"/>
      <c r="E69" s="9"/>
      <c r="F69" s="9"/>
      <c r="G69" s="9"/>
    </row>
    <row r="70" spans="1:7" s="12" customFormat="1" ht="11.25">
      <c r="A70" s="10"/>
      <c r="C70" s="126"/>
      <c r="D70" s="126"/>
      <c r="E70" s="9"/>
      <c r="F70" s="9"/>
      <c r="G70" s="9"/>
    </row>
    <row r="71" spans="1:7" s="12" customFormat="1" ht="11.25">
      <c r="A71" s="10"/>
      <c r="C71" s="126"/>
      <c r="D71" s="126"/>
      <c r="E71" s="9"/>
      <c r="F71" s="9"/>
      <c r="G71" s="9"/>
    </row>
    <row r="72" spans="1:7" s="12" customFormat="1" ht="11.25">
      <c r="A72" s="10"/>
      <c r="C72" s="126"/>
      <c r="D72" s="126"/>
      <c r="E72" s="9"/>
      <c r="F72" s="9"/>
      <c r="G72" s="9"/>
    </row>
    <row r="73" spans="1:7" s="12" customFormat="1" ht="11.25">
      <c r="A73" s="10"/>
      <c r="C73" s="126"/>
      <c r="D73" s="126"/>
      <c r="E73" s="9"/>
      <c r="F73" s="9"/>
      <c r="G73" s="9"/>
    </row>
    <row r="74" spans="1:7" s="12" customFormat="1" ht="11.25">
      <c r="A74" s="10"/>
      <c r="C74" s="126"/>
      <c r="D74" s="126"/>
      <c r="E74" s="9"/>
      <c r="F74" s="9"/>
      <c r="G74" s="9"/>
    </row>
    <row r="75" spans="1:7" s="12" customFormat="1" ht="11.25">
      <c r="A75" s="10"/>
      <c r="C75" s="126"/>
      <c r="D75" s="126"/>
      <c r="E75" s="9"/>
      <c r="F75" s="9"/>
      <c r="G75" s="9"/>
    </row>
    <row r="76" spans="1:7" s="12" customFormat="1" ht="11.25">
      <c r="A76" s="10"/>
      <c r="C76" s="126"/>
      <c r="D76" s="126"/>
      <c r="E76" s="9"/>
      <c r="F76" s="9"/>
      <c r="G76" s="9"/>
    </row>
    <row r="77" spans="1:7" s="12" customFormat="1" ht="11.25">
      <c r="A77" s="10"/>
      <c r="C77" s="126"/>
      <c r="D77" s="126"/>
      <c r="E77" s="9"/>
      <c r="F77" s="9"/>
      <c r="G77" s="9"/>
    </row>
    <row r="78" spans="1:7" s="12" customFormat="1" ht="11.25">
      <c r="A78" s="10"/>
      <c r="C78" s="126"/>
      <c r="D78" s="126"/>
      <c r="E78" s="9"/>
      <c r="F78" s="9"/>
      <c r="G78" s="9"/>
    </row>
    <row r="79" spans="1:7" s="12" customFormat="1" ht="11.25">
      <c r="A79" s="10"/>
      <c r="C79" s="126"/>
      <c r="D79" s="126"/>
      <c r="E79" s="9"/>
      <c r="F79" s="9"/>
      <c r="G79" s="9"/>
    </row>
    <row r="80" spans="1:7" s="12" customFormat="1" ht="11.25">
      <c r="A80" s="10"/>
      <c r="C80" s="126"/>
      <c r="D80" s="126"/>
      <c r="E80" s="9"/>
      <c r="F80" s="9"/>
      <c r="G80" s="9"/>
    </row>
    <row r="81" spans="1:7" s="12" customFormat="1" ht="11.25">
      <c r="A81" s="10"/>
      <c r="C81" s="126"/>
      <c r="D81" s="126"/>
      <c r="E81" s="9"/>
      <c r="F81" s="9"/>
      <c r="G81" s="9"/>
    </row>
    <row r="82" spans="1:7" s="12" customFormat="1" ht="11.25">
      <c r="A82" s="10"/>
      <c r="C82" s="126"/>
      <c r="D82" s="126"/>
      <c r="E82" s="9"/>
      <c r="F82" s="9"/>
      <c r="G82" s="9"/>
    </row>
    <row r="83" spans="1:7" s="12" customFormat="1" ht="11.25">
      <c r="A83" s="10"/>
      <c r="C83" s="126"/>
      <c r="D83" s="126"/>
      <c r="E83" s="9"/>
      <c r="F83" s="9"/>
      <c r="G83" s="9"/>
    </row>
    <row r="84" spans="1:7" s="12" customFormat="1" ht="11.25">
      <c r="A84" s="10"/>
      <c r="C84" s="126"/>
      <c r="D84" s="126"/>
      <c r="E84" s="9"/>
      <c r="F84" s="9"/>
      <c r="G84" s="9"/>
    </row>
    <row r="85" spans="1:7" s="12" customFormat="1" ht="11.25">
      <c r="A85" s="10"/>
      <c r="C85" s="126"/>
      <c r="D85" s="126"/>
      <c r="E85" s="9"/>
      <c r="F85" s="9"/>
      <c r="G85" s="9"/>
    </row>
    <row r="86" spans="1:7" s="12" customFormat="1" ht="11.25">
      <c r="A86" s="10"/>
      <c r="C86" s="126"/>
      <c r="D86" s="126"/>
      <c r="E86" s="9"/>
      <c r="F86" s="9"/>
      <c r="G86" s="9"/>
    </row>
    <row r="87" spans="1:7" s="12" customFormat="1" ht="11.25">
      <c r="A87" s="10"/>
      <c r="C87" s="126"/>
      <c r="D87" s="126"/>
      <c r="E87" s="9"/>
      <c r="F87" s="9"/>
      <c r="G87" s="9"/>
    </row>
    <row r="88" spans="1:7" s="12" customFormat="1" ht="11.25">
      <c r="A88" s="10"/>
      <c r="C88" s="126"/>
      <c r="D88" s="126"/>
      <c r="E88" s="9"/>
      <c r="F88" s="9"/>
      <c r="G88" s="9"/>
    </row>
    <row r="89" spans="1:7" s="12" customFormat="1" ht="11.25">
      <c r="A89" s="10"/>
      <c r="C89" s="126"/>
      <c r="D89" s="126"/>
      <c r="E89" s="9"/>
      <c r="F89" s="9"/>
      <c r="G89" s="9"/>
    </row>
    <row r="90" spans="1:7" s="12" customFormat="1" ht="11.25">
      <c r="A90" s="10"/>
      <c r="C90" s="126"/>
      <c r="D90" s="126"/>
      <c r="E90" s="9"/>
      <c r="F90" s="9"/>
      <c r="G90" s="9"/>
    </row>
    <row r="91" spans="1:7" s="12" customFormat="1" ht="11.25">
      <c r="A91" s="10"/>
      <c r="C91" s="126"/>
      <c r="D91" s="126"/>
      <c r="E91" s="9"/>
      <c r="F91" s="9"/>
      <c r="G91" s="9"/>
    </row>
    <row r="92" spans="1:7" s="12" customFormat="1" ht="11.25">
      <c r="A92" s="10"/>
      <c r="C92" s="126"/>
      <c r="D92" s="126"/>
      <c r="E92" s="9"/>
      <c r="F92" s="9"/>
      <c r="G92" s="9"/>
    </row>
    <row r="93" spans="1:7" s="12" customFormat="1" ht="11.25">
      <c r="A93" s="10"/>
      <c r="C93" s="126"/>
      <c r="D93" s="126"/>
      <c r="E93" s="9"/>
      <c r="F93" s="9"/>
      <c r="G93" s="9"/>
    </row>
    <row r="94" spans="1:7" s="12" customFormat="1" ht="11.25">
      <c r="A94" s="10"/>
      <c r="C94" s="126"/>
      <c r="D94" s="126"/>
      <c r="E94" s="9"/>
      <c r="F94" s="9"/>
      <c r="G94" s="9"/>
    </row>
    <row r="95" spans="1:7" s="12" customFormat="1" ht="11.25">
      <c r="A95" s="10"/>
      <c r="C95" s="126"/>
      <c r="D95" s="126"/>
      <c r="E95" s="9"/>
      <c r="F95" s="9"/>
      <c r="G95" s="9"/>
    </row>
    <row r="96" spans="1:7" s="12" customFormat="1" ht="11.25">
      <c r="A96" s="10"/>
      <c r="C96" s="126"/>
      <c r="D96" s="126"/>
      <c r="E96" s="9"/>
      <c r="F96" s="9"/>
      <c r="G96" s="9"/>
    </row>
    <row r="97" spans="1:7" s="12" customFormat="1" ht="11.25">
      <c r="A97" s="10"/>
      <c r="C97" s="126"/>
      <c r="D97" s="126"/>
      <c r="E97" s="9"/>
      <c r="F97" s="9"/>
      <c r="G97" s="9"/>
    </row>
    <row r="98" spans="1:7" s="12" customFormat="1" ht="11.25">
      <c r="A98" s="10"/>
      <c r="C98" s="126"/>
      <c r="D98" s="126"/>
      <c r="E98" s="9"/>
      <c r="F98" s="9"/>
      <c r="G98" s="9"/>
    </row>
    <row r="99" spans="1:7" s="12" customFormat="1" ht="11.25">
      <c r="A99" s="10"/>
      <c r="C99" s="126"/>
      <c r="D99" s="126"/>
      <c r="E99" s="9"/>
      <c r="F99" s="9"/>
      <c r="G99" s="9"/>
    </row>
    <row r="100" spans="1:7" s="12" customFormat="1" ht="11.25">
      <c r="A100" s="10"/>
      <c r="C100" s="126"/>
      <c r="D100" s="126"/>
      <c r="E100" s="9"/>
      <c r="F100" s="9"/>
      <c r="G100" s="9"/>
    </row>
    <row r="101" spans="1:7" s="12" customFormat="1" ht="11.25">
      <c r="A101" s="10"/>
      <c r="C101" s="126"/>
      <c r="D101" s="126"/>
      <c r="E101" s="9"/>
      <c r="F101" s="9"/>
      <c r="G101" s="9"/>
    </row>
    <row r="102" spans="1:7" s="12" customFormat="1" ht="11.25">
      <c r="A102" s="10"/>
      <c r="C102" s="126"/>
      <c r="D102" s="126"/>
      <c r="E102" s="9"/>
      <c r="F102" s="9"/>
      <c r="G102" s="9"/>
    </row>
    <row r="103" spans="1:7" s="12" customFormat="1" ht="11.25">
      <c r="A103" s="10"/>
      <c r="C103" s="126"/>
      <c r="D103" s="126"/>
      <c r="E103" s="9"/>
      <c r="F103" s="9"/>
      <c r="G103" s="9"/>
    </row>
  </sheetData>
  <sheetProtection selectLockedCells="1"/>
  <mergeCells count="13">
    <mergeCell ref="A14:B14"/>
    <mergeCell ref="A3:G3"/>
    <mergeCell ref="A4:G4"/>
    <mergeCell ref="A6:B9"/>
    <mergeCell ref="C6:C9"/>
    <mergeCell ref="D6:D9"/>
    <mergeCell ref="E6:E9"/>
    <mergeCell ref="F6:F9"/>
    <mergeCell ref="G6:G9"/>
    <mergeCell ref="A10:B10"/>
    <mergeCell ref="A11:B11"/>
    <mergeCell ref="A12:B12"/>
    <mergeCell ref="A13:B13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O145"/>
  <sheetViews>
    <sheetView view="pageBreakPreview" topLeftCell="A7" zoomScaleSheetLayoutView="100" workbookViewId="0">
      <selection activeCell="W24" sqref="W24"/>
    </sheetView>
  </sheetViews>
  <sheetFormatPr defaultRowHeight="14.25"/>
  <cols>
    <col min="1" max="1" width="8" style="120" customWidth="1"/>
    <col min="2" max="2" width="11.5" style="566" customWidth="1"/>
    <col min="3" max="3" width="10.875" style="566" customWidth="1"/>
    <col min="4" max="4" width="10.25" style="620" customWidth="1"/>
    <col min="5" max="5" width="10.625" style="621" customWidth="1"/>
    <col min="6" max="6" width="10.5" style="621" customWidth="1"/>
    <col min="7" max="7" width="10.5" style="622" customWidth="1"/>
    <col min="8" max="8" width="10.25" style="623" customWidth="1"/>
    <col min="9" max="9" width="11.5" style="619" customWidth="1"/>
    <col min="10" max="11" width="11.5" style="623" customWidth="1"/>
    <col min="12" max="12" width="11.5" style="124" customWidth="1"/>
    <col min="13" max="13" width="12.125" style="124" customWidth="1"/>
    <col min="14" max="14" width="11.125" style="124" customWidth="1"/>
    <col min="15" max="15" width="13" style="124" customWidth="1"/>
    <col min="16" max="16384" width="9" style="125"/>
  </cols>
  <sheetData>
    <row r="1" spans="1:15" s="350" customFormat="1" ht="14.1" customHeight="1">
      <c r="A1" s="344" t="s">
        <v>992</v>
      </c>
      <c r="B1" s="543"/>
      <c r="C1" s="543"/>
      <c r="D1" s="567"/>
      <c r="E1" s="568"/>
      <c r="F1" s="568"/>
      <c r="G1" s="569"/>
      <c r="H1" s="570"/>
      <c r="I1" s="571"/>
      <c r="J1" s="570"/>
      <c r="K1" s="570"/>
      <c r="L1" s="348"/>
      <c r="M1" s="348"/>
      <c r="N1" s="348"/>
      <c r="O1" s="349" t="s">
        <v>993</v>
      </c>
    </row>
    <row r="2" spans="1:15" s="80" customFormat="1" ht="14.1" customHeight="1">
      <c r="A2" s="81"/>
      <c r="B2" s="545"/>
      <c r="C2" s="545"/>
      <c r="D2" s="572"/>
      <c r="E2" s="573"/>
      <c r="F2" s="573"/>
      <c r="G2" s="574"/>
      <c r="H2" s="575"/>
      <c r="I2" s="576"/>
      <c r="J2" s="575"/>
      <c r="K2" s="575"/>
      <c r="L2" s="79"/>
      <c r="M2" s="79"/>
      <c r="N2" s="79"/>
      <c r="O2" s="79"/>
    </row>
    <row r="3" spans="1:15" s="82" customFormat="1" ht="20.100000000000001" customHeight="1">
      <c r="A3" s="1168" t="s">
        <v>224</v>
      </c>
      <c r="B3" s="1168"/>
      <c r="C3" s="1168"/>
      <c r="D3" s="1168"/>
      <c r="E3" s="1168"/>
      <c r="F3" s="1168"/>
      <c r="G3" s="1168"/>
      <c r="H3" s="1168"/>
      <c r="I3" s="1168" t="s">
        <v>225</v>
      </c>
      <c r="J3" s="1168"/>
      <c r="K3" s="1168"/>
      <c r="L3" s="1168"/>
      <c r="M3" s="1168"/>
      <c r="N3" s="1168"/>
      <c r="O3" s="1168"/>
    </row>
    <row r="4" spans="1:15" s="87" customFormat="1" ht="24" customHeight="1">
      <c r="A4" s="83"/>
      <c r="B4" s="547"/>
      <c r="C4" s="547"/>
      <c r="D4" s="577"/>
      <c r="E4" s="577"/>
      <c r="F4" s="578"/>
      <c r="G4" s="578"/>
      <c r="H4" s="578"/>
      <c r="I4" s="577"/>
      <c r="J4" s="578"/>
      <c r="K4" s="578"/>
      <c r="L4" s="86"/>
      <c r="M4" s="86"/>
      <c r="N4" s="86"/>
      <c r="O4" s="85"/>
    </row>
    <row r="5" spans="1:15" s="88" customFormat="1" ht="18" customHeight="1" thickBot="1">
      <c r="A5" s="88" t="s">
        <v>226</v>
      </c>
      <c r="B5" s="549"/>
      <c r="C5" s="549"/>
      <c r="D5" s="579"/>
      <c r="E5" s="580"/>
      <c r="F5" s="580"/>
      <c r="G5" s="581"/>
      <c r="H5" s="582"/>
      <c r="I5" s="583"/>
      <c r="J5" s="582"/>
      <c r="K5" s="582"/>
      <c r="L5" s="92"/>
      <c r="M5" s="92"/>
      <c r="N5" s="92"/>
      <c r="O5" s="93" t="s">
        <v>227</v>
      </c>
    </row>
    <row r="6" spans="1:15" s="94" customFormat="1" ht="17.100000000000001" customHeight="1">
      <c r="A6" s="1206" t="s">
        <v>334</v>
      </c>
      <c r="B6" s="1208" t="s">
        <v>774</v>
      </c>
      <c r="C6" s="1211" t="s">
        <v>398</v>
      </c>
      <c r="D6" s="1212"/>
      <c r="E6" s="1211" t="s">
        <v>442</v>
      </c>
      <c r="F6" s="1212"/>
      <c r="G6" s="1211" t="s">
        <v>228</v>
      </c>
      <c r="H6" s="1216"/>
      <c r="I6" s="1215" t="s">
        <v>229</v>
      </c>
      <c r="J6" s="1212"/>
      <c r="K6" s="1193" t="s">
        <v>423</v>
      </c>
      <c r="L6" s="1194"/>
      <c r="M6" s="1194"/>
      <c r="N6" s="1195"/>
      <c r="O6" s="1190" t="s">
        <v>230</v>
      </c>
    </row>
    <row r="7" spans="1:15" s="94" customFormat="1" ht="17.100000000000001" customHeight="1">
      <c r="A7" s="1207"/>
      <c r="B7" s="1209"/>
      <c r="C7" s="1198"/>
      <c r="D7" s="1198"/>
      <c r="E7" s="1198"/>
      <c r="F7" s="1198"/>
      <c r="G7" s="1197"/>
      <c r="H7" s="1200"/>
      <c r="I7" s="1204"/>
      <c r="J7" s="1198"/>
      <c r="K7" s="993"/>
      <c r="L7" s="993"/>
      <c r="M7" s="993"/>
      <c r="N7" s="1196"/>
      <c r="O7" s="1191"/>
    </row>
    <row r="8" spans="1:15" s="94" customFormat="1" ht="20.100000000000001" customHeight="1">
      <c r="A8" s="1207"/>
      <c r="B8" s="1209"/>
      <c r="C8" s="1197" t="s">
        <v>775</v>
      </c>
      <c r="D8" s="1197" t="s">
        <v>773</v>
      </c>
      <c r="E8" s="1197" t="s">
        <v>231</v>
      </c>
      <c r="F8" s="1197" t="s">
        <v>232</v>
      </c>
      <c r="G8" s="1197" t="s">
        <v>231</v>
      </c>
      <c r="H8" s="1200" t="s">
        <v>232</v>
      </c>
      <c r="I8" s="1203" t="s">
        <v>231</v>
      </c>
      <c r="J8" s="1197" t="s">
        <v>232</v>
      </c>
      <c r="K8" s="993" t="s">
        <v>233</v>
      </c>
      <c r="L8" s="993"/>
      <c r="M8" s="993"/>
      <c r="N8" s="1213" t="s">
        <v>232</v>
      </c>
      <c r="O8" s="1191"/>
    </row>
    <row r="9" spans="1:15" s="94" customFormat="1" ht="17.100000000000001" customHeight="1">
      <c r="A9" s="1207"/>
      <c r="B9" s="1209"/>
      <c r="C9" s="1198"/>
      <c r="D9" s="1198"/>
      <c r="E9" s="1198"/>
      <c r="F9" s="1198"/>
      <c r="G9" s="1198"/>
      <c r="H9" s="1201"/>
      <c r="I9" s="1204"/>
      <c r="J9" s="1198"/>
      <c r="K9" s="1197" t="s">
        <v>234</v>
      </c>
      <c r="L9" s="992" t="s">
        <v>235</v>
      </c>
      <c r="M9" s="992" t="s">
        <v>335</v>
      </c>
      <c r="N9" s="1196"/>
      <c r="O9" s="1191"/>
    </row>
    <row r="10" spans="1:15" s="94" customFormat="1" ht="43.5" customHeight="1">
      <c r="A10" s="1207"/>
      <c r="B10" s="1210"/>
      <c r="C10" s="1199"/>
      <c r="D10" s="1199"/>
      <c r="E10" s="1199"/>
      <c r="F10" s="1199"/>
      <c r="G10" s="1199"/>
      <c r="H10" s="1202"/>
      <c r="I10" s="1205"/>
      <c r="J10" s="1199"/>
      <c r="K10" s="1199"/>
      <c r="L10" s="994"/>
      <c r="M10" s="994"/>
      <c r="N10" s="1214"/>
      <c r="O10" s="1192"/>
    </row>
    <row r="11" spans="1:15" s="99" customFormat="1" ht="15.95" customHeight="1">
      <c r="A11" s="95" t="s">
        <v>399</v>
      </c>
      <c r="B11" s="584">
        <v>71.27340594938552</v>
      </c>
      <c r="C11" s="584">
        <v>603420.30000000005</v>
      </c>
      <c r="D11" s="585">
        <v>430078.19999999995</v>
      </c>
      <c r="E11" s="585">
        <v>2389.1999999999998</v>
      </c>
      <c r="F11" s="585">
        <v>1114.3000000000002</v>
      </c>
      <c r="G11" s="586">
        <v>23657.999999999996</v>
      </c>
      <c r="H11" s="586">
        <v>18303.8</v>
      </c>
      <c r="I11" s="535">
        <v>14832.299999999997</v>
      </c>
      <c r="J11" s="536">
        <v>14561.400000000005</v>
      </c>
      <c r="K11" s="536">
        <v>562540.7999999997</v>
      </c>
      <c r="L11" s="97">
        <v>2506.5</v>
      </c>
      <c r="M11" s="97">
        <v>560034.2999999997</v>
      </c>
      <c r="N11" s="97">
        <v>396098.6999999999</v>
      </c>
      <c r="O11" s="98" t="s">
        <v>399</v>
      </c>
    </row>
    <row r="12" spans="1:15" s="99" customFormat="1" ht="15.95" customHeight="1">
      <c r="A12" s="95" t="s">
        <v>444</v>
      </c>
      <c r="B12" s="584">
        <v>64.996631789095503</v>
      </c>
      <c r="C12" s="584">
        <v>680071.72499999974</v>
      </c>
      <c r="D12" s="585">
        <v>442023.71499999997</v>
      </c>
      <c r="E12" s="585">
        <v>2795.3000000000015</v>
      </c>
      <c r="F12" s="585">
        <v>1446.7000000000005</v>
      </c>
      <c r="G12" s="586">
        <v>22941.000000000007</v>
      </c>
      <c r="H12" s="586">
        <v>19415.200000000008</v>
      </c>
      <c r="I12" s="535">
        <v>13758.7</v>
      </c>
      <c r="J12" s="536">
        <v>13510.9</v>
      </c>
      <c r="K12" s="536">
        <v>640576.72499999974</v>
      </c>
      <c r="L12" s="97">
        <v>2142.4</v>
      </c>
      <c r="M12" s="97">
        <v>638434.3249999996</v>
      </c>
      <c r="N12" s="97">
        <v>407650.91500000004</v>
      </c>
      <c r="O12" s="98" t="s">
        <v>444</v>
      </c>
    </row>
    <row r="13" spans="1:15" s="99" customFormat="1" ht="15.95" customHeight="1">
      <c r="A13" s="95" t="s">
        <v>445</v>
      </c>
      <c r="B13" s="584">
        <v>63.649516745115399</v>
      </c>
      <c r="C13" s="584">
        <v>682590.10000000021</v>
      </c>
      <c r="D13" s="585">
        <v>434465.3000000001</v>
      </c>
      <c r="E13" s="585">
        <v>2805</v>
      </c>
      <c r="F13" s="585">
        <v>1282.1999999999996</v>
      </c>
      <c r="G13" s="586">
        <v>21974.400000000005</v>
      </c>
      <c r="H13" s="586">
        <v>18605.400000000005</v>
      </c>
      <c r="I13" s="535">
        <v>15072.9</v>
      </c>
      <c r="J13" s="536">
        <v>14820</v>
      </c>
      <c r="K13" s="536">
        <v>642737.80000000016</v>
      </c>
      <c r="L13" s="97">
        <v>2603.4000000000005</v>
      </c>
      <c r="M13" s="97">
        <v>640134.40000000014</v>
      </c>
      <c r="N13" s="97">
        <v>399757.70000000007</v>
      </c>
      <c r="O13" s="98" t="s">
        <v>445</v>
      </c>
    </row>
    <row r="14" spans="1:15" s="99" customFormat="1" ht="15.95" customHeight="1">
      <c r="A14" s="95" t="s">
        <v>560</v>
      </c>
      <c r="B14" s="584">
        <v>60.448656057016706</v>
      </c>
      <c r="C14" s="584">
        <v>662654.60000000021</v>
      </c>
      <c r="D14" s="585">
        <v>400565.79999999993</v>
      </c>
      <c r="E14" s="585">
        <v>2885.3999999999996</v>
      </c>
      <c r="F14" s="585">
        <v>1273.6999999999994</v>
      </c>
      <c r="G14" s="586">
        <v>22151.200000000001</v>
      </c>
      <c r="H14" s="586">
        <v>18454.700000000008</v>
      </c>
      <c r="I14" s="535">
        <v>14221.000000000004</v>
      </c>
      <c r="J14" s="536">
        <v>14067.299999999997</v>
      </c>
      <c r="K14" s="536">
        <v>623397</v>
      </c>
      <c r="L14" s="97">
        <v>2144.3999999999996</v>
      </c>
      <c r="M14" s="97">
        <v>621252.6</v>
      </c>
      <c r="N14" s="97">
        <v>366770.10000000003</v>
      </c>
      <c r="O14" s="98" t="s">
        <v>560</v>
      </c>
    </row>
    <row r="15" spans="1:15" s="99" customFormat="1" ht="15.95" customHeight="1">
      <c r="A15" s="748" t="s">
        <v>941</v>
      </c>
      <c r="B15" s="587">
        <f>(D15/C15)*100</f>
        <v>61.607754197484475</v>
      </c>
      <c r="C15" s="588">
        <f>SUM(C17:C39)</f>
        <v>691104.40000000014</v>
      </c>
      <c r="D15" s="588">
        <f t="shared" ref="D15:N15" si="0">SUM(D17:D39)</f>
        <v>425773.89999999997</v>
      </c>
      <c r="E15" s="588">
        <f>SUM(E17:E39)</f>
        <v>3146.3</v>
      </c>
      <c r="F15" s="588">
        <f t="shared" si="0"/>
        <v>1516</v>
      </c>
      <c r="G15" s="588">
        <f t="shared" si="0"/>
        <v>22179.3</v>
      </c>
      <c r="H15" s="588">
        <f t="shared" si="0"/>
        <v>19596.100000000002</v>
      </c>
      <c r="I15" s="588">
        <f t="shared" si="0"/>
        <v>13508.699999999999</v>
      </c>
      <c r="J15" s="588">
        <f t="shared" si="0"/>
        <v>13377.599999999997</v>
      </c>
      <c r="K15" s="588">
        <f>SUM(K17:K39)</f>
        <v>659560.4</v>
      </c>
      <c r="L15" s="100">
        <f t="shared" si="0"/>
        <v>2366.9999999999995</v>
      </c>
      <c r="M15" s="100">
        <f t="shared" si="0"/>
        <v>657193.39999999991</v>
      </c>
      <c r="N15" s="100">
        <f t="shared" si="0"/>
        <v>387877.5</v>
      </c>
      <c r="O15" s="660" t="s">
        <v>942</v>
      </c>
    </row>
    <row r="16" spans="1:15" s="103" customFormat="1" ht="12" customHeight="1">
      <c r="A16" s="71"/>
      <c r="B16" s="589"/>
      <c r="C16" s="590"/>
      <c r="D16" s="590"/>
      <c r="E16" s="590"/>
      <c r="F16" s="590"/>
      <c r="G16" s="591"/>
      <c r="H16" s="591"/>
      <c r="I16" s="592"/>
      <c r="J16" s="590"/>
      <c r="K16" s="590"/>
      <c r="L16" s="101"/>
      <c r="M16" s="101"/>
      <c r="N16" s="101"/>
      <c r="O16" s="102"/>
    </row>
    <row r="17" spans="1:15" s="103" customFormat="1" ht="15.95" customHeight="1">
      <c r="A17" s="71" t="s">
        <v>64</v>
      </c>
      <c r="B17" s="916">
        <f>(D17/C17)*100</f>
        <v>78.213241318778202</v>
      </c>
      <c r="C17" s="591">
        <v>306705.09999999998</v>
      </c>
      <c r="D17" s="590">
        <v>239884</v>
      </c>
      <c r="E17" s="593">
        <v>521.9</v>
      </c>
      <c r="F17" s="594">
        <v>315.10000000000002</v>
      </c>
      <c r="G17" s="595">
        <v>15839.4</v>
      </c>
      <c r="H17" s="595">
        <v>14927.199999999999</v>
      </c>
      <c r="I17" s="596">
        <v>1798.7</v>
      </c>
      <c r="J17" s="597">
        <v>1727.3</v>
      </c>
      <c r="K17" s="598">
        <f>L17+M17</f>
        <v>288545.09999999998</v>
      </c>
      <c r="L17" s="326">
        <v>541.5</v>
      </c>
      <c r="M17" s="326">
        <v>288003.59999999998</v>
      </c>
      <c r="N17" s="322">
        <v>222914.4</v>
      </c>
      <c r="O17" s="104" t="s">
        <v>66</v>
      </c>
    </row>
    <row r="18" spans="1:15" s="103" customFormat="1" ht="15.95" customHeight="1">
      <c r="A18" s="71" t="s">
        <v>67</v>
      </c>
      <c r="B18" s="916">
        <f t="shared" ref="B18:B39" si="1">(D18/C18)*100</f>
        <v>81.011537957257104</v>
      </c>
      <c r="C18" s="591">
        <v>3050.8</v>
      </c>
      <c r="D18" s="590">
        <v>2471.5</v>
      </c>
      <c r="E18" s="593">
        <v>410.6</v>
      </c>
      <c r="F18" s="594">
        <v>265</v>
      </c>
      <c r="G18" s="595">
        <v>1497.1</v>
      </c>
      <c r="H18" s="595">
        <v>1070.8</v>
      </c>
      <c r="I18" s="596">
        <v>1143.1000000000001</v>
      </c>
      <c r="J18" s="597">
        <v>1135.7</v>
      </c>
      <c r="K18" s="598">
        <f t="shared" ref="K18:K39" si="2">L18+M18</f>
        <v>31127.399999999998</v>
      </c>
      <c r="L18" s="326">
        <v>118.6</v>
      </c>
      <c r="M18" s="326">
        <v>31008.799999999999</v>
      </c>
      <c r="N18" s="322">
        <v>13856.1</v>
      </c>
      <c r="O18" s="104" t="s">
        <v>69</v>
      </c>
    </row>
    <row r="19" spans="1:15" s="103" customFormat="1" ht="15.95" customHeight="1">
      <c r="A19" s="71" t="s">
        <v>70</v>
      </c>
      <c r="B19" s="916">
        <f t="shared" si="1"/>
        <v>37.406146501049079</v>
      </c>
      <c r="C19" s="591">
        <v>17300.900000000001</v>
      </c>
      <c r="D19" s="590">
        <v>6471.6</v>
      </c>
      <c r="E19" s="593">
        <v>125</v>
      </c>
      <c r="F19" s="594">
        <v>51.4</v>
      </c>
      <c r="G19" s="595">
        <v>243.2</v>
      </c>
      <c r="H19" s="595">
        <v>176</v>
      </c>
      <c r="I19" s="596">
        <v>565.90000000000009</v>
      </c>
      <c r="J19" s="597">
        <v>562.20000000000005</v>
      </c>
      <c r="K19" s="598">
        <f t="shared" si="2"/>
        <v>16366.800000000001</v>
      </c>
      <c r="L19" s="325">
        <v>31.2</v>
      </c>
      <c r="M19" s="326">
        <v>16335.6</v>
      </c>
      <c r="N19" s="322">
        <v>5682</v>
      </c>
      <c r="O19" s="104" t="s">
        <v>72</v>
      </c>
    </row>
    <row r="20" spans="1:15" s="103" customFormat="1" ht="15.95" customHeight="1">
      <c r="A20" s="71" t="s">
        <v>73</v>
      </c>
      <c r="B20" s="916">
        <f t="shared" si="1"/>
        <v>32.285885705714719</v>
      </c>
      <c r="C20" s="591">
        <v>4000.2</v>
      </c>
      <c r="D20" s="590">
        <v>1291.5</v>
      </c>
      <c r="E20" s="593">
        <v>296.8</v>
      </c>
      <c r="F20" s="594">
        <v>173.3</v>
      </c>
      <c r="G20" s="595">
        <v>226.7</v>
      </c>
      <c r="H20" s="595">
        <v>208.7</v>
      </c>
      <c r="I20" s="596">
        <v>804.4</v>
      </c>
      <c r="J20" s="597">
        <v>801.9</v>
      </c>
      <c r="K20" s="598">
        <f t="shared" si="2"/>
        <v>2672.2999999999997</v>
      </c>
      <c r="L20" s="325">
        <v>3.6</v>
      </c>
      <c r="M20" s="326">
        <v>2668.7</v>
      </c>
      <c r="N20" s="322">
        <v>107.6</v>
      </c>
      <c r="O20" s="104" t="s">
        <v>75</v>
      </c>
    </row>
    <row r="21" spans="1:15" s="103" customFormat="1" ht="15.95" customHeight="1">
      <c r="A21" s="71" t="s">
        <v>76</v>
      </c>
      <c r="B21" s="916">
        <f t="shared" si="1"/>
        <v>54.869701286716136</v>
      </c>
      <c r="C21" s="591">
        <v>179767.7</v>
      </c>
      <c r="D21" s="590">
        <v>98638</v>
      </c>
      <c r="E21" s="593">
        <v>461.6</v>
      </c>
      <c r="F21" s="594">
        <v>198.8</v>
      </c>
      <c r="G21" s="595">
        <v>824.3</v>
      </c>
      <c r="H21" s="595">
        <v>593.19999999999993</v>
      </c>
      <c r="I21" s="596">
        <v>1362.1999999999998</v>
      </c>
      <c r="J21" s="597">
        <v>1342.3999999999999</v>
      </c>
      <c r="K21" s="598">
        <f t="shared" si="2"/>
        <v>177119.6</v>
      </c>
      <c r="L21" s="326">
        <v>998.4</v>
      </c>
      <c r="M21" s="326">
        <v>176121.2</v>
      </c>
      <c r="N21" s="322">
        <v>96503.6</v>
      </c>
      <c r="O21" s="104" t="s">
        <v>78</v>
      </c>
    </row>
    <row r="22" spans="1:15" s="103" customFormat="1" ht="15.95" customHeight="1">
      <c r="A22" s="71" t="s">
        <v>79</v>
      </c>
      <c r="B22" s="916">
        <f t="shared" si="1"/>
        <v>60.48283995520449</v>
      </c>
      <c r="C22" s="591">
        <v>10090.300000000001</v>
      </c>
      <c r="D22" s="590">
        <v>6102.9</v>
      </c>
      <c r="E22" s="593">
        <v>174.3</v>
      </c>
      <c r="F22" s="594">
        <v>58.5</v>
      </c>
      <c r="G22" s="595">
        <v>311.8</v>
      </c>
      <c r="H22" s="595">
        <v>271.5</v>
      </c>
      <c r="I22" s="596">
        <v>508.09999999999997</v>
      </c>
      <c r="J22" s="597">
        <v>507.4</v>
      </c>
      <c r="K22" s="598">
        <f t="shared" si="2"/>
        <v>9096.1</v>
      </c>
      <c r="L22" s="325">
        <v>0</v>
      </c>
      <c r="M22" s="326">
        <v>9096.1</v>
      </c>
      <c r="N22" s="322">
        <v>5265.5</v>
      </c>
      <c r="O22" s="104" t="s">
        <v>81</v>
      </c>
    </row>
    <row r="23" spans="1:15" s="103" customFormat="1" ht="15.95" customHeight="1">
      <c r="A23" s="72" t="s">
        <v>82</v>
      </c>
      <c r="B23" s="916">
        <f t="shared" si="1"/>
        <v>47.745416668200278</v>
      </c>
      <c r="C23" s="591">
        <v>54338.2</v>
      </c>
      <c r="D23" s="590">
        <v>25944</v>
      </c>
      <c r="E23" s="593">
        <v>128.80000000000001</v>
      </c>
      <c r="F23" s="594">
        <v>69</v>
      </c>
      <c r="G23" s="595">
        <v>538.69999999999993</v>
      </c>
      <c r="H23" s="595">
        <v>325.7</v>
      </c>
      <c r="I23" s="596">
        <v>801.5</v>
      </c>
      <c r="J23" s="597">
        <v>798.2</v>
      </c>
      <c r="K23" s="598">
        <f t="shared" si="2"/>
        <v>52869.2</v>
      </c>
      <c r="L23" s="325">
        <v>318</v>
      </c>
      <c r="M23" s="326">
        <v>52551.199999999997</v>
      </c>
      <c r="N23" s="322">
        <v>24751.1</v>
      </c>
      <c r="O23" s="104" t="s">
        <v>83</v>
      </c>
    </row>
    <row r="24" spans="1:15" s="103" customFormat="1" ht="15.95" customHeight="1">
      <c r="A24" s="71" t="s">
        <v>84</v>
      </c>
      <c r="B24" s="916">
        <f t="shared" si="1"/>
        <v>22.460804362644854</v>
      </c>
      <c r="C24" s="591">
        <v>3520.8</v>
      </c>
      <c r="D24" s="590">
        <v>790.80000000000007</v>
      </c>
      <c r="E24" s="593">
        <v>108.3</v>
      </c>
      <c r="F24" s="594">
        <v>35.6</v>
      </c>
      <c r="G24" s="595">
        <v>92.3</v>
      </c>
      <c r="H24" s="595">
        <v>72.599999999999994</v>
      </c>
      <c r="I24" s="596">
        <v>648.20000000000005</v>
      </c>
      <c r="J24" s="597">
        <v>645.5</v>
      </c>
      <c r="K24" s="598">
        <f t="shared" si="2"/>
        <v>2672</v>
      </c>
      <c r="L24" s="326">
        <v>24.8</v>
      </c>
      <c r="M24" s="326">
        <v>2647.2</v>
      </c>
      <c r="N24" s="322">
        <v>37.1</v>
      </c>
      <c r="O24" s="104" t="s">
        <v>86</v>
      </c>
    </row>
    <row r="25" spans="1:15" s="103" customFormat="1" ht="15.95" customHeight="1">
      <c r="A25" s="71" t="s">
        <v>87</v>
      </c>
      <c r="B25" s="916">
        <f t="shared" si="1"/>
        <v>24.478464599781759</v>
      </c>
      <c r="C25" s="591">
        <v>3115.8</v>
      </c>
      <c r="D25" s="590">
        <v>762.7</v>
      </c>
      <c r="E25" s="593">
        <v>108.1</v>
      </c>
      <c r="F25" s="594">
        <v>26.3</v>
      </c>
      <c r="G25" s="595">
        <v>67.7</v>
      </c>
      <c r="H25" s="595">
        <v>52.8</v>
      </c>
      <c r="I25" s="596">
        <v>387.09999999999997</v>
      </c>
      <c r="J25" s="597">
        <v>386.9</v>
      </c>
      <c r="K25" s="598">
        <f t="shared" si="2"/>
        <v>2552.9</v>
      </c>
      <c r="L25" s="326">
        <v>21.4</v>
      </c>
      <c r="M25" s="326">
        <v>2531.5</v>
      </c>
      <c r="N25" s="322">
        <v>296.7</v>
      </c>
      <c r="O25" s="104" t="s">
        <v>89</v>
      </c>
    </row>
    <row r="26" spans="1:15" s="103" customFormat="1" ht="15.95" customHeight="1">
      <c r="A26" s="71" t="s">
        <v>90</v>
      </c>
      <c r="B26" s="916">
        <f t="shared" si="1"/>
        <v>44.159724677022403</v>
      </c>
      <c r="C26" s="591">
        <v>14993.3</v>
      </c>
      <c r="D26" s="590">
        <v>6621</v>
      </c>
      <c r="E26" s="593">
        <v>239</v>
      </c>
      <c r="F26" s="594">
        <v>123.7</v>
      </c>
      <c r="G26" s="595">
        <v>404</v>
      </c>
      <c r="H26" s="595">
        <v>266.7</v>
      </c>
      <c r="I26" s="596">
        <v>859.7</v>
      </c>
      <c r="J26" s="597">
        <v>854.90000000000009</v>
      </c>
      <c r="K26" s="598">
        <f t="shared" si="2"/>
        <v>16389</v>
      </c>
      <c r="L26" s="326">
        <v>119</v>
      </c>
      <c r="M26" s="326">
        <v>16270</v>
      </c>
      <c r="N26" s="322">
        <v>7447.6</v>
      </c>
      <c r="O26" s="104" t="s">
        <v>92</v>
      </c>
    </row>
    <row r="27" spans="1:15" s="103" customFormat="1" ht="15.95" customHeight="1">
      <c r="A27" s="71" t="s">
        <v>93</v>
      </c>
      <c r="B27" s="916">
        <f t="shared" si="1"/>
        <v>32.067019084311447</v>
      </c>
      <c r="C27" s="591">
        <v>1116.0999999999999</v>
      </c>
      <c r="D27" s="590">
        <v>357.90000000000003</v>
      </c>
      <c r="E27" s="593">
        <v>24.4</v>
      </c>
      <c r="F27" s="594">
        <v>3.4</v>
      </c>
      <c r="G27" s="595">
        <v>60.900000000000006</v>
      </c>
      <c r="H27" s="595">
        <v>56.7</v>
      </c>
      <c r="I27" s="596">
        <v>279.90000000000003</v>
      </c>
      <c r="J27" s="597">
        <v>279.8</v>
      </c>
      <c r="K27" s="598">
        <f t="shared" si="2"/>
        <v>750.9</v>
      </c>
      <c r="L27" s="325">
        <v>0</v>
      </c>
      <c r="M27" s="326">
        <v>750.9</v>
      </c>
      <c r="N27" s="322">
        <v>18</v>
      </c>
      <c r="O27" s="104" t="s">
        <v>95</v>
      </c>
    </row>
    <row r="28" spans="1:15" s="103" customFormat="1" ht="15.95" customHeight="1">
      <c r="A28" s="71" t="s">
        <v>96</v>
      </c>
      <c r="B28" s="916">
        <f t="shared" si="1"/>
        <v>30.721378838032187</v>
      </c>
      <c r="C28" s="591">
        <v>1752.2</v>
      </c>
      <c r="D28" s="590">
        <v>538.29999999999995</v>
      </c>
      <c r="E28" s="593">
        <v>50.3</v>
      </c>
      <c r="F28" s="594">
        <v>20.6</v>
      </c>
      <c r="G28" s="595">
        <v>52.699999999999996</v>
      </c>
      <c r="H28" s="595">
        <v>51.4</v>
      </c>
      <c r="I28" s="596">
        <v>455.90000000000003</v>
      </c>
      <c r="J28" s="597">
        <v>454.8</v>
      </c>
      <c r="K28" s="598">
        <f t="shared" si="2"/>
        <v>1193.3</v>
      </c>
      <c r="L28" s="326">
        <v>24.2</v>
      </c>
      <c r="M28" s="326">
        <v>1169.0999999999999</v>
      </c>
      <c r="N28" s="322">
        <v>11.5</v>
      </c>
      <c r="O28" s="104" t="s">
        <v>98</v>
      </c>
    </row>
    <row r="29" spans="1:15" s="103" customFormat="1" ht="15.95" customHeight="1">
      <c r="A29" s="71" t="s">
        <v>99</v>
      </c>
      <c r="B29" s="916">
        <f t="shared" si="1"/>
        <v>33.973574749204786</v>
      </c>
      <c r="C29" s="591">
        <v>817.40000000000009</v>
      </c>
      <c r="D29" s="590">
        <v>277.7</v>
      </c>
      <c r="E29" s="593">
        <v>30.6</v>
      </c>
      <c r="F29" s="594">
        <v>6.8</v>
      </c>
      <c r="G29" s="595">
        <v>4.5999999999999996</v>
      </c>
      <c r="H29" s="595">
        <v>4.5</v>
      </c>
      <c r="I29" s="596">
        <v>211.1</v>
      </c>
      <c r="J29" s="597">
        <v>211</v>
      </c>
      <c r="K29" s="598">
        <f t="shared" si="2"/>
        <v>571.1</v>
      </c>
      <c r="L29" s="325">
        <v>0</v>
      </c>
      <c r="M29" s="326">
        <v>571.1</v>
      </c>
      <c r="N29" s="322">
        <v>55.4</v>
      </c>
      <c r="O29" s="104" t="s">
        <v>101</v>
      </c>
    </row>
    <row r="30" spans="1:15" s="103" customFormat="1" ht="15.95" customHeight="1">
      <c r="A30" s="71" t="s">
        <v>102</v>
      </c>
      <c r="B30" s="916">
        <f t="shared" si="1"/>
        <v>37.594102885821833</v>
      </c>
      <c r="C30" s="591">
        <v>637.6</v>
      </c>
      <c r="D30" s="590">
        <v>239.70000000000002</v>
      </c>
      <c r="E30" s="593">
        <v>14.8</v>
      </c>
      <c r="F30" s="594">
        <v>2.5</v>
      </c>
      <c r="G30" s="595">
        <v>2.2999999999999998</v>
      </c>
      <c r="H30" s="595">
        <v>2.2999999999999998</v>
      </c>
      <c r="I30" s="596">
        <v>229.8</v>
      </c>
      <c r="J30" s="597">
        <v>229</v>
      </c>
      <c r="K30" s="598">
        <f t="shared" si="2"/>
        <v>390.7</v>
      </c>
      <c r="L30" s="325">
        <v>0</v>
      </c>
      <c r="M30" s="326">
        <v>390.7</v>
      </c>
      <c r="N30" s="322">
        <v>5.9</v>
      </c>
      <c r="O30" s="104" t="s">
        <v>104</v>
      </c>
    </row>
    <row r="31" spans="1:15" s="103" customFormat="1" ht="15.95" customHeight="1">
      <c r="A31" s="71" t="s">
        <v>105</v>
      </c>
      <c r="B31" s="916">
        <f t="shared" si="1"/>
        <v>44.08843319448895</v>
      </c>
      <c r="C31" s="591">
        <v>936.3</v>
      </c>
      <c r="D31" s="590">
        <v>412.8</v>
      </c>
      <c r="E31" s="593">
        <v>66.400000000000006</v>
      </c>
      <c r="F31" s="594">
        <v>33.5</v>
      </c>
      <c r="G31" s="595">
        <v>144.1</v>
      </c>
      <c r="H31" s="595">
        <v>140.5</v>
      </c>
      <c r="I31" s="596">
        <v>237.5</v>
      </c>
      <c r="J31" s="597">
        <v>237.2</v>
      </c>
      <c r="K31" s="598">
        <f t="shared" si="2"/>
        <v>488.3</v>
      </c>
      <c r="L31" s="325">
        <v>0</v>
      </c>
      <c r="M31" s="326">
        <v>488.3</v>
      </c>
      <c r="N31" s="322">
        <v>1.6</v>
      </c>
      <c r="O31" s="104" t="s">
        <v>107</v>
      </c>
    </row>
    <row r="32" spans="1:15" s="103" customFormat="1" ht="15.95" customHeight="1">
      <c r="A32" s="71" t="s">
        <v>108</v>
      </c>
      <c r="B32" s="916">
        <f t="shared" si="1"/>
        <v>35.74912295713186</v>
      </c>
      <c r="C32" s="591">
        <v>1168.7</v>
      </c>
      <c r="D32" s="590">
        <v>417.80000000000007</v>
      </c>
      <c r="E32" s="593">
        <v>30.4</v>
      </c>
      <c r="F32" s="594">
        <v>13.7</v>
      </c>
      <c r="G32" s="595">
        <v>38.5</v>
      </c>
      <c r="H32" s="595">
        <v>37.9</v>
      </c>
      <c r="I32" s="596">
        <v>341.90000000000003</v>
      </c>
      <c r="J32" s="597">
        <v>337.6</v>
      </c>
      <c r="K32" s="598">
        <f t="shared" si="2"/>
        <v>757.9</v>
      </c>
      <c r="L32" s="325">
        <v>0</v>
      </c>
      <c r="M32" s="326">
        <v>757.9</v>
      </c>
      <c r="N32" s="322">
        <v>28.6</v>
      </c>
      <c r="O32" s="104" t="s">
        <v>110</v>
      </c>
    </row>
    <row r="33" spans="1:15" s="103" customFormat="1" ht="15.95" customHeight="1">
      <c r="A33" s="71" t="s">
        <v>111</v>
      </c>
      <c r="B33" s="916">
        <f t="shared" si="1"/>
        <v>64.204769135594162</v>
      </c>
      <c r="C33" s="591">
        <v>7112.4000000000005</v>
      </c>
      <c r="D33" s="590">
        <v>4566.5</v>
      </c>
      <c r="E33" s="593">
        <v>27</v>
      </c>
      <c r="F33" s="594">
        <v>6.5</v>
      </c>
      <c r="G33" s="595">
        <v>1100.2</v>
      </c>
      <c r="H33" s="595">
        <v>1044.2</v>
      </c>
      <c r="I33" s="596">
        <v>433.5</v>
      </c>
      <c r="J33" s="597">
        <v>433.4</v>
      </c>
      <c r="K33" s="598">
        <f t="shared" si="2"/>
        <v>5551.7000000000007</v>
      </c>
      <c r="L33" s="326">
        <v>57.6</v>
      </c>
      <c r="M33" s="326">
        <v>5494.1</v>
      </c>
      <c r="N33" s="321">
        <v>3082.4</v>
      </c>
      <c r="O33" s="104" t="s">
        <v>113</v>
      </c>
    </row>
    <row r="34" spans="1:15" s="103" customFormat="1" ht="15.95" customHeight="1">
      <c r="A34" s="71" t="s">
        <v>114</v>
      </c>
      <c r="B34" s="916">
        <f t="shared" si="1"/>
        <v>53.604481246955672</v>
      </c>
      <c r="C34" s="591">
        <v>5337.8</v>
      </c>
      <c r="D34" s="590">
        <v>2861.3</v>
      </c>
      <c r="E34" s="593">
        <v>39.1</v>
      </c>
      <c r="F34" s="594">
        <v>17.2</v>
      </c>
      <c r="G34" s="595">
        <v>174.7</v>
      </c>
      <c r="H34" s="595">
        <v>125.5</v>
      </c>
      <c r="I34" s="596">
        <v>318.20000000000005</v>
      </c>
      <c r="J34" s="597">
        <v>317.10000000000002</v>
      </c>
      <c r="K34" s="598">
        <f t="shared" si="2"/>
        <v>4805.8</v>
      </c>
      <c r="L34" s="326">
        <v>41.5</v>
      </c>
      <c r="M34" s="326">
        <v>4764.3</v>
      </c>
      <c r="N34" s="322">
        <v>2401.5</v>
      </c>
      <c r="O34" s="104" t="s">
        <v>116</v>
      </c>
    </row>
    <row r="35" spans="1:15" s="103" customFormat="1" ht="15.95" customHeight="1">
      <c r="A35" s="71" t="s">
        <v>117</v>
      </c>
      <c r="B35" s="916">
        <f t="shared" si="1"/>
        <v>72.707335206868734</v>
      </c>
      <c r="C35" s="591">
        <v>34836.100000000006</v>
      </c>
      <c r="D35" s="590">
        <v>25328.400000000001</v>
      </c>
      <c r="E35" s="594">
        <v>108.8</v>
      </c>
      <c r="F35" s="594">
        <v>15.5</v>
      </c>
      <c r="G35" s="595">
        <v>376.5</v>
      </c>
      <c r="H35" s="595">
        <v>106.9</v>
      </c>
      <c r="I35" s="596">
        <v>827.3</v>
      </c>
      <c r="J35" s="597">
        <v>827.3</v>
      </c>
      <c r="K35" s="598">
        <f t="shared" si="2"/>
        <v>6788</v>
      </c>
      <c r="L35" s="326">
        <v>0</v>
      </c>
      <c r="M35" s="326">
        <v>6788</v>
      </c>
      <c r="N35" s="322">
        <v>5044</v>
      </c>
      <c r="O35" s="104" t="s">
        <v>119</v>
      </c>
    </row>
    <row r="36" spans="1:15" s="103" customFormat="1" ht="15.95" customHeight="1">
      <c r="A36" s="71" t="s">
        <v>120</v>
      </c>
      <c r="B36" s="916">
        <f t="shared" si="1"/>
        <v>29.310604917785486</v>
      </c>
      <c r="C36" s="591">
        <v>1325.8000000000002</v>
      </c>
      <c r="D36" s="590">
        <v>388.6</v>
      </c>
      <c r="E36" s="593">
        <v>46.2</v>
      </c>
      <c r="F36" s="594">
        <v>29.2</v>
      </c>
      <c r="G36" s="595">
        <v>19.399999999999999</v>
      </c>
      <c r="H36" s="595">
        <v>17.899999999999999</v>
      </c>
      <c r="I36" s="596">
        <v>300.70000000000005</v>
      </c>
      <c r="J36" s="597">
        <v>297.10000000000002</v>
      </c>
      <c r="K36" s="598">
        <f t="shared" si="2"/>
        <v>959.5</v>
      </c>
      <c r="L36" s="325">
        <v>0</v>
      </c>
      <c r="M36" s="326">
        <v>959.5</v>
      </c>
      <c r="N36" s="322">
        <v>44.4</v>
      </c>
      <c r="O36" s="104" t="s">
        <v>122</v>
      </c>
    </row>
    <row r="37" spans="1:15" s="103" customFormat="1" ht="15.95" customHeight="1">
      <c r="A37" s="71" t="s">
        <v>123</v>
      </c>
      <c r="B37" s="916">
        <f t="shared" si="1"/>
        <v>0.97455041941145337</v>
      </c>
      <c r="C37" s="591">
        <v>37206.899999999994</v>
      </c>
      <c r="D37" s="590">
        <v>362.6</v>
      </c>
      <c r="E37" s="593">
        <v>54.7</v>
      </c>
      <c r="F37" s="594">
        <v>22.7</v>
      </c>
      <c r="G37" s="595">
        <v>109.6</v>
      </c>
      <c r="H37" s="595">
        <v>6.6</v>
      </c>
      <c r="I37" s="596">
        <v>318.8</v>
      </c>
      <c r="J37" s="597">
        <v>318.7</v>
      </c>
      <c r="K37" s="598">
        <f t="shared" si="2"/>
        <v>36723.799999999996</v>
      </c>
      <c r="L37" s="325">
        <v>67.2</v>
      </c>
      <c r="M37" s="326">
        <v>36656.6</v>
      </c>
      <c r="N37" s="322">
        <v>14.6</v>
      </c>
      <c r="O37" s="104" t="s">
        <v>125</v>
      </c>
    </row>
    <row r="38" spans="1:15" s="103" customFormat="1" ht="15.95" customHeight="1">
      <c r="A38" s="71" t="s">
        <v>126</v>
      </c>
      <c r="B38" s="916">
        <f t="shared" si="1"/>
        <v>51.454595638973231</v>
      </c>
      <c r="C38" s="591">
        <v>1811.5</v>
      </c>
      <c r="D38" s="590">
        <v>932.1</v>
      </c>
      <c r="E38" s="593">
        <v>63.6</v>
      </c>
      <c r="F38" s="595">
        <v>23.8</v>
      </c>
      <c r="G38" s="595">
        <v>48.3</v>
      </c>
      <c r="H38" s="595">
        <v>36.4</v>
      </c>
      <c r="I38" s="596">
        <v>582.4</v>
      </c>
      <c r="J38" s="597">
        <v>579.4</v>
      </c>
      <c r="K38" s="598">
        <f t="shared" si="2"/>
        <v>1117.2</v>
      </c>
      <c r="L38" s="325">
        <v>0</v>
      </c>
      <c r="M38" s="326">
        <v>1117.2</v>
      </c>
      <c r="N38" s="322">
        <v>292.5</v>
      </c>
      <c r="O38" s="104" t="s">
        <v>128</v>
      </c>
    </row>
    <row r="39" spans="1:15" s="103" customFormat="1" ht="15.95" customHeight="1" thickBot="1">
      <c r="A39" s="73" t="s">
        <v>129</v>
      </c>
      <c r="B39" s="917">
        <f t="shared" si="1"/>
        <v>69.046153846153842</v>
      </c>
      <c r="C39" s="599">
        <v>162.5</v>
      </c>
      <c r="D39" s="599">
        <v>112.2</v>
      </c>
      <c r="E39" s="600">
        <v>15.6</v>
      </c>
      <c r="F39" s="601">
        <v>3.9</v>
      </c>
      <c r="G39" s="601">
        <v>2.3000000000000003</v>
      </c>
      <c r="H39" s="601">
        <v>0.1</v>
      </c>
      <c r="I39" s="602">
        <v>92.8</v>
      </c>
      <c r="J39" s="600">
        <v>92.8</v>
      </c>
      <c r="K39" s="603">
        <f t="shared" si="2"/>
        <v>51.8</v>
      </c>
      <c r="L39" s="324">
        <v>0</v>
      </c>
      <c r="M39" s="320">
        <v>51.8</v>
      </c>
      <c r="N39" s="323">
        <v>15.4</v>
      </c>
      <c r="O39" s="105" t="s">
        <v>131</v>
      </c>
    </row>
    <row r="40" spans="1:15" s="866" customFormat="1" ht="11.45" customHeight="1">
      <c r="A40" s="106" t="s">
        <v>400</v>
      </c>
      <c r="B40" s="847"/>
      <c r="C40" s="847"/>
      <c r="D40" s="881"/>
      <c r="E40" s="882"/>
      <c r="F40" s="882"/>
      <c r="G40" s="883"/>
      <c r="H40" s="883"/>
      <c r="I40" s="884"/>
      <c r="J40" s="885"/>
      <c r="K40" s="885"/>
      <c r="L40" s="886"/>
      <c r="M40" s="886"/>
      <c r="O40" s="857" t="s">
        <v>558</v>
      </c>
    </row>
    <row r="41" spans="1:15" s="111" customFormat="1" ht="11.45" customHeight="1">
      <c r="A41" s="866" t="s">
        <v>236</v>
      </c>
      <c r="B41" s="867"/>
      <c r="C41" s="867"/>
      <c r="D41" s="870"/>
      <c r="E41" s="872"/>
      <c r="F41" s="872"/>
      <c r="G41" s="887"/>
      <c r="H41" s="887"/>
      <c r="I41" s="888"/>
      <c r="J41" s="889"/>
      <c r="K41" s="889"/>
      <c r="L41" s="876"/>
      <c r="M41" s="876"/>
      <c r="N41" s="876"/>
      <c r="O41" s="876"/>
    </row>
    <row r="42" spans="1:15" s="111" customFormat="1" ht="11.1" customHeight="1">
      <c r="A42" s="106"/>
      <c r="B42" s="561"/>
      <c r="C42" s="561"/>
      <c r="D42" s="604"/>
      <c r="E42" s="605"/>
      <c r="F42" s="605"/>
      <c r="G42" s="606"/>
      <c r="H42" s="607"/>
      <c r="I42" s="608"/>
      <c r="J42" s="607"/>
      <c r="K42" s="607"/>
      <c r="L42" s="110"/>
      <c r="M42" s="110"/>
      <c r="N42" s="110"/>
      <c r="O42" s="110"/>
    </row>
    <row r="43" spans="1:15" s="80" customFormat="1" ht="11.25">
      <c r="A43" s="81"/>
      <c r="B43" s="545"/>
      <c r="C43" s="545"/>
      <c r="D43" s="572"/>
      <c r="E43" s="573"/>
      <c r="F43" s="573"/>
      <c r="G43" s="574"/>
      <c r="H43" s="575"/>
      <c r="I43" s="576"/>
      <c r="J43" s="575"/>
      <c r="K43" s="575"/>
      <c r="L43" s="79"/>
      <c r="M43" s="79"/>
      <c r="N43" s="79"/>
      <c r="O43" s="79"/>
    </row>
    <row r="44" spans="1:15" s="80" customFormat="1" ht="11.25">
      <c r="A44" s="81"/>
      <c r="B44" s="545"/>
      <c r="C44" s="545"/>
      <c r="D44" s="572"/>
      <c r="E44" s="573"/>
      <c r="F44" s="573"/>
      <c r="G44" s="574"/>
      <c r="H44" s="575"/>
      <c r="I44" s="576"/>
      <c r="J44" s="575"/>
      <c r="K44" s="575"/>
      <c r="L44" s="79"/>
      <c r="M44" s="79"/>
      <c r="N44" s="79"/>
      <c r="O44" s="79"/>
    </row>
    <row r="45" spans="1:15" s="80" customFormat="1" ht="11.25">
      <c r="A45" s="81"/>
      <c r="B45" s="545"/>
      <c r="C45" s="545"/>
      <c r="D45" s="572"/>
      <c r="E45" s="573"/>
      <c r="F45" s="573"/>
      <c r="G45" s="574"/>
      <c r="H45" s="575"/>
      <c r="I45" s="576"/>
      <c r="J45" s="575"/>
      <c r="K45" s="575"/>
      <c r="L45" s="79"/>
      <c r="M45" s="79"/>
      <c r="N45" s="79"/>
      <c r="O45" s="79"/>
    </row>
    <row r="46" spans="1:15" s="80" customFormat="1" ht="11.25">
      <c r="A46" s="81"/>
      <c r="B46" s="545"/>
      <c r="C46" s="545"/>
      <c r="D46" s="572"/>
      <c r="E46" s="573"/>
      <c r="F46" s="573"/>
      <c r="G46" s="574"/>
      <c r="H46" s="575"/>
      <c r="I46" s="576"/>
      <c r="J46" s="575"/>
      <c r="K46" s="575"/>
      <c r="L46" s="79"/>
      <c r="M46" s="79"/>
      <c r="N46" s="79"/>
      <c r="O46" s="79"/>
    </row>
    <row r="47" spans="1:15" s="80" customFormat="1" ht="11.25">
      <c r="A47" s="81"/>
      <c r="B47" s="545"/>
      <c r="C47" s="545"/>
      <c r="D47" s="572"/>
      <c r="E47" s="573"/>
      <c r="F47" s="573"/>
      <c r="G47" s="574"/>
      <c r="H47" s="575"/>
      <c r="I47" s="576"/>
      <c r="J47" s="575"/>
      <c r="K47" s="575"/>
      <c r="L47" s="79"/>
      <c r="M47" s="79"/>
      <c r="N47" s="79"/>
      <c r="O47" s="79"/>
    </row>
    <row r="48" spans="1:15" s="80" customFormat="1" ht="11.25">
      <c r="A48" s="81"/>
      <c r="B48" s="545"/>
      <c r="C48" s="545"/>
      <c r="D48" s="572"/>
      <c r="E48" s="573"/>
      <c r="F48" s="573"/>
      <c r="G48" s="574"/>
      <c r="H48" s="575"/>
      <c r="I48" s="576"/>
      <c r="J48" s="575"/>
      <c r="K48" s="575"/>
      <c r="L48" s="79"/>
      <c r="M48" s="79"/>
      <c r="N48" s="79"/>
      <c r="O48" s="79"/>
    </row>
    <row r="49" spans="1:15" s="80" customFormat="1" ht="11.25">
      <c r="A49" s="81"/>
      <c r="B49" s="545"/>
      <c r="C49" s="545"/>
      <c r="D49" s="572"/>
      <c r="E49" s="573"/>
      <c r="F49" s="573"/>
      <c r="G49" s="574"/>
      <c r="H49" s="575"/>
      <c r="I49" s="576"/>
      <c r="J49" s="575"/>
      <c r="K49" s="575"/>
      <c r="L49" s="79"/>
      <c r="M49" s="79"/>
      <c r="N49" s="79"/>
      <c r="O49" s="79"/>
    </row>
    <row r="50" spans="1:15" s="80" customFormat="1" ht="11.25">
      <c r="A50" s="81"/>
      <c r="B50" s="545"/>
      <c r="C50" s="545"/>
      <c r="D50" s="572"/>
      <c r="E50" s="573"/>
      <c r="F50" s="573"/>
      <c r="G50" s="574"/>
      <c r="H50" s="575"/>
      <c r="I50" s="576"/>
      <c r="J50" s="575"/>
      <c r="K50" s="575"/>
      <c r="L50" s="79"/>
      <c r="M50" s="79"/>
      <c r="N50" s="79"/>
      <c r="O50" s="79"/>
    </row>
    <row r="51" spans="1:15" s="80" customFormat="1" ht="11.25">
      <c r="A51" s="81"/>
      <c r="B51" s="545"/>
      <c r="C51" s="545"/>
      <c r="D51" s="572"/>
      <c r="E51" s="573"/>
      <c r="F51" s="573"/>
      <c r="G51" s="574"/>
      <c r="H51" s="575"/>
      <c r="I51" s="576"/>
      <c r="J51" s="575"/>
      <c r="K51" s="575"/>
      <c r="L51" s="79"/>
      <c r="M51" s="79"/>
      <c r="N51" s="79"/>
      <c r="O51" s="79"/>
    </row>
    <row r="52" spans="1:15" s="80" customFormat="1" ht="11.25">
      <c r="A52" s="81"/>
      <c r="B52" s="545"/>
      <c r="C52" s="545"/>
      <c r="D52" s="572"/>
      <c r="E52" s="573"/>
      <c r="F52" s="573"/>
      <c r="G52" s="574"/>
      <c r="H52" s="575"/>
      <c r="I52" s="576"/>
      <c r="J52" s="575"/>
      <c r="K52" s="575"/>
      <c r="L52" s="79"/>
      <c r="M52" s="79"/>
      <c r="N52" s="79"/>
      <c r="O52" s="79"/>
    </row>
    <row r="53" spans="1:15" s="80" customFormat="1" ht="11.25">
      <c r="A53" s="81"/>
      <c r="B53" s="545"/>
      <c r="C53" s="545"/>
      <c r="D53" s="572"/>
      <c r="E53" s="573"/>
      <c r="F53" s="573"/>
      <c r="G53" s="574"/>
      <c r="H53" s="575"/>
      <c r="I53" s="576"/>
      <c r="J53" s="575"/>
      <c r="K53" s="575"/>
      <c r="L53" s="79"/>
      <c r="M53" s="79"/>
      <c r="N53" s="79"/>
      <c r="O53" s="79"/>
    </row>
    <row r="54" spans="1:15" s="80" customFormat="1" ht="11.25">
      <c r="A54" s="81"/>
      <c r="B54" s="545"/>
      <c r="C54" s="545"/>
      <c r="D54" s="572"/>
      <c r="E54" s="573"/>
      <c r="F54" s="573"/>
      <c r="G54" s="574"/>
      <c r="H54" s="575"/>
      <c r="I54" s="576"/>
      <c r="J54" s="575"/>
      <c r="K54" s="575"/>
      <c r="L54" s="79"/>
      <c r="M54" s="79"/>
      <c r="N54" s="79"/>
      <c r="O54" s="79"/>
    </row>
    <row r="55" spans="1:15" s="80" customFormat="1" ht="11.25">
      <c r="A55" s="81"/>
      <c r="B55" s="545"/>
      <c r="C55" s="545"/>
      <c r="D55" s="572"/>
      <c r="E55" s="573"/>
      <c r="F55" s="573"/>
      <c r="G55" s="574"/>
      <c r="H55" s="575"/>
      <c r="I55" s="576"/>
      <c r="J55" s="575"/>
      <c r="K55" s="575"/>
      <c r="L55" s="79"/>
      <c r="M55" s="79"/>
      <c r="N55" s="79"/>
      <c r="O55" s="79"/>
    </row>
    <row r="56" spans="1:15" s="80" customFormat="1" ht="11.25">
      <c r="A56" s="81"/>
      <c r="B56" s="545"/>
      <c r="C56" s="545"/>
      <c r="D56" s="572"/>
      <c r="E56" s="573"/>
      <c r="F56" s="573"/>
      <c r="G56" s="574"/>
      <c r="H56" s="575"/>
      <c r="I56" s="576"/>
      <c r="J56" s="575"/>
      <c r="K56" s="575"/>
      <c r="L56" s="79"/>
      <c r="M56" s="79"/>
      <c r="N56" s="79"/>
      <c r="O56" s="79"/>
    </row>
    <row r="57" spans="1:15" s="80" customFormat="1" ht="11.25">
      <c r="A57" s="81"/>
      <c r="B57" s="545"/>
      <c r="C57" s="545"/>
      <c r="D57" s="572"/>
      <c r="E57" s="573"/>
      <c r="F57" s="573"/>
      <c r="G57" s="574"/>
      <c r="H57" s="575"/>
      <c r="I57" s="576"/>
      <c r="J57" s="575"/>
      <c r="K57" s="575"/>
      <c r="L57" s="79"/>
      <c r="M57" s="79"/>
      <c r="N57" s="79"/>
      <c r="O57" s="79"/>
    </row>
    <row r="58" spans="1:15" s="80" customFormat="1" ht="11.25">
      <c r="A58" s="81"/>
      <c r="B58" s="545"/>
      <c r="C58" s="545"/>
      <c r="D58" s="572"/>
      <c r="E58" s="573"/>
      <c r="F58" s="573"/>
      <c r="G58" s="574"/>
      <c r="H58" s="575"/>
      <c r="I58" s="576"/>
      <c r="J58" s="575"/>
      <c r="K58" s="575"/>
      <c r="L58" s="79"/>
      <c r="M58" s="79"/>
      <c r="N58" s="79"/>
      <c r="O58" s="79"/>
    </row>
    <row r="59" spans="1:15" s="80" customFormat="1" ht="11.25">
      <c r="A59" s="81"/>
      <c r="B59" s="545"/>
      <c r="C59" s="545"/>
      <c r="D59" s="572"/>
      <c r="E59" s="573"/>
      <c r="F59" s="573"/>
      <c r="G59" s="574"/>
      <c r="H59" s="575"/>
      <c r="I59" s="576"/>
      <c r="J59" s="575"/>
      <c r="K59" s="575"/>
      <c r="L59" s="79"/>
      <c r="M59" s="79"/>
      <c r="N59" s="79"/>
      <c r="O59" s="79"/>
    </row>
    <row r="60" spans="1:15" s="80" customFormat="1" ht="11.25">
      <c r="A60" s="81"/>
      <c r="B60" s="545"/>
      <c r="C60" s="545"/>
      <c r="D60" s="572"/>
      <c r="E60" s="573"/>
      <c r="F60" s="573"/>
      <c r="G60" s="574"/>
      <c r="H60" s="575"/>
      <c r="I60" s="576"/>
      <c r="J60" s="575"/>
      <c r="K60" s="575"/>
      <c r="L60" s="79"/>
      <c r="M60" s="79"/>
      <c r="N60" s="79"/>
      <c r="O60" s="79"/>
    </row>
    <row r="61" spans="1:15" s="80" customFormat="1" ht="11.25">
      <c r="A61" s="81"/>
      <c r="B61" s="545"/>
      <c r="C61" s="545"/>
      <c r="D61" s="572"/>
      <c r="E61" s="573"/>
      <c r="F61" s="573"/>
      <c r="G61" s="574"/>
      <c r="H61" s="575"/>
      <c r="I61" s="576"/>
      <c r="J61" s="575"/>
      <c r="K61" s="575"/>
      <c r="L61" s="79"/>
      <c r="M61" s="79"/>
      <c r="N61" s="79"/>
      <c r="O61" s="79"/>
    </row>
    <row r="62" spans="1:15" s="114" customFormat="1" ht="12">
      <c r="A62" s="112"/>
      <c r="B62" s="609"/>
      <c r="C62" s="609"/>
      <c r="D62" s="610"/>
      <c r="E62" s="611"/>
      <c r="F62" s="611"/>
      <c r="G62" s="612"/>
      <c r="H62" s="613"/>
      <c r="I62" s="614"/>
      <c r="J62" s="613"/>
      <c r="K62" s="613"/>
      <c r="L62" s="113"/>
      <c r="M62" s="113"/>
      <c r="N62" s="113"/>
      <c r="O62" s="113"/>
    </row>
    <row r="63" spans="1:15" s="114" customFormat="1" ht="12">
      <c r="A63" s="112"/>
      <c r="B63" s="609"/>
      <c r="C63" s="609"/>
      <c r="D63" s="610"/>
      <c r="E63" s="611"/>
      <c r="F63" s="611"/>
      <c r="G63" s="612"/>
      <c r="H63" s="613"/>
      <c r="I63" s="614"/>
      <c r="J63" s="613"/>
      <c r="K63" s="613"/>
      <c r="L63" s="113"/>
      <c r="M63" s="113"/>
      <c r="N63" s="113"/>
      <c r="O63" s="113"/>
    </row>
    <row r="64" spans="1:15" s="114" customFormat="1" ht="12">
      <c r="A64" s="112"/>
      <c r="B64" s="609"/>
      <c r="C64" s="609"/>
      <c r="D64" s="610"/>
      <c r="E64" s="611"/>
      <c r="F64" s="611"/>
      <c r="G64" s="612"/>
      <c r="H64" s="613"/>
      <c r="I64" s="614"/>
      <c r="J64" s="613"/>
      <c r="K64" s="613"/>
      <c r="L64" s="113"/>
      <c r="M64" s="113"/>
      <c r="N64" s="113"/>
      <c r="O64" s="113"/>
    </row>
    <row r="65" spans="1:15" s="114" customFormat="1" ht="12">
      <c r="A65" s="112"/>
      <c r="B65" s="609"/>
      <c r="C65" s="609"/>
      <c r="D65" s="610"/>
      <c r="E65" s="611"/>
      <c r="F65" s="611"/>
      <c r="G65" s="612"/>
      <c r="H65" s="613"/>
      <c r="I65" s="614"/>
      <c r="J65" s="613"/>
      <c r="K65" s="613"/>
      <c r="L65" s="113"/>
      <c r="M65" s="113"/>
      <c r="N65" s="113"/>
      <c r="O65" s="113"/>
    </row>
    <row r="66" spans="1:15" s="114" customFormat="1" ht="12">
      <c r="A66" s="112"/>
      <c r="B66" s="609"/>
      <c r="C66" s="609"/>
      <c r="D66" s="610"/>
      <c r="E66" s="611"/>
      <c r="F66" s="611"/>
      <c r="G66" s="612"/>
      <c r="H66" s="613"/>
      <c r="I66" s="614"/>
      <c r="J66" s="613"/>
      <c r="K66" s="613"/>
      <c r="L66" s="113"/>
      <c r="M66" s="113"/>
      <c r="N66" s="113"/>
      <c r="O66" s="113"/>
    </row>
    <row r="67" spans="1:15" s="114" customFormat="1" ht="12">
      <c r="A67" s="112"/>
      <c r="B67" s="609"/>
      <c r="C67" s="609"/>
      <c r="D67" s="610"/>
      <c r="E67" s="611"/>
      <c r="F67" s="611"/>
      <c r="G67" s="612"/>
      <c r="H67" s="613"/>
      <c r="I67" s="614"/>
      <c r="J67" s="613"/>
      <c r="K67" s="613"/>
      <c r="L67" s="113"/>
      <c r="M67" s="113"/>
      <c r="N67" s="113"/>
      <c r="O67" s="113"/>
    </row>
    <row r="68" spans="1:15" s="114" customFormat="1" ht="12">
      <c r="A68" s="112"/>
      <c r="B68" s="609"/>
      <c r="C68" s="609"/>
      <c r="D68" s="610"/>
      <c r="E68" s="611"/>
      <c r="F68" s="611"/>
      <c r="G68" s="612"/>
      <c r="H68" s="613"/>
      <c r="I68" s="614"/>
      <c r="J68" s="613"/>
      <c r="K68" s="613"/>
      <c r="L68" s="113"/>
      <c r="M68" s="113"/>
      <c r="N68" s="113"/>
      <c r="O68" s="113"/>
    </row>
    <row r="69" spans="1:15" s="114" customFormat="1" ht="12">
      <c r="A69" s="112"/>
      <c r="B69" s="609"/>
      <c r="C69" s="609"/>
      <c r="D69" s="610"/>
      <c r="E69" s="611"/>
      <c r="F69" s="611"/>
      <c r="G69" s="612"/>
      <c r="H69" s="613"/>
      <c r="I69" s="614"/>
      <c r="J69" s="613"/>
      <c r="K69" s="613"/>
      <c r="L69" s="113"/>
      <c r="M69" s="113"/>
      <c r="N69" s="113"/>
      <c r="O69" s="113"/>
    </row>
    <row r="70" spans="1:15" s="114" customFormat="1" ht="12">
      <c r="A70" s="112"/>
      <c r="B70" s="609"/>
      <c r="C70" s="609"/>
      <c r="D70" s="610"/>
      <c r="E70" s="611"/>
      <c r="F70" s="611"/>
      <c r="G70" s="612"/>
      <c r="H70" s="613"/>
      <c r="I70" s="614"/>
      <c r="J70" s="613"/>
      <c r="K70" s="613"/>
      <c r="L70" s="113"/>
      <c r="M70" s="113"/>
      <c r="N70" s="113"/>
      <c r="O70" s="113"/>
    </row>
    <row r="71" spans="1:15" s="114" customFormat="1" ht="12">
      <c r="A71" s="112"/>
      <c r="B71" s="609"/>
      <c r="C71" s="609"/>
      <c r="D71" s="610"/>
      <c r="E71" s="611"/>
      <c r="F71" s="611"/>
      <c r="G71" s="612"/>
      <c r="H71" s="613"/>
      <c r="I71" s="614"/>
      <c r="J71" s="613"/>
      <c r="K71" s="613"/>
      <c r="L71" s="113"/>
      <c r="M71" s="113"/>
      <c r="N71" s="113"/>
      <c r="O71" s="113"/>
    </row>
    <row r="72" spans="1:15" s="114" customFormat="1" ht="12">
      <c r="A72" s="112"/>
      <c r="B72" s="609"/>
      <c r="C72" s="609"/>
      <c r="D72" s="610"/>
      <c r="E72" s="611"/>
      <c r="F72" s="611"/>
      <c r="G72" s="612"/>
      <c r="H72" s="613"/>
      <c r="I72" s="614"/>
      <c r="J72" s="613"/>
      <c r="K72" s="613"/>
      <c r="L72" s="113"/>
      <c r="M72" s="113"/>
      <c r="N72" s="113"/>
      <c r="O72" s="113"/>
    </row>
    <row r="73" spans="1:15" s="114" customFormat="1" ht="12">
      <c r="A73" s="112"/>
      <c r="B73" s="609"/>
      <c r="C73" s="609"/>
      <c r="D73" s="610"/>
      <c r="E73" s="611"/>
      <c r="F73" s="611"/>
      <c r="G73" s="612"/>
      <c r="H73" s="613"/>
      <c r="I73" s="614"/>
      <c r="J73" s="613"/>
      <c r="K73" s="613"/>
      <c r="L73" s="113"/>
      <c r="M73" s="113"/>
      <c r="N73" s="113"/>
      <c r="O73" s="113"/>
    </row>
    <row r="74" spans="1:15" s="114" customFormat="1" ht="12">
      <c r="A74" s="112"/>
      <c r="B74" s="609"/>
      <c r="C74" s="609"/>
      <c r="D74" s="610"/>
      <c r="E74" s="611"/>
      <c r="F74" s="611"/>
      <c r="G74" s="612"/>
      <c r="H74" s="613"/>
      <c r="I74" s="614"/>
      <c r="J74" s="613"/>
      <c r="K74" s="613"/>
      <c r="L74" s="113"/>
      <c r="M74" s="113"/>
      <c r="N74" s="113"/>
      <c r="O74" s="113"/>
    </row>
    <row r="75" spans="1:15" s="114" customFormat="1" ht="12">
      <c r="A75" s="112"/>
      <c r="B75" s="609"/>
      <c r="C75" s="609"/>
      <c r="D75" s="610"/>
      <c r="E75" s="611"/>
      <c r="F75" s="611"/>
      <c r="G75" s="612"/>
      <c r="H75" s="613"/>
      <c r="I75" s="614"/>
      <c r="J75" s="613"/>
      <c r="K75" s="613"/>
      <c r="L75" s="113"/>
      <c r="M75" s="113"/>
      <c r="N75" s="113"/>
      <c r="O75" s="113"/>
    </row>
    <row r="76" spans="1:15" s="114" customFormat="1" ht="12">
      <c r="A76" s="112"/>
      <c r="B76" s="609"/>
      <c r="C76" s="609"/>
      <c r="D76" s="610"/>
      <c r="E76" s="611"/>
      <c r="F76" s="611"/>
      <c r="G76" s="612"/>
      <c r="H76" s="613"/>
      <c r="I76" s="614"/>
      <c r="J76" s="613"/>
      <c r="K76" s="613"/>
      <c r="L76" s="113"/>
      <c r="M76" s="113"/>
      <c r="N76" s="113"/>
      <c r="O76" s="113"/>
    </row>
    <row r="77" spans="1:15" s="114" customFormat="1" ht="12">
      <c r="A77" s="112"/>
      <c r="B77" s="609"/>
      <c r="C77" s="609"/>
      <c r="D77" s="610"/>
      <c r="E77" s="611"/>
      <c r="F77" s="611"/>
      <c r="G77" s="612"/>
      <c r="H77" s="613"/>
      <c r="I77" s="614"/>
      <c r="J77" s="613"/>
      <c r="K77" s="613"/>
      <c r="L77" s="113"/>
      <c r="M77" s="113"/>
      <c r="N77" s="113"/>
      <c r="O77" s="113"/>
    </row>
    <row r="78" spans="1:15" s="114" customFormat="1" ht="12">
      <c r="A78" s="112"/>
      <c r="B78" s="609"/>
      <c r="C78" s="609"/>
      <c r="D78" s="610"/>
      <c r="E78" s="611"/>
      <c r="F78" s="611"/>
      <c r="G78" s="612"/>
      <c r="H78" s="613"/>
      <c r="I78" s="614"/>
      <c r="J78" s="613"/>
      <c r="K78" s="613"/>
      <c r="L78" s="113"/>
      <c r="M78" s="113"/>
      <c r="N78" s="113"/>
      <c r="O78" s="113"/>
    </row>
    <row r="79" spans="1:15" s="114" customFormat="1" ht="12">
      <c r="A79" s="112"/>
      <c r="B79" s="609"/>
      <c r="C79" s="609"/>
      <c r="D79" s="610"/>
      <c r="E79" s="611"/>
      <c r="F79" s="611"/>
      <c r="G79" s="612"/>
      <c r="H79" s="613"/>
      <c r="I79" s="614"/>
      <c r="J79" s="613"/>
      <c r="K79" s="613"/>
      <c r="L79" s="113"/>
      <c r="M79" s="113"/>
      <c r="N79" s="113"/>
      <c r="O79" s="113"/>
    </row>
    <row r="80" spans="1:15" s="114" customFormat="1" ht="12">
      <c r="A80" s="112"/>
      <c r="B80" s="609"/>
      <c r="C80" s="609"/>
      <c r="D80" s="610"/>
      <c r="E80" s="611"/>
      <c r="F80" s="611"/>
      <c r="G80" s="612"/>
      <c r="H80" s="613"/>
      <c r="I80" s="614"/>
      <c r="J80" s="613"/>
      <c r="K80" s="613"/>
      <c r="L80" s="113"/>
      <c r="M80" s="113"/>
      <c r="N80" s="113"/>
      <c r="O80" s="113"/>
    </row>
    <row r="81" spans="1:15" s="114" customFormat="1" ht="12">
      <c r="A81" s="112"/>
      <c r="B81" s="609"/>
      <c r="C81" s="609"/>
      <c r="D81" s="610"/>
      <c r="E81" s="611"/>
      <c r="F81" s="611"/>
      <c r="G81" s="612"/>
      <c r="H81" s="613"/>
      <c r="I81" s="614"/>
      <c r="J81" s="613"/>
      <c r="K81" s="613"/>
      <c r="L81" s="113"/>
      <c r="M81" s="113"/>
      <c r="N81" s="113"/>
      <c r="O81" s="113"/>
    </row>
    <row r="82" spans="1:15" s="114" customFormat="1" ht="12">
      <c r="A82" s="112"/>
      <c r="B82" s="609"/>
      <c r="C82" s="609"/>
      <c r="D82" s="610"/>
      <c r="E82" s="611"/>
      <c r="F82" s="611"/>
      <c r="G82" s="612"/>
      <c r="H82" s="613"/>
      <c r="I82" s="614"/>
      <c r="J82" s="613"/>
      <c r="K82" s="613"/>
      <c r="L82" s="113"/>
      <c r="M82" s="113"/>
      <c r="N82" s="113"/>
      <c r="O82" s="113"/>
    </row>
    <row r="83" spans="1:15" s="114" customFormat="1" ht="12">
      <c r="A83" s="112"/>
      <c r="B83" s="609"/>
      <c r="C83" s="609"/>
      <c r="D83" s="610"/>
      <c r="E83" s="611"/>
      <c r="F83" s="611"/>
      <c r="G83" s="612"/>
      <c r="H83" s="613"/>
      <c r="I83" s="614"/>
      <c r="J83" s="613"/>
      <c r="K83" s="613"/>
      <c r="L83" s="113"/>
      <c r="M83" s="113"/>
      <c r="N83" s="113"/>
      <c r="O83" s="113"/>
    </row>
    <row r="84" spans="1:15" s="114" customFormat="1" ht="12">
      <c r="A84" s="112"/>
      <c r="B84" s="609"/>
      <c r="C84" s="609"/>
      <c r="D84" s="610"/>
      <c r="E84" s="611"/>
      <c r="F84" s="611"/>
      <c r="G84" s="612"/>
      <c r="H84" s="613"/>
      <c r="I84" s="614"/>
      <c r="J84" s="613"/>
      <c r="K84" s="613"/>
      <c r="L84" s="113"/>
      <c r="M84" s="113"/>
      <c r="N84" s="113"/>
      <c r="O84" s="113"/>
    </row>
    <row r="85" spans="1:15" s="114" customFormat="1" ht="12">
      <c r="A85" s="112"/>
      <c r="B85" s="609"/>
      <c r="C85" s="609"/>
      <c r="D85" s="610"/>
      <c r="E85" s="611"/>
      <c r="F85" s="611"/>
      <c r="G85" s="612"/>
      <c r="H85" s="613"/>
      <c r="I85" s="614"/>
      <c r="J85" s="613"/>
      <c r="K85" s="613"/>
      <c r="L85" s="113"/>
      <c r="M85" s="113"/>
      <c r="N85" s="113"/>
      <c r="O85" s="113"/>
    </row>
    <row r="86" spans="1:15" s="114" customFormat="1" ht="12">
      <c r="A86" s="112"/>
      <c r="B86" s="609"/>
      <c r="C86" s="609"/>
      <c r="D86" s="610"/>
      <c r="E86" s="611"/>
      <c r="F86" s="611"/>
      <c r="G86" s="612"/>
      <c r="H86" s="613"/>
      <c r="I86" s="614"/>
      <c r="J86" s="613"/>
      <c r="K86" s="613"/>
      <c r="L86" s="113"/>
      <c r="M86" s="113"/>
      <c r="N86" s="113"/>
      <c r="O86" s="113"/>
    </row>
    <row r="87" spans="1:15" s="114" customFormat="1" ht="12">
      <c r="A87" s="112"/>
      <c r="B87" s="609"/>
      <c r="C87" s="609"/>
      <c r="D87" s="610"/>
      <c r="E87" s="611"/>
      <c r="F87" s="611"/>
      <c r="G87" s="612"/>
      <c r="H87" s="613"/>
      <c r="I87" s="614"/>
      <c r="J87" s="613"/>
      <c r="K87" s="613"/>
      <c r="L87" s="113"/>
      <c r="M87" s="113"/>
      <c r="N87" s="113"/>
      <c r="O87" s="113"/>
    </row>
    <row r="88" spans="1:15" s="114" customFormat="1" ht="12">
      <c r="A88" s="112"/>
      <c r="B88" s="609"/>
      <c r="C88" s="609"/>
      <c r="D88" s="610"/>
      <c r="E88" s="611"/>
      <c r="F88" s="611"/>
      <c r="G88" s="612"/>
      <c r="H88" s="613"/>
      <c r="I88" s="614"/>
      <c r="J88" s="613"/>
      <c r="K88" s="613"/>
      <c r="L88" s="113"/>
      <c r="M88" s="113"/>
      <c r="N88" s="113"/>
      <c r="O88" s="113"/>
    </row>
    <row r="89" spans="1:15" s="114" customFormat="1" ht="12">
      <c r="A89" s="112"/>
      <c r="B89" s="609"/>
      <c r="C89" s="609"/>
      <c r="D89" s="610"/>
      <c r="E89" s="611"/>
      <c r="F89" s="611"/>
      <c r="G89" s="612"/>
      <c r="H89" s="613"/>
      <c r="I89" s="614"/>
      <c r="J89" s="613"/>
      <c r="K89" s="613"/>
      <c r="L89" s="113"/>
      <c r="M89" s="113"/>
      <c r="N89" s="113"/>
      <c r="O89" s="113"/>
    </row>
    <row r="90" spans="1:15" s="114" customFormat="1" ht="12">
      <c r="A90" s="112"/>
      <c r="B90" s="609"/>
      <c r="C90" s="609"/>
      <c r="D90" s="610"/>
      <c r="E90" s="611"/>
      <c r="F90" s="611"/>
      <c r="G90" s="612"/>
      <c r="H90" s="613"/>
      <c r="I90" s="614"/>
      <c r="J90" s="613"/>
      <c r="K90" s="613"/>
      <c r="L90" s="113"/>
      <c r="M90" s="113"/>
      <c r="N90" s="113"/>
      <c r="O90" s="113"/>
    </row>
    <row r="91" spans="1:15" s="114" customFormat="1" ht="12">
      <c r="A91" s="112"/>
      <c r="B91" s="609"/>
      <c r="C91" s="609"/>
      <c r="D91" s="610"/>
      <c r="E91" s="611"/>
      <c r="F91" s="611"/>
      <c r="G91" s="612"/>
      <c r="H91" s="613"/>
      <c r="I91" s="614"/>
      <c r="J91" s="613"/>
      <c r="K91" s="613"/>
      <c r="L91" s="113"/>
      <c r="M91" s="113"/>
      <c r="N91" s="113"/>
      <c r="O91" s="113"/>
    </row>
    <row r="92" spans="1:15" s="114" customFormat="1" ht="12">
      <c r="A92" s="112"/>
      <c r="B92" s="609"/>
      <c r="C92" s="609"/>
      <c r="D92" s="610"/>
      <c r="E92" s="611"/>
      <c r="F92" s="611"/>
      <c r="G92" s="612"/>
      <c r="H92" s="613"/>
      <c r="I92" s="614"/>
      <c r="J92" s="613"/>
      <c r="K92" s="613"/>
      <c r="L92" s="113"/>
      <c r="M92" s="113"/>
      <c r="N92" s="113"/>
      <c r="O92" s="113"/>
    </row>
    <row r="93" spans="1:15" s="114" customFormat="1" ht="12">
      <c r="A93" s="112"/>
      <c r="B93" s="609"/>
      <c r="C93" s="609"/>
      <c r="D93" s="610"/>
      <c r="E93" s="611"/>
      <c r="F93" s="611"/>
      <c r="G93" s="612"/>
      <c r="H93" s="613"/>
      <c r="I93" s="614"/>
      <c r="J93" s="613"/>
      <c r="K93" s="613"/>
      <c r="L93" s="113"/>
      <c r="M93" s="113"/>
      <c r="N93" s="113"/>
      <c r="O93" s="113"/>
    </row>
    <row r="94" spans="1:15" s="114" customFormat="1" ht="12">
      <c r="A94" s="112"/>
      <c r="B94" s="609"/>
      <c r="C94" s="609"/>
      <c r="D94" s="610"/>
      <c r="E94" s="611"/>
      <c r="F94" s="611"/>
      <c r="G94" s="612"/>
      <c r="H94" s="613"/>
      <c r="I94" s="614"/>
      <c r="J94" s="613"/>
      <c r="K94" s="613"/>
      <c r="L94" s="113"/>
      <c r="M94" s="113"/>
      <c r="N94" s="113"/>
      <c r="O94" s="113"/>
    </row>
    <row r="95" spans="1:15" s="114" customFormat="1" ht="12">
      <c r="A95" s="112"/>
      <c r="B95" s="609"/>
      <c r="C95" s="609"/>
      <c r="D95" s="610"/>
      <c r="E95" s="611"/>
      <c r="F95" s="611"/>
      <c r="G95" s="612"/>
      <c r="H95" s="613"/>
      <c r="I95" s="614"/>
      <c r="J95" s="613"/>
      <c r="K95" s="613"/>
      <c r="L95" s="113"/>
      <c r="M95" s="113"/>
      <c r="N95" s="113"/>
      <c r="O95" s="113"/>
    </row>
    <row r="96" spans="1:15" s="114" customFormat="1" ht="12">
      <c r="A96" s="112"/>
      <c r="B96" s="609"/>
      <c r="C96" s="609"/>
      <c r="D96" s="610"/>
      <c r="E96" s="611"/>
      <c r="F96" s="611"/>
      <c r="G96" s="612"/>
      <c r="H96" s="613"/>
      <c r="I96" s="614"/>
      <c r="J96" s="613"/>
      <c r="K96" s="613"/>
      <c r="L96" s="113"/>
      <c r="M96" s="113"/>
      <c r="N96" s="113"/>
      <c r="O96" s="113"/>
    </row>
    <row r="97" spans="1:15" s="114" customFormat="1" ht="12">
      <c r="A97" s="112"/>
      <c r="B97" s="609"/>
      <c r="C97" s="609"/>
      <c r="D97" s="610"/>
      <c r="E97" s="611"/>
      <c r="F97" s="611"/>
      <c r="G97" s="612"/>
      <c r="H97" s="613"/>
      <c r="I97" s="614"/>
      <c r="J97" s="613"/>
      <c r="K97" s="613"/>
      <c r="L97" s="113"/>
      <c r="M97" s="113"/>
      <c r="N97" s="113"/>
      <c r="O97" s="113"/>
    </row>
    <row r="98" spans="1:15" s="114" customFormat="1" ht="12">
      <c r="A98" s="112"/>
      <c r="B98" s="609"/>
      <c r="C98" s="609"/>
      <c r="D98" s="610"/>
      <c r="E98" s="611"/>
      <c r="F98" s="611"/>
      <c r="G98" s="612"/>
      <c r="H98" s="613"/>
      <c r="I98" s="614"/>
      <c r="J98" s="613"/>
      <c r="K98" s="613"/>
      <c r="L98" s="113"/>
      <c r="M98" s="113"/>
      <c r="N98" s="113"/>
      <c r="O98" s="113"/>
    </row>
    <row r="99" spans="1:15" s="114" customFormat="1" ht="12">
      <c r="A99" s="112"/>
      <c r="B99" s="609"/>
      <c r="C99" s="609"/>
      <c r="D99" s="610"/>
      <c r="E99" s="611"/>
      <c r="F99" s="611"/>
      <c r="G99" s="612"/>
      <c r="H99" s="613"/>
      <c r="I99" s="614"/>
      <c r="J99" s="613"/>
      <c r="K99" s="613"/>
      <c r="L99" s="113"/>
      <c r="M99" s="113"/>
      <c r="N99" s="113"/>
      <c r="O99" s="113"/>
    </row>
    <row r="100" spans="1:15" s="114" customFormat="1" ht="12">
      <c r="A100" s="112"/>
      <c r="B100" s="609"/>
      <c r="C100" s="609"/>
      <c r="D100" s="610"/>
      <c r="E100" s="611"/>
      <c r="F100" s="611"/>
      <c r="G100" s="612"/>
      <c r="H100" s="613"/>
      <c r="I100" s="614"/>
      <c r="J100" s="613"/>
      <c r="K100" s="613"/>
      <c r="L100" s="113"/>
      <c r="M100" s="113"/>
      <c r="N100" s="113"/>
      <c r="O100" s="113"/>
    </row>
    <row r="101" spans="1:15" s="114" customFormat="1" ht="12">
      <c r="A101" s="112"/>
      <c r="B101" s="609"/>
      <c r="C101" s="609"/>
      <c r="D101" s="610"/>
      <c r="E101" s="611"/>
      <c r="F101" s="611"/>
      <c r="G101" s="612"/>
      <c r="H101" s="613"/>
      <c r="I101" s="614"/>
      <c r="J101" s="613"/>
      <c r="K101" s="613"/>
      <c r="L101" s="113"/>
      <c r="M101" s="113"/>
      <c r="N101" s="113"/>
      <c r="O101" s="113"/>
    </row>
    <row r="102" spans="1:15" s="114" customFormat="1" ht="12">
      <c r="A102" s="112"/>
      <c r="B102" s="609"/>
      <c r="C102" s="609"/>
      <c r="D102" s="610"/>
      <c r="E102" s="611"/>
      <c r="F102" s="611"/>
      <c r="G102" s="612"/>
      <c r="H102" s="613"/>
      <c r="I102" s="614"/>
      <c r="J102" s="613"/>
      <c r="K102" s="613"/>
      <c r="L102" s="113"/>
      <c r="M102" s="113"/>
      <c r="N102" s="113"/>
      <c r="O102" s="113"/>
    </row>
    <row r="103" spans="1:15" s="114" customFormat="1" ht="12">
      <c r="A103" s="112"/>
      <c r="B103" s="609"/>
      <c r="C103" s="609"/>
      <c r="D103" s="610"/>
      <c r="E103" s="611"/>
      <c r="F103" s="611"/>
      <c r="G103" s="612"/>
      <c r="H103" s="613"/>
      <c r="I103" s="614"/>
      <c r="J103" s="613"/>
      <c r="K103" s="613"/>
      <c r="L103" s="113"/>
      <c r="M103" s="113"/>
      <c r="N103" s="113"/>
      <c r="O103" s="113"/>
    </row>
    <row r="104" spans="1:15" s="114" customFormat="1" ht="12">
      <c r="A104" s="112"/>
      <c r="B104" s="609"/>
      <c r="C104" s="609"/>
      <c r="D104" s="610"/>
      <c r="E104" s="611"/>
      <c r="F104" s="611"/>
      <c r="G104" s="612"/>
      <c r="H104" s="613"/>
      <c r="I104" s="614"/>
      <c r="J104" s="613"/>
      <c r="K104" s="613"/>
      <c r="L104" s="113"/>
      <c r="M104" s="113"/>
      <c r="N104" s="113"/>
      <c r="O104" s="113"/>
    </row>
    <row r="105" spans="1:15" s="114" customFormat="1" ht="12">
      <c r="A105" s="112"/>
      <c r="B105" s="609"/>
      <c r="C105" s="609"/>
      <c r="D105" s="610"/>
      <c r="E105" s="611"/>
      <c r="F105" s="611"/>
      <c r="G105" s="612"/>
      <c r="H105" s="613"/>
      <c r="I105" s="614"/>
      <c r="J105" s="613"/>
      <c r="K105" s="613"/>
      <c r="L105" s="113"/>
      <c r="M105" s="113"/>
      <c r="N105" s="113"/>
      <c r="O105" s="113"/>
    </row>
    <row r="106" spans="1:15" s="114" customFormat="1" ht="12">
      <c r="A106" s="112"/>
      <c r="B106" s="609"/>
      <c r="C106" s="609"/>
      <c r="D106" s="610"/>
      <c r="E106" s="611"/>
      <c r="F106" s="611"/>
      <c r="G106" s="612"/>
      <c r="H106" s="613"/>
      <c r="I106" s="614"/>
      <c r="J106" s="613"/>
      <c r="K106" s="613"/>
      <c r="L106" s="113"/>
      <c r="M106" s="113"/>
      <c r="N106" s="113"/>
      <c r="O106" s="113"/>
    </row>
    <row r="107" spans="1:15" s="114" customFormat="1" ht="12">
      <c r="A107" s="112"/>
      <c r="B107" s="609"/>
      <c r="C107" s="609"/>
      <c r="D107" s="610"/>
      <c r="E107" s="611"/>
      <c r="F107" s="611"/>
      <c r="G107" s="612"/>
      <c r="H107" s="613"/>
      <c r="I107" s="614"/>
      <c r="J107" s="613"/>
      <c r="K107" s="613"/>
      <c r="L107" s="113"/>
      <c r="M107" s="113"/>
      <c r="N107" s="113"/>
      <c r="O107" s="113"/>
    </row>
    <row r="108" spans="1:15" s="114" customFormat="1" ht="12">
      <c r="A108" s="112"/>
      <c r="B108" s="609"/>
      <c r="C108" s="609"/>
      <c r="D108" s="610"/>
      <c r="E108" s="611"/>
      <c r="F108" s="611"/>
      <c r="G108" s="612"/>
      <c r="H108" s="613"/>
      <c r="I108" s="614"/>
      <c r="J108" s="613"/>
      <c r="K108" s="613"/>
      <c r="L108" s="113"/>
      <c r="M108" s="113"/>
      <c r="N108" s="113"/>
      <c r="O108" s="113"/>
    </row>
    <row r="109" spans="1:15" s="114" customFormat="1" ht="12">
      <c r="A109" s="112"/>
      <c r="B109" s="609"/>
      <c r="C109" s="609"/>
      <c r="D109" s="610"/>
      <c r="E109" s="611"/>
      <c r="F109" s="611"/>
      <c r="G109" s="612"/>
      <c r="H109" s="613"/>
      <c r="I109" s="614"/>
      <c r="J109" s="613"/>
      <c r="K109" s="613"/>
      <c r="L109" s="113"/>
      <c r="M109" s="113"/>
      <c r="N109" s="113"/>
      <c r="O109" s="113"/>
    </row>
    <row r="110" spans="1:15" s="114" customFormat="1" ht="12">
      <c r="A110" s="112"/>
      <c r="B110" s="609"/>
      <c r="C110" s="609"/>
      <c r="D110" s="610"/>
      <c r="E110" s="611"/>
      <c r="F110" s="611"/>
      <c r="G110" s="612"/>
      <c r="H110" s="613"/>
      <c r="I110" s="614"/>
      <c r="J110" s="613"/>
      <c r="K110" s="613"/>
      <c r="L110" s="113"/>
      <c r="M110" s="113"/>
      <c r="N110" s="113"/>
      <c r="O110" s="113"/>
    </row>
    <row r="111" spans="1:15" s="114" customFormat="1" ht="12">
      <c r="A111" s="112"/>
      <c r="B111" s="609"/>
      <c r="C111" s="609"/>
      <c r="D111" s="610"/>
      <c r="E111" s="611"/>
      <c r="F111" s="611"/>
      <c r="G111" s="612"/>
      <c r="H111" s="613"/>
      <c r="I111" s="614"/>
      <c r="J111" s="613"/>
      <c r="K111" s="613"/>
      <c r="L111" s="113"/>
      <c r="M111" s="113"/>
      <c r="N111" s="113"/>
      <c r="O111" s="113"/>
    </row>
    <row r="112" spans="1:15" s="114" customFormat="1" ht="12">
      <c r="A112" s="112"/>
      <c r="B112" s="609"/>
      <c r="C112" s="609"/>
      <c r="D112" s="610"/>
      <c r="E112" s="611"/>
      <c r="F112" s="611"/>
      <c r="G112" s="612"/>
      <c r="H112" s="613"/>
      <c r="I112" s="614"/>
      <c r="J112" s="613"/>
      <c r="K112" s="613"/>
      <c r="L112" s="113"/>
      <c r="M112" s="113"/>
      <c r="N112" s="113"/>
      <c r="O112" s="113"/>
    </row>
    <row r="113" spans="1:15" s="114" customFormat="1" ht="12">
      <c r="A113" s="112"/>
      <c r="B113" s="609"/>
      <c r="C113" s="609"/>
      <c r="D113" s="610"/>
      <c r="E113" s="611"/>
      <c r="F113" s="611"/>
      <c r="G113" s="612"/>
      <c r="H113" s="613"/>
      <c r="I113" s="614"/>
      <c r="J113" s="613"/>
      <c r="K113" s="613"/>
      <c r="L113" s="113"/>
      <c r="M113" s="113"/>
      <c r="N113" s="113"/>
      <c r="O113" s="113"/>
    </row>
    <row r="114" spans="1:15" s="114" customFormat="1" ht="12">
      <c r="A114" s="112"/>
      <c r="B114" s="609"/>
      <c r="C114" s="609"/>
      <c r="D114" s="610"/>
      <c r="E114" s="611"/>
      <c r="F114" s="611"/>
      <c r="G114" s="612"/>
      <c r="H114" s="613"/>
      <c r="I114" s="614"/>
      <c r="J114" s="613"/>
      <c r="K114" s="613"/>
      <c r="L114" s="113"/>
      <c r="M114" s="113"/>
      <c r="N114" s="113"/>
      <c r="O114" s="113"/>
    </row>
    <row r="115" spans="1:15" s="114" customFormat="1" ht="12">
      <c r="A115" s="112"/>
      <c r="B115" s="609"/>
      <c r="C115" s="609"/>
      <c r="D115" s="610"/>
      <c r="E115" s="611"/>
      <c r="F115" s="611"/>
      <c r="G115" s="612"/>
      <c r="H115" s="613"/>
      <c r="I115" s="614"/>
      <c r="J115" s="613"/>
      <c r="K115" s="613"/>
      <c r="L115" s="113"/>
      <c r="M115" s="113"/>
      <c r="N115" s="113"/>
      <c r="O115" s="113"/>
    </row>
    <row r="116" spans="1:15" s="114" customFormat="1" ht="12">
      <c r="A116" s="112"/>
      <c r="B116" s="609"/>
      <c r="C116" s="609"/>
      <c r="D116" s="610"/>
      <c r="E116" s="611"/>
      <c r="F116" s="611"/>
      <c r="G116" s="612"/>
      <c r="H116" s="613"/>
      <c r="I116" s="614"/>
      <c r="J116" s="613"/>
      <c r="K116" s="613"/>
      <c r="L116" s="113"/>
      <c r="M116" s="113"/>
      <c r="N116" s="113"/>
      <c r="O116" s="113"/>
    </row>
    <row r="117" spans="1:15" s="114" customFormat="1" ht="12">
      <c r="A117" s="112"/>
      <c r="B117" s="609"/>
      <c r="C117" s="609"/>
      <c r="D117" s="610"/>
      <c r="E117" s="611"/>
      <c r="F117" s="611"/>
      <c r="G117" s="612"/>
      <c r="H117" s="613"/>
      <c r="I117" s="614"/>
      <c r="J117" s="613"/>
      <c r="K117" s="613"/>
      <c r="L117" s="113"/>
      <c r="M117" s="113"/>
      <c r="N117" s="113"/>
      <c r="O117" s="113"/>
    </row>
    <row r="118" spans="1:15" s="114" customFormat="1" ht="12">
      <c r="A118" s="112"/>
      <c r="B118" s="609"/>
      <c r="C118" s="609"/>
      <c r="D118" s="610"/>
      <c r="E118" s="611"/>
      <c r="F118" s="611"/>
      <c r="G118" s="612"/>
      <c r="H118" s="613"/>
      <c r="I118" s="614"/>
      <c r="J118" s="613"/>
      <c r="K118" s="613"/>
      <c r="L118" s="113"/>
      <c r="M118" s="113"/>
      <c r="N118" s="113"/>
      <c r="O118" s="113"/>
    </row>
    <row r="119" spans="1:15" s="114" customFormat="1" ht="12">
      <c r="A119" s="112"/>
      <c r="B119" s="609"/>
      <c r="C119" s="609"/>
      <c r="D119" s="610"/>
      <c r="E119" s="611"/>
      <c r="F119" s="611"/>
      <c r="G119" s="612"/>
      <c r="H119" s="613"/>
      <c r="I119" s="614"/>
      <c r="J119" s="613"/>
      <c r="K119" s="613"/>
      <c r="L119" s="113"/>
      <c r="M119" s="113"/>
      <c r="N119" s="113"/>
      <c r="O119" s="113"/>
    </row>
    <row r="120" spans="1:15" s="114" customFormat="1" ht="12">
      <c r="A120" s="112"/>
      <c r="B120" s="609"/>
      <c r="C120" s="609"/>
      <c r="D120" s="610"/>
      <c r="E120" s="611"/>
      <c r="F120" s="611"/>
      <c r="G120" s="612"/>
      <c r="H120" s="613"/>
      <c r="I120" s="614"/>
      <c r="J120" s="613"/>
      <c r="K120" s="613"/>
      <c r="L120" s="113"/>
      <c r="M120" s="113"/>
      <c r="N120" s="113"/>
      <c r="O120" s="113"/>
    </row>
    <row r="121" spans="1:15" s="114" customFormat="1" ht="12">
      <c r="A121" s="112"/>
      <c r="B121" s="609"/>
      <c r="C121" s="609"/>
      <c r="D121" s="610"/>
      <c r="E121" s="611"/>
      <c r="F121" s="611"/>
      <c r="G121" s="612"/>
      <c r="H121" s="613"/>
      <c r="I121" s="614"/>
      <c r="J121" s="613"/>
      <c r="K121" s="613"/>
      <c r="L121" s="113"/>
      <c r="M121" s="113"/>
      <c r="N121" s="113"/>
      <c r="O121" s="113"/>
    </row>
    <row r="122" spans="1:15" s="114" customFormat="1" ht="12">
      <c r="A122" s="112"/>
      <c r="B122" s="609"/>
      <c r="C122" s="609"/>
      <c r="D122" s="610"/>
      <c r="E122" s="611"/>
      <c r="F122" s="611"/>
      <c r="G122" s="612"/>
      <c r="H122" s="613"/>
      <c r="I122" s="614"/>
      <c r="J122" s="613"/>
      <c r="K122" s="613"/>
      <c r="L122" s="113"/>
      <c r="M122" s="113"/>
      <c r="N122" s="113"/>
      <c r="O122" s="113"/>
    </row>
    <row r="123" spans="1:15" s="114" customFormat="1" ht="12">
      <c r="A123" s="112"/>
      <c r="B123" s="609"/>
      <c r="C123" s="609"/>
      <c r="D123" s="610"/>
      <c r="E123" s="611"/>
      <c r="F123" s="611"/>
      <c r="G123" s="612"/>
      <c r="H123" s="613"/>
      <c r="I123" s="614"/>
      <c r="J123" s="613"/>
      <c r="K123" s="613"/>
      <c r="L123" s="113"/>
      <c r="M123" s="113"/>
      <c r="N123" s="113"/>
      <c r="O123" s="113"/>
    </row>
    <row r="124" spans="1:15" s="114" customFormat="1" ht="12">
      <c r="A124" s="112"/>
      <c r="B124" s="609"/>
      <c r="C124" s="609"/>
      <c r="D124" s="610"/>
      <c r="E124" s="611"/>
      <c r="F124" s="611"/>
      <c r="G124" s="612"/>
      <c r="H124" s="613"/>
      <c r="I124" s="614"/>
      <c r="J124" s="613"/>
      <c r="K124" s="613"/>
      <c r="L124" s="113"/>
      <c r="M124" s="113"/>
      <c r="N124" s="113"/>
      <c r="O124" s="113"/>
    </row>
    <row r="125" spans="1:15" s="114" customFormat="1" ht="12">
      <c r="A125" s="112"/>
      <c r="B125" s="609"/>
      <c r="C125" s="609"/>
      <c r="D125" s="610"/>
      <c r="E125" s="611"/>
      <c r="F125" s="611"/>
      <c r="G125" s="612"/>
      <c r="H125" s="613"/>
      <c r="I125" s="614"/>
      <c r="J125" s="613"/>
      <c r="K125" s="613"/>
      <c r="L125" s="113"/>
      <c r="M125" s="113"/>
      <c r="N125" s="113"/>
      <c r="O125" s="113"/>
    </row>
    <row r="126" spans="1:15" s="114" customFormat="1" ht="12">
      <c r="A126" s="112"/>
      <c r="B126" s="609"/>
      <c r="C126" s="609"/>
      <c r="D126" s="610"/>
      <c r="E126" s="611"/>
      <c r="F126" s="611"/>
      <c r="G126" s="612"/>
      <c r="H126" s="613"/>
      <c r="I126" s="614"/>
      <c r="J126" s="613"/>
      <c r="K126" s="613"/>
      <c r="L126" s="113"/>
      <c r="M126" s="113"/>
      <c r="N126" s="113"/>
      <c r="O126" s="113"/>
    </row>
    <row r="127" spans="1:15" s="114" customFormat="1" ht="12">
      <c r="A127" s="112"/>
      <c r="B127" s="609"/>
      <c r="C127" s="609"/>
      <c r="D127" s="610"/>
      <c r="E127" s="611"/>
      <c r="F127" s="611"/>
      <c r="G127" s="612"/>
      <c r="H127" s="613"/>
      <c r="I127" s="614"/>
      <c r="J127" s="613"/>
      <c r="K127" s="613"/>
      <c r="L127" s="113"/>
      <c r="M127" s="113"/>
      <c r="N127" s="113"/>
      <c r="O127" s="113"/>
    </row>
    <row r="128" spans="1:15" s="114" customFormat="1" ht="12">
      <c r="A128" s="112"/>
      <c r="B128" s="609"/>
      <c r="C128" s="609"/>
      <c r="D128" s="610"/>
      <c r="E128" s="611"/>
      <c r="F128" s="611"/>
      <c r="G128" s="612"/>
      <c r="H128" s="613"/>
      <c r="I128" s="614"/>
      <c r="J128" s="613"/>
      <c r="K128" s="613"/>
      <c r="L128" s="113"/>
      <c r="M128" s="113"/>
      <c r="N128" s="113"/>
      <c r="O128" s="113"/>
    </row>
    <row r="129" spans="1:15" s="114" customFormat="1" ht="12">
      <c r="A129" s="112"/>
      <c r="B129" s="609"/>
      <c r="C129" s="609"/>
      <c r="D129" s="610"/>
      <c r="E129" s="611"/>
      <c r="F129" s="611"/>
      <c r="G129" s="612"/>
      <c r="H129" s="613"/>
      <c r="I129" s="614"/>
      <c r="J129" s="613"/>
      <c r="K129" s="613"/>
      <c r="L129" s="113"/>
      <c r="M129" s="113"/>
      <c r="N129" s="113"/>
      <c r="O129" s="113"/>
    </row>
    <row r="130" spans="1:15" s="114" customFormat="1" ht="12">
      <c r="A130" s="112"/>
      <c r="B130" s="609"/>
      <c r="C130" s="609"/>
      <c r="D130" s="610"/>
      <c r="E130" s="611"/>
      <c r="F130" s="611"/>
      <c r="G130" s="612"/>
      <c r="H130" s="613"/>
      <c r="I130" s="614"/>
      <c r="J130" s="613"/>
      <c r="K130" s="613"/>
      <c r="L130" s="113"/>
      <c r="M130" s="113"/>
      <c r="N130" s="113"/>
      <c r="O130" s="113"/>
    </row>
    <row r="131" spans="1:15" s="114" customFormat="1" ht="12">
      <c r="A131" s="112"/>
      <c r="B131" s="609"/>
      <c r="C131" s="609"/>
      <c r="D131" s="610"/>
      <c r="E131" s="611"/>
      <c r="F131" s="611"/>
      <c r="G131" s="612"/>
      <c r="H131" s="613"/>
      <c r="I131" s="614"/>
      <c r="J131" s="613"/>
      <c r="K131" s="613"/>
      <c r="L131" s="113"/>
      <c r="M131" s="113"/>
      <c r="N131" s="113"/>
      <c r="O131" s="113"/>
    </row>
    <row r="132" spans="1:15" s="114" customFormat="1" ht="12">
      <c r="A132" s="112"/>
      <c r="B132" s="609"/>
      <c r="C132" s="609"/>
      <c r="D132" s="610"/>
      <c r="E132" s="611"/>
      <c r="F132" s="611"/>
      <c r="G132" s="612"/>
      <c r="H132" s="613"/>
      <c r="I132" s="614"/>
      <c r="J132" s="613"/>
      <c r="K132" s="613"/>
      <c r="L132" s="113"/>
      <c r="M132" s="113"/>
      <c r="N132" s="113"/>
      <c r="O132" s="113"/>
    </row>
    <row r="133" spans="1:15" s="119" customFormat="1" ht="12">
      <c r="A133" s="112"/>
      <c r="B133" s="563"/>
      <c r="C133" s="563"/>
      <c r="D133" s="615"/>
      <c r="E133" s="616"/>
      <c r="F133" s="616"/>
      <c r="G133" s="617"/>
      <c r="H133" s="618"/>
      <c r="I133" s="614"/>
      <c r="J133" s="618"/>
      <c r="K133" s="618"/>
      <c r="L133" s="118"/>
      <c r="M133" s="118"/>
      <c r="N133" s="118"/>
      <c r="O133" s="118"/>
    </row>
    <row r="134" spans="1:15" s="119" customFormat="1" ht="12">
      <c r="A134" s="112"/>
      <c r="B134" s="563"/>
      <c r="C134" s="563"/>
      <c r="D134" s="615"/>
      <c r="E134" s="616"/>
      <c r="F134" s="616"/>
      <c r="G134" s="617"/>
      <c r="H134" s="618"/>
      <c r="I134" s="614"/>
      <c r="J134" s="618"/>
      <c r="K134" s="618"/>
      <c r="L134" s="118"/>
      <c r="M134" s="118"/>
      <c r="N134" s="118"/>
      <c r="O134" s="118"/>
    </row>
    <row r="135" spans="1:15" s="119" customFormat="1" ht="12">
      <c r="A135" s="112"/>
      <c r="B135" s="563"/>
      <c r="C135" s="563"/>
      <c r="D135" s="615"/>
      <c r="E135" s="616"/>
      <c r="F135" s="616"/>
      <c r="G135" s="617"/>
      <c r="H135" s="618"/>
      <c r="I135" s="614"/>
      <c r="J135" s="618"/>
      <c r="K135" s="618"/>
      <c r="L135" s="118"/>
      <c r="M135" s="118"/>
      <c r="N135" s="118"/>
      <c r="O135" s="118"/>
    </row>
    <row r="136" spans="1:15" s="119" customFormat="1" ht="12">
      <c r="A136" s="112"/>
      <c r="B136" s="563"/>
      <c r="C136" s="563"/>
      <c r="D136" s="615"/>
      <c r="E136" s="616"/>
      <c r="F136" s="616"/>
      <c r="G136" s="617"/>
      <c r="H136" s="618"/>
      <c r="I136" s="614"/>
      <c r="J136" s="618"/>
      <c r="K136" s="618"/>
      <c r="L136" s="118"/>
      <c r="M136" s="118"/>
      <c r="N136" s="118"/>
      <c r="O136" s="118"/>
    </row>
    <row r="137" spans="1:15" s="119" customFormat="1" ht="12">
      <c r="A137" s="112"/>
      <c r="B137" s="563"/>
      <c r="C137" s="563"/>
      <c r="D137" s="615"/>
      <c r="E137" s="616"/>
      <c r="F137" s="616"/>
      <c r="G137" s="617"/>
      <c r="H137" s="618"/>
      <c r="I137" s="614"/>
      <c r="J137" s="618"/>
      <c r="K137" s="618"/>
      <c r="L137" s="118"/>
      <c r="M137" s="118"/>
      <c r="N137" s="118"/>
      <c r="O137" s="118"/>
    </row>
    <row r="138" spans="1:15" s="119" customFormat="1" ht="12">
      <c r="A138" s="112"/>
      <c r="B138" s="563"/>
      <c r="C138" s="563"/>
      <c r="D138" s="615"/>
      <c r="E138" s="616"/>
      <c r="F138" s="616"/>
      <c r="G138" s="617"/>
      <c r="H138" s="618"/>
      <c r="I138" s="614"/>
      <c r="J138" s="618"/>
      <c r="K138" s="618"/>
      <c r="L138" s="118"/>
      <c r="M138" s="118"/>
      <c r="N138" s="118"/>
      <c r="O138" s="118"/>
    </row>
    <row r="139" spans="1:15" s="119" customFormat="1" ht="12">
      <c r="A139" s="112"/>
      <c r="B139" s="563"/>
      <c r="C139" s="563"/>
      <c r="D139" s="615"/>
      <c r="E139" s="616"/>
      <c r="F139" s="616"/>
      <c r="G139" s="617"/>
      <c r="H139" s="618"/>
      <c r="I139" s="614"/>
      <c r="J139" s="618"/>
      <c r="K139" s="618"/>
      <c r="L139" s="118"/>
      <c r="M139" s="118"/>
      <c r="N139" s="118"/>
      <c r="O139" s="118"/>
    </row>
    <row r="140" spans="1:15" s="119" customFormat="1" ht="12">
      <c r="A140" s="112"/>
      <c r="B140" s="563"/>
      <c r="C140" s="563"/>
      <c r="D140" s="615"/>
      <c r="E140" s="616"/>
      <c r="F140" s="616"/>
      <c r="G140" s="617"/>
      <c r="H140" s="618"/>
      <c r="I140" s="614"/>
      <c r="J140" s="618"/>
      <c r="K140" s="618"/>
      <c r="L140" s="118"/>
      <c r="M140" s="118"/>
      <c r="N140" s="118"/>
      <c r="O140" s="118"/>
    </row>
    <row r="141" spans="1:15" s="119" customFormat="1" ht="12">
      <c r="A141" s="112"/>
      <c r="B141" s="563"/>
      <c r="C141" s="563"/>
      <c r="D141" s="615"/>
      <c r="E141" s="616"/>
      <c r="F141" s="616"/>
      <c r="G141" s="617"/>
      <c r="H141" s="618"/>
      <c r="I141" s="614"/>
      <c r="J141" s="618"/>
      <c r="K141" s="618"/>
      <c r="L141" s="118"/>
      <c r="M141" s="118"/>
      <c r="N141" s="118"/>
      <c r="O141" s="118"/>
    </row>
    <row r="142" spans="1:15" s="119" customFormat="1" ht="12">
      <c r="A142" s="112"/>
      <c r="B142" s="563"/>
      <c r="C142" s="563"/>
      <c r="D142" s="615"/>
      <c r="E142" s="616"/>
      <c r="F142" s="616"/>
      <c r="G142" s="617"/>
      <c r="H142" s="618"/>
      <c r="I142" s="614"/>
      <c r="J142" s="618"/>
      <c r="K142" s="618"/>
      <c r="L142" s="118"/>
      <c r="M142" s="118"/>
      <c r="N142" s="118"/>
      <c r="O142" s="118"/>
    </row>
    <row r="143" spans="1:15" s="119" customFormat="1" ht="12">
      <c r="A143" s="112"/>
      <c r="B143" s="563"/>
      <c r="C143" s="563"/>
      <c r="D143" s="615"/>
      <c r="E143" s="616"/>
      <c r="F143" s="616"/>
      <c r="G143" s="617"/>
      <c r="H143" s="618"/>
      <c r="I143" s="614"/>
      <c r="J143" s="618"/>
      <c r="K143" s="618"/>
      <c r="L143" s="118"/>
      <c r="M143" s="118"/>
      <c r="N143" s="118"/>
      <c r="O143" s="118"/>
    </row>
    <row r="144" spans="1:15" s="119" customFormat="1" ht="12">
      <c r="A144" s="112"/>
      <c r="B144" s="563"/>
      <c r="C144" s="563"/>
      <c r="D144" s="615"/>
      <c r="E144" s="616"/>
      <c r="F144" s="616"/>
      <c r="G144" s="617"/>
      <c r="H144" s="618"/>
      <c r="I144" s="614"/>
      <c r="J144" s="618"/>
      <c r="K144" s="618"/>
      <c r="L144" s="118"/>
      <c r="M144" s="118"/>
      <c r="N144" s="118"/>
      <c r="O144" s="118"/>
    </row>
    <row r="145" spans="1:15" s="119" customFormat="1">
      <c r="A145" s="120"/>
      <c r="B145" s="563"/>
      <c r="C145" s="563"/>
      <c r="D145" s="615"/>
      <c r="E145" s="616"/>
      <c r="F145" s="616"/>
      <c r="G145" s="617"/>
      <c r="H145" s="618"/>
      <c r="I145" s="619"/>
      <c r="J145" s="618"/>
      <c r="K145" s="618"/>
      <c r="L145" s="118"/>
      <c r="M145" s="118"/>
      <c r="N145" s="118"/>
      <c r="O145" s="118"/>
    </row>
  </sheetData>
  <sheetProtection selectLockedCells="1"/>
  <mergeCells count="23">
    <mergeCell ref="N8:N10"/>
    <mergeCell ref="I6:J7"/>
    <mergeCell ref="K9:K10"/>
    <mergeCell ref="L9:L10"/>
    <mergeCell ref="G6:H7"/>
    <mergeCell ref="G8:G10"/>
    <mergeCell ref="K8:M8"/>
    <mergeCell ref="I3:O3"/>
    <mergeCell ref="A3:H3"/>
    <mergeCell ref="O6:O10"/>
    <mergeCell ref="K6:N7"/>
    <mergeCell ref="C8:C10"/>
    <mergeCell ref="M9:M10"/>
    <mergeCell ref="H8:H10"/>
    <mergeCell ref="I8:I10"/>
    <mergeCell ref="E8:E10"/>
    <mergeCell ref="J8:J10"/>
    <mergeCell ref="F8:F10"/>
    <mergeCell ref="A6:A10"/>
    <mergeCell ref="B6:B10"/>
    <mergeCell ref="C6:D7"/>
    <mergeCell ref="E6:F7"/>
    <mergeCell ref="D8:D10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40" man="1"/>
  </colBreaks>
  <ignoredErrors>
    <ignoredError sqref="B15:N16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showGridLines="0" view="pageBreakPreview" topLeftCell="A13" zoomScaleNormal="100" zoomScaleSheetLayoutView="100" workbookViewId="0">
      <selection activeCell="R10" sqref="R10"/>
    </sheetView>
  </sheetViews>
  <sheetFormatPr defaultColWidth="10" defaultRowHeight="11.25"/>
  <cols>
    <col min="1" max="1" width="9.25" style="379" customWidth="1"/>
    <col min="2" max="2" width="11.5" style="379" customWidth="1"/>
    <col min="3" max="3" width="14.5" style="379" customWidth="1"/>
    <col min="4" max="4" width="14.125" style="379" customWidth="1"/>
    <col min="5" max="5" width="10.875" style="379" customWidth="1"/>
    <col min="6" max="7" width="11.125" style="379" customWidth="1"/>
    <col min="8" max="8" width="7.75" style="379" customWidth="1"/>
    <col min="9" max="9" width="8.75" style="379" customWidth="1"/>
    <col min="10" max="10" width="10.625" style="379" customWidth="1"/>
    <col min="11" max="11" width="6.375" style="379" customWidth="1"/>
    <col min="12" max="12" width="10" style="379" customWidth="1"/>
    <col min="13" max="13" width="11.375" style="379" customWidth="1"/>
    <col min="14" max="14" width="7" style="379" customWidth="1"/>
    <col min="15" max="15" width="9.375" style="379" customWidth="1"/>
    <col min="16" max="16" width="11.125" style="379" customWidth="1"/>
    <col min="17" max="17" width="10" style="378" customWidth="1"/>
    <col min="18" max="16384" width="10" style="379"/>
  </cols>
  <sheetData>
    <row r="1" spans="1:17" s="445" customFormat="1" ht="14.1" customHeight="1">
      <c r="A1" s="504" t="s">
        <v>994</v>
      </c>
      <c r="B1" s="442"/>
      <c r="C1" s="442"/>
      <c r="D1" s="442"/>
      <c r="E1" s="442"/>
      <c r="F1" s="442"/>
      <c r="G1" s="442"/>
      <c r="H1" s="443"/>
      <c r="I1" s="443"/>
      <c r="J1" s="444"/>
      <c r="K1" s="504"/>
      <c r="L1" s="443"/>
      <c r="M1" s="443"/>
      <c r="P1" s="446" t="s">
        <v>995</v>
      </c>
    </row>
    <row r="2" spans="1:17" s="370" customFormat="1" ht="14.1" customHeight="1">
      <c r="B2" s="368"/>
      <c r="C2" s="368"/>
      <c r="D2" s="368"/>
      <c r="E2" s="368"/>
      <c r="F2" s="368"/>
      <c r="G2" s="368"/>
      <c r="H2" s="369"/>
      <c r="I2" s="369"/>
      <c r="J2" s="369"/>
      <c r="K2" s="369"/>
      <c r="L2" s="369"/>
      <c r="M2" s="369"/>
      <c r="N2" s="369"/>
      <c r="O2" s="369"/>
      <c r="P2" s="371"/>
    </row>
    <row r="3" spans="1:17" s="501" customFormat="1" ht="20.100000000000001" customHeight="1">
      <c r="A3" s="1218" t="s">
        <v>776</v>
      </c>
      <c r="B3" s="1218"/>
      <c r="C3" s="1218"/>
      <c r="D3" s="1218"/>
      <c r="E3" s="1218"/>
      <c r="F3" s="1218"/>
      <c r="G3" s="1218"/>
      <c r="H3" s="1218" t="s">
        <v>451</v>
      </c>
      <c r="I3" s="1218"/>
      <c r="J3" s="1218"/>
      <c r="K3" s="1218"/>
      <c r="L3" s="1218"/>
      <c r="M3" s="1218"/>
      <c r="N3" s="1218"/>
      <c r="O3" s="1218"/>
      <c r="P3" s="1218"/>
    </row>
    <row r="4" spans="1:17" s="376" customFormat="1" ht="24" customHeight="1">
      <c r="A4" s="373"/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374"/>
      <c r="N4" s="374"/>
      <c r="O4" s="374"/>
      <c r="P4" s="375"/>
    </row>
    <row r="5" spans="1:17" s="370" customFormat="1" ht="18" customHeight="1" thickBot="1">
      <c r="A5" s="367" t="s">
        <v>258</v>
      </c>
      <c r="B5" s="368"/>
      <c r="C5" s="368"/>
      <c r="D5" s="368"/>
      <c r="E5" s="368"/>
      <c r="F5" s="368"/>
      <c r="G5" s="368"/>
      <c r="H5" s="369"/>
      <c r="I5" s="369"/>
      <c r="J5" s="369"/>
      <c r="K5" s="369"/>
      <c r="L5" s="369"/>
      <c r="M5" s="369"/>
      <c r="N5" s="369" t="s">
        <v>258</v>
      </c>
      <c r="O5" s="369" t="s">
        <v>258</v>
      </c>
      <c r="P5" s="368"/>
    </row>
    <row r="6" spans="1:17" ht="21" customHeight="1">
      <c r="A6" s="1219" t="s">
        <v>644</v>
      </c>
      <c r="B6" s="1222" t="s">
        <v>454</v>
      </c>
      <c r="C6" s="1223"/>
      <c r="D6" s="1223"/>
      <c r="E6" s="1223"/>
      <c r="F6" s="1223"/>
      <c r="G6" s="1223"/>
      <c r="H6" s="1223" t="s">
        <v>454</v>
      </c>
      <c r="I6" s="1223"/>
      <c r="J6" s="1223"/>
      <c r="K6" s="1223"/>
      <c r="L6" s="1223"/>
      <c r="M6" s="1224"/>
      <c r="N6" s="1225" t="s">
        <v>455</v>
      </c>
      <c r="O6" s="1226"/>
      <c r="P6" s="1229" t="s">
        <v>456</v>
      </c>
    </row>
    <row r="7" spans="1:17" ht="21" customHeight="1">
      <c r="A7" s="1220"/>
      <c r="B7" s="1232" t="s">
        <v>261</v>
      </c>
      <c r="C7" s="1233"/>
      <c r="D7" s="1233"/>
      <c r="E7" s="1234" t="s">
        <v>262</v>
      </c>
      <c r="F7" s="1235"/>
      <c r="G7" s="1235"/>
      <c r="H7" s="1235" t="s">
        <v>262</v>
      </c>
      <c r="I7" s="1235"/>
      <c r="J7" s="1235"/>
      <c r="K7" s="1235"/>
      <c r="L7" s="1235"/>
      <c r="M7" s="1236"/>
      <c r="N7" s="1227"/>
      <c r="O7" s="1228"/>
      <c r="P7" s="1230"/>
    </row>
    <row r="8" spans="1:17" ht="37.5" customHeight="1">
      <c r="A8" s="1220"/>
      <c r="B8" s="1237" t="s">
        <v>263</v>
      </c>
      <c r="C8" s="1233"/>
      <c r="D8" s="1233"/>
      <c r="E8" s="1238" t="s">
        <v>777</v>
      </c>
      <c r="F8" s="1239"/>
      <c r="G8" s="1239"/>
      <c r="H8" s="1240" t="s">
        <v>264</v>
      </c>
      <c r="I8" s="1241"/>
      <c r="J8" s="1241"/>
      <c r="K8" s="1240" t="s">
        <v>265</v>
      </c>
      <c r="L8" s="1241"/>
      <c r="M8" s="1241"/>
      <c r="N8" s="1242" t="s">
        <v>779</v>
      </c>
      <c r="O8" s="503" t="s">
        <v>780</v>
      </c>
      <c r="P8" s="1230"/>
    </row>
    <row r="9" spans="1:17" ht="52.5" customHeight="1">
      <c r="A9" s="1221"/>
      <c r="B9" s="380"/>
      <c r="C9" s="381" t="s">
        <v>272</v>
      </c>
      <c r="D9" s="381" t="s">
        <v>273</v>
      </c>
      <c r="E9" s="382"/>
      <c r="F9" s="627" t="s">
        <v>778</v>
      </c>
      <c r="G9" s="750" t="s">
        <v>955</v>
      </c>
      <c r="H9" s="383"/>
      <c r="I9" s="381" t="s">
        <v>778</v>
      </c>
      <c r="J9" s="381" t="s">
        <v>955</v>
      </c>
      <c r="K9" s="383"/>
      <c r="L9" s="381" t="s">
        <v>778</v>
      </c>
      <c r="M9" s="381" t="s">
        <v>955</v>
      </c>
      <c r="N9" s="1243"/>
      <c r="O9" s="505" t="s">
        <v>293</v>
      </c>
      <c r="P9" s="1231"/>
    </row>
    <row r="10" spans="1:17" s="394" customFormat="1" ht="15.2" customHeight="1">
      <c r="A10" s="755" t="s">
        <v>950</v>
      </c>
      <c r="B10" s="385">
        <v>1007476</v>
      </c>
      <c r="C10" s="386">
        <v>889987</v>
      </c>
      <c r="D10" s="386">
        <v>117489</v>
      </c>
      <c r="E10" s="386">
        <v>1423.1</v>
      </c>
      <c r="F10" s="386">
        <v>657</v>
      </c>
      <c r="G10" s="386">
        <v>768</v>
      </c>
      <c r="H10" s="386">
        <v>1423.1</v>
      </c>
      <c r="I10" s="386">
        <v>657</v>
      </c>
      <c r="J10" s="386">
        <v>768</v>
      </c>
      <c r="K10" s="387">
        <v>0</v>
      </c>
      <c r="L10" s="387">
        <v>0</v>
      </c>
      <c r="M10" s="387">
        <v>0</v>
      </c>
      <c r="N10" s="388" t="s">
        <v>48</v>
      </c>
      <c r="O10" s="389">
        <v>965</v>
      </c>
      <c r="P10" s="754" t="s">
        <v>954</v>
      </c>
    </row>
    <row r="11" spans="1:17" s="394" customFormat="1" ht="15.2" customHeight="1">
      <c r="A11" s="384" t="s">
        <v>951</v>
      </c>
      <c r="B11" s="385">
        <v>1056131.5000000002</v>
      </c>
      <c r="C11" s="386">
        <v>902012.40000000014</v>
      </c>
      <c r="D11" s="386">
        <v>154119.19999999998</v>
      </c>
      <c r="E11" s="386">
        <v>1418.4</v>
      </c>
      <c r="F11" s="386">
        <v>646.10000000000014</v>
      </c>
      <c r="G11" s="386">
        <v>772.3000000000003</v>
      </c>
      <c r="H11" s="386">
        <v>1418.4</v>
      </c>
      <c r="I11" s="386">
        <v>646.10000000000014</v>
      </c>
      <c r="J11" s="386">
        <v>772.3000000000003</v>
      </c>
      <c r="K11" s="387">
        <v>0</v>
      </c>
      <c r="L11" s="387">
        <v>0</v>
      </c>
      <c r="M11" s="387">
        <v>0</v>
      </c>
      <c r="N11" s="388" t="s">
        <v>48</v>
      </c>
      <c r="O11" s="389">
        <v>980</v>
      </c>
      <c r="P11" s="754" t="s">
        <v>944</v>
      </c>
    </row>
    <row r="12" spans="1:17" s="394" customFormat="1" ht="15.2" customHeight="1">
      <c r="A12" s="384" t="s">
        <v>952</v>
      </c>
      <c r="B12" s="385">
        <v>840577</v>
      </c>
      <c r="C12" s="386">
        <v>690226</v>
      </c>
      <c r="D12" s="386">
        <v>150351</v>
      </c>
      <c r="E12" s="386">
        <v>1286</v>
      </c>
      <c r="F12" s="386">
        <v>557</v>
      </c>
      <c r="G12" s="386">
        <v>729</v>
      </c>
      <c r="H12" s="386">
        <v>1286</v>
      </c>
      <c r="I12" s="386">
        <v>557</v>
      </c>
      <c r="J12" s="386">
        <v>729</v>
      </c>
      <c r="K12" s="387">
        <v>0</v>
      </c>
      <c r="L12" s="387">
        <v>0</v>
      </c>
      <c r="M12" s="387">
        <v>0</v>
      </c>
      <c r="N12" s="388" t="s">
        <v>48</v>
      </c>
      <c r="O12" s="389">
        <v>550</v>
      </c>
      <c r="P12" s="754" t="s">
        <v>945</v>
      </c>
    </row>
    <row r="13" spans="1:17" s="394" customFormat="1" ht="15.2" customHeight="1">
      <c r="A13" s="384" t="s">
        <v>953</v>
      </c>
      <c r="B13" s="385">
        <v>836474</v>
      </c>
      <c r="C13" s="386">
        <v>690506</v>
      </c>
      <c r="D13" s="386">
        <v>145968</v>
      </c>
      <c r="E13" s="386">
        <v>990.86</v>
      </c>
      <c r="F13" s="386">
        <v>394.33000000000004</v>
      </c>
      <c r="G13" s="386">
        <v>596.53</v>
      </c>
      <c r="H13" s="386">
        <v>990.86</v>
      </c>
      <c r="I13" s="386">
        <v>394.33000000000004</v>
      </c>
      <c r="J13" s="386">
        <v>596.53</v>
      </c>
      <c r="K13" s="387">
        <v>0</v>
      </c>
      <c r="L13" s="387">
        <v>0</v>
      </c>
      <c r="M13" s="387">
        <v>0</v>
      </c>
      <c r="N13" s="388" t="s">
        <v>48</v>
      </c>
      <c r="O13" s="389">
        <v>1985</v>
      </c>
      <c r="P13" s="390" t="s">
        <v>560</v>
      </c>
    </row>
    <row r="14" spans="1:17" s="394" customFormat="1" ht="15.2" customHeight="1">
      <c r="A14" s="395" t="s">
        <v>941</v>
      </c>
      <c r="B14" s="396">
        <f t="shared" ref="B14:M14" si="0">SUM(B16:B38)</f>
        <v>701804</v>
      </c>
      <c r="C14" s="397">
        <f t="shared" si="0"/>
        <v>694276</v>
      </c>
      <c r="D14" s="397">
        <f t="shared" si="0"/>
        <v>7528</v>
      </c>
      <c r="E14" s="397">
        <f t="shared" si="0"/>
        <v>0</v>
      </c>
      <c r="F14" s="397">
        <f t="shared" si="0"/>
        <v>0</v>
      </c>
      <c r="G14" s="397">
        <f t="shared" si="0"/>
        <v>0</v>
      </c>
      <c r="H14" s="397">
        <f t="shared" si="0"/>
        <v>0</v>
      </c>
      <c r="I14" s="397">
        <f t="shared" si="0"/>
        <v>0</v>
      </c>
      <c r="J14" s="397">
        <f t="shared" si="0"/>
        <v>0</v>
      </c>
      <c r="K14" s="398">
        <f t="shared" si="0"/>
        <v>0</v>
      </c>
      <c r="L14" s="398">
        <f t="shared" si="0"/>
        <v>0</v>
      </c>
      <c r="M14" s="398">
        <f t="shared" si="0"/>
        <v>0</v>
      </c>
      <c r="N14" s="388" t="s">
        <v>645</v>
      </c>
      <c r="O14" s="397">
        <f>SUM(O16:O38)</f>
        <v>0</v>
      </c>
      <c r="P14" s="399" t="s">
        <v>942</v>
      </c>
    </row>
    <row r="15" spans="1:17" ht="5.0999999999999996" customHeight="1">
      <c r="A15" s="402"/>
      <c r="B15" s="403"/>
      <c r="C15" s="404"/>
      <c r="D15" s="404"/>
      <c r="E15" s="404"/>
      <c r="F15" s="404"/>
      <c r="G15" s="404"/>
      <c r="H15" s="404"/>
      <c r="I15" s="404"/>
      <c r="J15" s="404"/>
      <c r="K15" s="398"/>
      <c r="L15" s="405"/>
      <c r="M15" s="405"/>
      <c r="N15" s="406"/>
      <c r="O15" s="407"/>
      <c r="P15" s="408"/>
      <c r="Q15" s="379"/>
    </row>
    <row r="16" spans="1:17" ht="15.75" customHeight="1">
      <c r="A16" s="411" t="s">
        <v>64</v>
      </c>
      <c r="B16" s="412">
        <f>SUM(C16:D16)</f>
        <v>135000</v>
      </c>
      <c r="C16" s="413">
        <v>135000</v>
      </c>
      <c r="D16" s="413">
        <v>0</v>
      </c>
      <c r="E16" s="625">
        <f>SUM(F16:G16)</f>
        <v>0</v>
      </c>
      <c r="F16" s="747" t="s">
        <v>48</v>
      </c>
      <c r="G16" s="747" t="s">
        <v>48</v>
      </c>
      <c r="H16" s="412">
        <f>SUM(I16:J16)</f>
        <v>0</v>
      </c>
      <c r="I16" s="747" t="s">
        <v>48</v>
      </c>
      <c r="J16" s="747" t="s">
        <v>48</v>
      </c>
      <c r="K16" s="412"/>
      <c r="L16" s="747" t="s">
        <v>48</v>
      </c>
      <c r="M16" s="747" t="s">
        <v>48</v>
      </c>
      <c r="N16" s="414" t="s">
        <v>132</v>
      </c>
      <c r="O16" s="747" t="s">
        <v>48</v>
      </c>
      <c r="P16" s="416" t="s">
        <v>65</v>
      </c>
      <c r="Q16" s="379"/>
    </row>
    <row r="17" spans="1:17" ht="15.75" customHeight="1">
      <c r="A17" s="411" t="s">
        <v>67</v>
      </c>
      <c r="B17" s="412">
        <f t="shared" ref="B17:B38" si="1">SUM(C17:D17)</f>
        <v>82000</v>
      </c>
      <c r="C17" s="413">
        <v>82000</v>
      </c>
      <c r="D17" s="413">
        <v>0</v>
      </c>
      <c r="E17" s="625">
        <f t="shared" ref="E17:E38" si="2">SUM(F17:G17)</f>
        <v>0</v>
      </c>
      <c r="F17" s="747" t="s">
        <v>48</v>
      </c>
      <c r="G17" s="747" t="s">
        <v>48</v>
      </c>
      <c r="H17" s="412">
        <f t="shared" ref="H17:H38" si="3">SUM(I17:J17)</f>
        <v>0</v>
      </c>
      <c r="I17" s="747" t="s">
        <v>48</v>
      </c>
      <c r="J17" s="747" t="s">
        <v>48</v>
      </c>
      <c r="K17" s="412"/>
      <c r="L17" s="747" t="s">
        <v>48</v>
      </c>
      <c r="M17" s="747" t="s">
        <v>48</v>
      </c>
      <c r="N17" s="414" t="s">
        <v>133</v>
      </c>
      <c r="O17" s="747" t="s">
        <v>48</v>
      </c>
      <c r="P17" s="416" t="s">
        <v>68</v>
      </c>
      <c r="Q17" s="379"/>
    </row>
    <row r="18" spans="1:17" ht="15.75" customHeight="1">
      <c r="A18" s="411" t="s">
        <v>70</v>
      </c>
      <c r="B18" s="412">
        <f t="shared" si="1"/>
        <v>43800</v>
      </c>
      <c r="C18" s="413">
        <v>43800</v>
      </c>
      <c r="D18" s="413">
        <v>0</v>
      </c>
      <c r="E18" s="625">
        <f t="shared" si="2"/>
        <v>0</v>
      </c>
      <c r="F18" s="747" t="s">
        <v>48</v>
      </c>
      <c r="G18" s="747" t="s">
        <v>48</v>
      </c>
      <c r="H18" s="412">
        <f t="shared" si="3"/>
        <v>0</v>
      </c>
      <c r="I18" s="747" t="s">
        <v>48</v>
      </c>
      <c r="J18" s="747" t="s">
        <v>48</v>
      </c>
      <c r="K18" s="412"/>
      <c r="L18" s="747" t="s">
        <v>48</v>
      </c>
      <c r="M18" s="747" t="s">
        <v>48</v>
      </c>
      <c r="N18" s="414" t="s">
        <v>241</v>
      </c>
      <c r="O18" s="747" t="s">
        <v>48</v>
      </c>
      <c r="P18" s="416" t="s">
        <v>71</v>
      </c>
      <c r="Q18" s="379"/>
    </row>
    <row r="19" spans="1:17" ht="15.75" customHeight="1">
      <c r="A19" s="411" t="s">
        <v>73</v>
      </c>
      <c r="B19" s="412">
        <f t="shared" si="1"/>
        <v>35800</v>
      </c>
      <c r="C19" s="413">
        <v>35800</v>
      </c>
      <c r="D19" s="413">
        <v>0</v>
      </c>
      <c r="E19" s="625">
        <f t="shared" si="2"/>
        <v>0</v>
      </c>
      <c r="F19" s="747" t="s">
        <v>48</v>
      </c>
      <c r="G19" s="747" t="s">
        <v>48</v>
      </c>
      <c r="H19" s="412">
        <f t="shared" si="3"/>
        <v>0</v>
      </c>
      <c r="I19" s="747" t="s">
        <v>48</v>
      </c>
      <c r="J19" s="747" t="s">
        <v>48</v>
      </c>
      <c r="K19" s="412"/>
      <c r="L19" s="747" t="s">
        <v>48</v>
      </c>
      <c r="M19" s="747" t="s">
        <v>48</v>
      </c>
      <c r="N19" s="414" t="s">
        <v>134</v>
      </c>
      <c r="O19" s="747" t="s">
        <v>48</v>
      </c>
      <c r="P19" s="416" t="s">
        <v>74</v>
      </c>
      <c r="Q19" s="379"/>
    </row>
    <row r="20" spans="1:17" ht="15.75" customHeight="1">
      <c r="A20" s="411" t="s">
        <v>76</v>
      </c>
      <c r="B20" s="412">
        <f t="shared" si="1"/>
        <v>192200</v>
      </c>
      <c r="C20" s="413">
        <v>192200</v>
      </c>
      <c r="D20" s="413">
        <v>0</v>
      </c>
      <c r="E20" s="625">
        <f t="shared" si="2"/>
        <v>0</v>
      </c>
      <c r="F20" s="747" t="s">
        <v>48</v>
      </c>
      <c r="G20" s="747" t="s">
        <v>48</v>
      </c>
      <c r="H20" s="412">
        <f t="shared" si="3"/>
        <v>0</v>
      </c>
      <c r="I20" s="747" t="s">
        <v>48</v>
      </c>
      <c r="J20" s="747" t="s">
        <v>48</v>
      </c>
      <c r="K20" s="412"/>
      <c r="L20" s="747" t="s">
        <v>48</v>
      </c>
      <c r="M20" s="747" t="s">
        <v>48</v>
      </c>
      <c r="N20" s="414" t="s">
        <v>135</v>
      </c>
      <c r="O20" s="747" t="s">
        <v>48</v>
      </c>
      <c r="P20" s="416" t="s">
        <v>77</v>
      </c>
      <c r="Q20" s="379"/>
    </row>
    <row r="21" spans="1:17" ht="15.75" customHeight="1">
      <c r="A21" s="411" t="s">
        <v>79</v>
      </c>
      <c r="B21" s="412">
        <f t="shared" si="1"/>
        <v>29300</v>
      </c>
      <c r="C21" s="413">
        <v>29300</v>
      </c>
      <c r="D21" s="413">
        <v>0</v>
      </c>
      <c r="E21" s="625">
        <f t="shared" si="2"/>
        <v>0</v>
      </c>
      <c r="F21" s="747" t="s">
        <v>48</v>
      </c>
      <c r="G21" s="747" t="s">
        <v>48</v>
      </c>
      <c r="H21" s="412">
        <f t="shared" si="3"/>
        <v>0</v>
      </c>
      <c r="I21" s="747" t="s">
        <v>48</v>
      </c>
      <c r="J21" s="747" t="s">
        <v>48</v>
      </c>
      <c r="K21" s="412"/>
      <c r="L21" s="747" t="s">
        <v>48</v>
      </c>
      <c r="M21" s="747" t="s">
        <v>48</v>
      </c>
      <c r="N21" s="414" t="s">
        <v>136</v>
      </c>
      <c r="O21" s="747" t="s">
        <v>48</v>
      </c>
      <c r="P21" s="416" t="s">
        <v>80</v>
      </c>
      <c r="Q21" s="379"/>
    </row>
    <row r="22" spans="1:17" ht="15.75" customHeight="1">
      <c r="A22" s="411" t="s">
        <v>82</v>
      </c>
      <c r="B22" s="412">
        <f t="shared" si="1"/>
        <v>30700</v>
      </c>
      <c r="C22" s="413">
        <v>30700</v>
      </c>
      <c r="D22" s="413">
        <v>0</v>
      </c>
      <c r="E22" s="625">
        <f t="shared" si="2"/>
        <v>0</v>
      </c>
      <c r="F22" s="747" t="s">
        <v>48</v>
      </c>
      <c r="G22" s="747" t="s">
        <v>48</v>
      </c>
      <c r="H22" s="412">
        <f t="shared" si="3"/>
        <v>0</v>
      </c>
      <c r="I22" s="747" t="s">
        <v>48</v>
      </c>
      <c r="J22" s="747" t="s">
        <v>48</v>
      </c>
      <c r="K22" s="412"/>
      <c r="L22" s="747" t="s">
        <v>48</v>
      </c>
      <c r="M22" s="747" t="s">
        <v>48</v>
      </c>
      <c r="N22" s="414" t="s">
        <v>137</v>
      </c>
      <c r="O22" s="747" t="s">
        <v>48</v>
      </c>
      <c r="P22" s="416" t="s">
        <v>283</v>
      </c>
      <c r="Q22" s="379"/>
    </row>
    <row r="23" spans="1:17" ht="15.75" customHeight="1">
      <c r="A23" s="411" t="s">
        <v>84</v>
      </c>
      <c r="B23" s="412">
        <f t="shared" si="1"/>
        <v>16000</v>
      </c>
      <c r="C23" s="413">
        <v>16000</v>
      </c>
      <c r="D23" s="413">
        <v>0</v>
      </c>
      <c r="E23" s="625">
        <f t="shared" si="2"/>
        <v>0</v>
      </c>
      <c r="F23" s="747" t="s">
        <v>48</v>
      </c>
      <c r="G23" s="747" t="s">
        <v>48</v>
      </c>
      <c r="H23" s="412">
        <f t="shared" si="3"/>
        <v>0</v>
      </c>
      <c r="I23" s="747" t="s">
        <v>48</v>
      </c>
      <c r="J23" s="747" t="s">
        <v>48</v>
      </c>
      <c r="K23" s="412"/>
      <c r="L23" s="747" t="s">
        <v>48</v>
      </c>
      <c r="M23" s="747" t="s">
        <v>48</v>
      </c>
      <c r="N23" s="414" t="s">
        <v>138</v>
      </c>
      <c r="O23" s="747" t="s">
        <v>48</v>
      </c>
      <c r="P23" s="416" t="s">
        <v>85</v>
      </c>
      <c r="Q23" s="379"/>
    </row>
    <row r="24" spans="1:17" ht="15.75" customHeight="1">
      <c r="A24" s="411" t="s">
        <v>87</v>
      </c>
      <c r="B24" s="412">
        <f>SUM(C24:D24)</f>
        <v>26300</v>
      </c>
      <c r="C24" s="413">
        <v>26300</v>
      </c>
      <c r="D24" s="413">
        <v>0</v>
      </c>
      <c r="E24" s="625">
        <f t="shared" si="2"/>
        <v>0</v>
      </c>
      <c r="F24" s="747" t="s">
        <v>48</v>
      </c>
      <c r="G24" s="747" t="s">
        <v>48</v>
      </c>
      <c r="H24" s="412">
        <f t="shared" si="3"/>
        <v>0</v>
      </c>
      <c r="I24" s="747" t="s">
        <v>48</v>
      </c>
      <c r="J24" s="747" t="s">
        <v>48</v>
      </c>
      <c r="K24" s="412"/>
      <c r="L24" s="747" t="s">
        <v>48</v>
      </c>
      <c r="M24" s="747" t="s">
        <v>48</v>
      </c>
      <c r="N24" s="414" t="s">
        <v>401</v>
      </c>
      <c r="O24" s="747" t="s">
        <v>48</v>
      </c>
      <c r="P24" s="416" t="s">
        <v>88</v>
      </c>
      <c r="Q24" s="379"/>
    </row>
    <row r="25" spans="1:17" ht="15.75" customHeight="1">
      <c r="A25" s="411" t="s">
        <v>90</v>
      </c>
      <c r="B25" s="412">
        <f t="shared" si="1"/>
        <v>15500</v>
      </c>
      <c r="C25" s="413">
        <v>15000</v>
      </c>
      <c r="D25" s="413">
        <v>500</v>
      </c>
      <c r="E25" s="625">
        <f t="shared" si="2"/>
        <v>0</v>
      </c>
      <c r="F25" s="747" t="s">
        <v>48</v>
      </c>
      <c r="G25" s="747" t="s">
        <v>48</v>
      </c>
      <c r="H25" s="412">
        <f t="shared" si="3"/>
        <v>0</v>
      </c>
      <c r="I25" s="747" t="s">
        <v>48</v>
      </c>
      <c r="J25" s="747" t="s">
        <v>48</v>
      </c>
      <c r="K25" s="412"/>
      <c r="L25" s="747" t="s">
        <v>48</v>
      </c>
      <c r="M25" s="747" t="s">
        <v>48</v>
      </c>
      <c r="N25" s="414" t="s">
        <v>139</v>
      </c>
      <c r="O25" s="747" t="s">
        <v>48</v>
      </c>
      <c r="P25" s="416" t="s">
        <v>91</v>
      </c>
      <c r="Q25" s="379"/>
    </row>
    <row r="26" spans="1:17" ht="15.75" customHeight="1">
      <c r="A26" s="411" t="s">
        <v>93</v>
      </c>
      <c r="B26" s="412">
        <f t="shared" si="1"/>
        <v>1200</v>
      </c>
      <c r="C26" s="413">
        <v>1200</v>
      </c>
      <c r="D26" s="413">
        <v>0</v>
      </c>
      <c r="E26" s="625">
        <f t="shared" si="2"/>
        <v>0</v>
      </c>
      <c r="F26" s="747" t="s">
        <v>48</v>
      </c>
      <c r="G26" s="747" t="s">
        <v>48</v>
      </c>
      <c r="H26" s="412">
        <f t="shared" si="3"/>
        <v>0</v>
      </c>
      <c r="I26" s="747" t="s">
        <v>48</v>
      </c>
      <c r="J26" s="747" t="s">
        <v>48</v>
      </c>
      <c r="K26" s="412"/>
      <c r="L26" s="747" t="s">
        <v>48</v>
      </c>
      <c r="M26" s="747" t="s">
        <v>48</v>
      </c>
      <c r="N26" s="414" t="s">
        <v>248</v>
      </c>
      <c r="O26" s="747" t="s">
        <v>48</v>
      </c>
      <c r="P26" s="416" t="s">
        <v>94</v>
      </c>
      <c r="Q26" s="379"/>
    </row>
    <row r="27" spans="1:17" ht="15.75" customHeight="1">
      <c r="A27" s="411" t="s">
        <v>96</v>
      </c>
      <c r="B27" s="412">
        <f t="shared" si="1"/>
        <v>6300</v>
      </c>
      <c r="C27" s="413">
        <v>6200</v>
      </c>
      <c r="D27" s="413">
        <v>100</v>
      </c>
      <c r="E27" s="625">
        <f t="shared" si="2"/>
        <v>0</v>
      </c>
      <c r="F27" s="747" t="s">
        <v>48</v>
      </c>
      <c r="G27" s="747" t="s">
        <v>48</v>
      </c>
      <c r="H27" s="412">
        <f t="shared" si="3"/>
        <v>0</v>
      </c>
      <c r="I27" s="747" t="s">
        <v>48</v>
      </c>
      <c r="J27" s="747" t="s">
        <v>48</v>
      </c>
      <c r="K27" s="412"/>
      <c r="L27" s="747" t="s">
        <v>48</v>
      </c>
      <c r="M27" s="747" t="s">
        <v>48</v>
      </c>
      <c r="N27" s="414" t="s">
        <v>140</v>
      </c>
      <c r="O27" s="747" t="s">
        <v>48</v>
      </c>
      <c r="P27" s="416" t="s">
        <v>97</v>
      </c>
      <c r="Q27" s="379"/>
    </row>
    <row r="28" spans="1:17" ht="15.75" customHeight="1">
      <c r="A28" s="411" t="s">
        <v>99</v>
      </c>
      <c r="B28" s="412">
        <f t="shared" si="1"/>
        <v>9000</v>
      </c>
      <c r="C28" s="413">
        <v>9000</v>
      </c>
      <c r="D28" s="413">
        <v>0</v>
      </c>
      <c r="E28" s="625">
        <f t="shared" si="2"/>
        <v>0</v>
      </c>
      <c r="F28" s="747" t="s">
        <v>48</v>
      </c>
      <c r="G28" s="747" t="s">
        <v>48</v>
      </c>
      <c r="H28" s="412">
        <f t="shared" si="3"/>
        <v>0</v>
      </c>
      <c r="I28" s="747" t="s">
        <v>48</v>
      </c>
      <c r="J28" s="747" t="s">
        <v>48</v>
      </c>
      <c r="K28" s="412"/>
      <c r="L28" s="747" t="s">
        <v>48</v>
      </c>
      <c r="M28" s="747" t="s">
        <v>48</v>
      </c>
      <c r="N28" s="414" t="s">
        <v>402</v>
      </c>
      <c r="O28" s="747" t="s">
        <v>48</v>
      </c>
      <c r="P28" s="416" t="s">
        <v>100</v>
      </c>
      <c r="Q28" s="379"/>
    </row>
    <row r="29" spans="1:17" ht="15.75" customHeight="1">
      <c r="A29" s="411" t="s">
        <v>102</v>
      </c>
      <c r="B29" s="412">
        <f t="shared" si="1"/>
        <v>2000</v>
      </c>
      <c r="C29" s="413">
        <v>1700</v>
      </c>
      <c r="D29" s="413">
        <v>300</v>
      </c>
      <c r="E29" s="625">
        <f t="shared" si="2"/>
        <v>0</v>
      </c>
      <c r="F29" s="747" t="s">
        <v>48</v>
      </c>
      <c r="G29" s="747" t="s">
        <v>48</v>
      </c>
      <c r="H29" s="412">
        <f t="shared" si="3"/>
        <v>0</v>
      </c>
      <c r="I29" s="747" t="s">
        <v>48</v>
      </c>
      <c r="J29" s="747" t="s">
        <v>48</v>
      </c>
      <c r="K29" s="412"/>
      <c r="L29" s="747" t="s">
        <v>48</v>
      </c>
      <c r="M29" s="747" t="s">
        <v>48</v>
      </c>
      <c r="N29" s="414" t="s">
        <v>251</v>
      </c>
      <c r="O29" s="747" t="s">
        <v>48</v>
      </c>
      <c r="P29" s="416" t="s">
        <v>103</v>
      </c>
      <c r="Q29" s="379"/>
    </row>
    <row r="30" spans="1:17" ht="15.75" customHeight="1">
      <c r="A30" s="411" t="s">
        <v>105</v>
      </c>
      <c r="B30" s="412">
        <f t="shared" si="1"/>
        <v>8300</v>
      </c>
      <c r="C30" s="413">
        <v>8100</v>
      </c>
      <c r="D30" s="413">
        <v>200</v>
      </c>
      <c r="E30" s="625">
        <f t="shared" si="2"/>
        <v>0</v>
      </c>
      <c r="F30" s="747" t="s">
        <v>48</v>
      </c>
      <c r="G30" s="747" t="s">
        <v>48</v>
      </c>
      <c r="H30" s="412">
        <f t="shared" si="3"/>
        <v>0</v>
      </c>
      <c r="I30" s="747" t="s">
        <v>48</v>
      </c>
      <c r="J30" s="747" t="s">
        <v>48</v>
      </c>
      <c r="K30" s="412"/>
      <c r="L30" s="747" t="s">
        <v>48</v>
      </c>
      <c r="M30" s="747" t="s">
        <v>48</v>
      </c>
      <c r="N30" s="414" t="s">
        <v>141</v>
      </c>
      <c r="O30" s="747" t="s">
        <v>48</v>
      </c>
      <c r="P30" s="416" t="s">
        <v>106</v>
      </c>
      <c r="Q30" s="379"/>
    </row>
    <row r="31" spans="1:17" ht="15.75" customHeight="1">
      <c r="A31" s="411" t="s">
        <v>108</v>
      </c>
      <c r="B31" s="412">
        <f t="shared" si="1"/>
        <v>5100</v>
      </c>
      <c r="C31" s="413">
        <v>5100</v>
      </c>
      <c r="D31" s="413">
        <v>0</v>
      </c>
      <c r="E31" s="625">
        <f t="shared" si="2"/>
        <v>0</v>
      </c>
      <c r="F31" s="747" t="s">
        <v>48</v>
      </c>
      <c r="G31" s="747" t="s">
        <v>48</v>
      </c>
      <c r="H31" s="412">
        <f t="shared" si="3"/>
        <v>0</v>
      </c>
      <c r="I31" s="747" t="s">
        <v>48</v>
      </c>
      <c r="J31" s="747" t="s">
        <v>48</v>
      </c>
      <c r="K31" s="412"/>
      <c r="L31" s="747" t="s">
        <v>48</v>
      </c>
      <c r="M31" s="747" t="s">
        <v>48</v>
      </c>
      <c r="N31" s="414" t="s">
        <v>403</v>
      </c>
      <c r="O31" s="747" t="s">
        <v>48</v>
      </c>
      <c r="P31" s="416" t="s">
        <v>109</v>
      </c>
      <c r="Q31" s="379"/>
    </row>
    <row r="32" spans="1:17" ht="15" customHeight="1">
      <c r="A32" s="411" t="s">
        <v>111</v>
      </c>
      <c r="B32" s="412">
        <f t="shared" si="1"/>
        <v>4800</v>
      </c>
      <c r="C32" s="413">
        <v>4400</v>
      </c>
      <c r="D32" s="413">
        <v>400</v>
      </c>
      <c r="E32" s="625">
        <f t="shared" si="2"/>
        <v>0</v>
      </c>
      <c r="F32" s="747" t="s">
        <v>48</v>
      </c>
      <c r="G32" s="747" t="s">
        <v>48</v>
      </c>
      <c r="H32" s="412">
        <f t="shared" si="3"/>
        <v>0</v>
      </c>
      <c r="I32" s="747" t="s">
        <v>48</v>
      </c>
      <c r="J32" s="747" t="s">
        <v>48</v>
      </c>
      <c r="K32" s="412"/>
      <c r="L32" s="747" t="s">
        <v>48</v>
      </c>
      <c r="M32" s="747" t="s">
        <v>48</v>
      </c>
      <c r="N32" s="414" t="s">
        <v>296</v>
      </c>
      <c r="O32" s="747" t="s">
        <v>48</v>
      </c>
      <c r="P32" s="416" t="s">
        <v>112</v>
      </c>
      <c r="Q32" s="379"/>
    </row>
    <row r="33" spans="1:32" s="378" customFormat="1" ht="15.75" customHeight="1">
      <c r="A33" s="411" t="s">
        <v>114</v>
      </c>
      <c r="B33" s="412">
        <f t="shared" si="1"/>
        <v>4000</v>
      </c>
      <c r="C33" s="413">
        <v>3300</v>
      </c>
      <c r="D33" s="413">
        <v>700</v>
      </c>
      <c r="E33" s="625">
        <f t="shared" si="2"/>
        <v>0</v>
      </c>
      <c r="F33" s="747" t="s">
        <v>48</v>
      </c>
      <c r="G33" s="747" t="s">
        <v>48</v>
      </c>
      <c r="H33" s="412">
        <f t="shared" si="3"/>
        <v>0</v>
      </c>
      <c r="I33" s="747" t="s">
        <v>48</v>
      </c>
      <c r="J33" s="747" t="s">
        <v>48</v>
      </c>
      <c r="K33" s="412"/>
      <c r="L33" s="747" t="s">
        <v>48</v>
      </c>
      <c r="M33" s="747" t="s">
        <v>48</v>
      </c>
      <c r="N33" s="414" t="s">
        <v>142</v>
      </c>
      <c r="O33" s="747" t="s">
        <v>48</v>
      </c>
      <c r="P33" s="416" t="s">
        <v>115</v>
      </c>
    </row>
    <row r="34" spans="1:32" s="378" customFormat="1" ht="15.75" customHeight="1">
      <c r="A34" s="411" t="s">
        <v>117</v>
      </c>
      <c r="B34" s="412">
        <f t="shared" si="1"/>
        <v>29200</v>
      </c>
      <c r="C34" s="413">
        <v>29200</v>
      </c>
      <c r="D34" s="413">
        <v>0</v>
      </c>
      <c r="E34" s="625">
        <f t="shared" si="2"/>
        <v>0</v>
      </c>
      <c r="F34" s="747" t="s">
        <v>48</v>
      </c>
      <c r="G34" s="747" t="s">
        <v>48</v>
      </c>
      <c r="H34" s="412">
        <f t="shared" si="3"/>
        <v>0</v>
      </c>
      <c r="I34" s="747" t="s">
        <v>48</v>
      </c>
      <c r="J34" s="747" t="s">
        <v>48</v>
      </c>
      <c r="K34" s="412"/>
      <c r="L34" s="747" t="s">
        <v>48</v>
      </c>
      <c r="M34" s="747" t="s">
        <v>48</v>
      </c>
      <c r="N34" s="414" t="s">
        <v>404</v>
      </c>
      <c r="O34" s="747" t="s">
        <v>48</v>
      </c>
      <c r="P34" s="416" t="s">
        <v>118</v>
      </c>
    </row>
    <row r="35" spans="1:32" s="378" customFormat="1" ht="15.75" customHeight="1">
      <c r="A35" s="411" t="s">
        <v>120</v>
      </c>
      <c r="B35" s="412">
        <f t="shared" si="1"/>
        <v>11804</v>
      </c>
      <c r="C35" s="413">
        <v>7476</v>
      </c>
      <c r="D35" s="413">
        <v>4328</v>
      </c>
      <c r="E35" s="625">
        <f t="shared" si="2"/>
        <v>0</v>
      </c>
      <c r="F35" s="747" t="s">
        <v>48</v>
      </c>
      <c r="G35" s="747" t="s">
        <v>48</v>
      </c>
      <c r="H35" s="412">
        <f t="shared" si="3"/>
        <v>0</v>
      </c>
      <c r="I35" s="747" t="s">
        <v>48</v>
      </c>
      <c r="J35" s="747" t="s">
        <v>48</v>
      </c>
      <c r="K35" s="412"/>
      <c r="L35" s="747" t="s">
        <v>48</v>
      </c>
      <c r="M35" s="747" t="s">
        <v>48</v>
      </c>
      <c r="N35" s="414" t="s">
        <v>143</v>
      </c>
      <c r="O35" s="747" t="s">
        <v>48</v>
      </c>
      <c r="P35" s="416" t="s">
        <v>121</v>
      </c>
    </row>
    <row r="36" spans="1:32" s="378" customFormat="1" ht="15.75" customHeight="1">
      <c r="A36" s="411" t="s">
        <v>123</v>
      </c>
      <c r="B36" s="412">
        <f t="shared" si="1"/>
        <v>3600</v>
      </c>
      <c r="C36" s="413">
        <v>2600</v>
      </c>
      <c r="D36" s="413">
        <v>1000</v>
      </c>
      <c r="E36" s="625">
        <f t="shared" si="2"/>
        <v>0</v>
      </c>
      <c r="F36" s="747" t="s">
        <v>48</v>
      </c>
      <c r="G36" s="747" t="s">
        <v>48</v>
      </c>
      <c r="H36" s="412">
        <f t="shared" si="3"/>
        <v>0</v>
      </c>
      <c r="I36" s="747" t="s">
        <v>48</v>
      </c>
      <c r="J36" s="747" t="s">
        <v>48</v>
      </c>
      <c r="K36" s="412"/>
      <c r="L36" s="747" t="s">
        <v>48</v>
      </c>
      <c r="M36" s="747" t="s">
        <v>48</v>
      </c>
      <c r="N36" s="414" t="s">
        <v>405</v>
      </c>
      <c r="O36" s="747" t="s">
        <v>48</v>
      </c>
      <c r="P36" s="416" t="s">
        <v>124</v>
      </c>
    </row>
    <row r="37" spans="1:32" s="378" customFormat="1" ht="15.75" customHeight="1">
      <c r="A37" s="411" t="s">
        <v>126</v>
      </c>
      <c r="B37" s="412">
        <f t="shared" si="1"/>
        <v>9900</v>
      </c>
      <c r="C37" s="413">
        <v>9900</v>
      </c>
      <c r="D37" s="413">
        <v>0</v>
      </c>
      <c r="E37" s="625">
        <f t="shared" si="2"/>
        <v>0</v>
      </c>
      <c r="F37" s="747" t="s">
        <v>48</v>
      </c>
      <c r="G37" s="747" t="s">
        <v>48</v>
      </c>
      <c r="H37" s="412">
        <f t="shared" si="3"/>
        <v>0</v>
      </c>
      <c r="I37" s="747" t="s">
        <v>48</v>
      </c>
      <c r="J37" s="747" t="s">
        <v>48</v>
      </c>
      <c r="K37" s="412"/>
      <c r="L37" s="747" t="s">
        <v>48</v>
      </c>
      <c r="M37" s="747" t="s">
        <v>48</v>
      </c>
      <c r="N37" s="414" t="s">
        <v>144</v>
      </c>
      <c r="O37" s="747" t="s">
        <v>48</v>
      </c>
      <c r="P37" s="416" t="s">
        <v>127</v>
      </c>
    </row>
    <row r="38" spans="1:32" s="378" customFormat="1" ht="15.75" customHeight="1" thickBot="1">
      <c r="A38" s="426" t="s">
        <v>129</v>
      </c>
      <c r="B38" s="412">
        <f t="shared" si="1"/>
        <v>0</v>
      </c>
      <c r="C38" s="427">
        <v>0</v>
      </c>
      <c r="D38" s="427">
        <v>0</v>
      </c>
      <c r="E38" s="625">
        <f t="shared" si="2"/>
        <v>0</v>
      </c>
      <c r="F38" s="747" t="s">
        <v>48</v>
      </c>
      <c r="G38" s="747" t="s">
        <v>48</v>
      </c>
      <c r="H38" s="412">
        <f t="shared" si="3"/>
        <v>0</v>
      </c>
      <c r="I38" s="747" t="s">
        <v>48</v>
      </c>
      <c r="J38" s="747" t="s">
        <v>48</v>
      </c>
      <c r="K38" s="412"/>
      <c r="L38" s="747" t="s">
        <v>48</v>
      </c>
      <c r="M38" s="747" t="s">
        <v>48</v>
      </c>
      <c r="N38" s="428" t="s">
        <v>406</v>
      </c>
      <c r="O38" s="747" t="s">
        <v>48</v>
      </c>
      <c r="P38" s="429" t="s">
        <v>130</v>
      </c>
    </row>
    <row r="39" spans="1:32" s="896" customFormat="1" ht="11.1" customHeight="1">
      <c r="A39" s="757" t="s">
        <v>1009</v>
      </c>
      <c r="B39" s="890"/>
      <c r="C39" s="890"/>
      <c r="D39" s="890"/>
      <c r="E39" s="890"/>
      <c r="F39" s="891"/>
      <c r="G39" s="759"/>
      <c r="H39" s="891"/>
      <c r="I39" s="892"/>
      <c r="J39" s="893"/>
      <c r="K39" s="1217"/>
      <c r="L39" s="1217"/>
      <c r="M39" s="757"/>
      <c r="N39" s="757"/>
      <c r="O39" s="759"/>
      <c r="P39" s="759" t="s">
        <v>646</v>
      </c>
      <c r="Q39" s="894"/>
      <c r="R39" s="894"/>
      <c r="S39" s="894"/>
      <c r="T39" s="895"/>
      <c r="U39" s="895"/>
      <c r="V39" s="895"/>
      <c r="W39" s="894"/>
      <c r="AF39" s="897"/>
    </row>
    <row r="40" spans="1:32" s="896" customFormat="1" ht="11.1" customHeight="1">
      <c r="A40" s="898" t="s">
        <v>1006</v>
      </c>
      <c r="B40" s="898"/>
      <c r="C40" s="898"/>
      <c r="D40" s="899"/>
      <c r="E40" s="899"/>
      <c r="F40" s="899"/>
      <c r="G40" s="899"/>
      <c r="H40" s="900"/>
      <c r="I40" s="900"/>
      <c r="J40" s="900"/>
      <c r="K40" s="898"/>
      <c r="L40" s="898"/>
      <c r="M40" s="898"/>
      <c r="N40" s="901"/>
      <c r="O40" s="901"/>
      <c r="P40" s="899"/>
      <c r="Q40" s="894" t="s">
        <v>647</v>
      </c>
      <c r="R40" s="894"/>
      <c r="S40" s="894"/>
      <c r="T40" s="895"/>
      <c r="U40" s="895"/>
      <c r="V40" s="895"/>
      <c r="W40" s="894"/>
      <c r="X40" s="894"/>
      <c r="Y40" s="894"/>
      <c r="Z40" s="894"/>
      <c r="AA40" s="894"/>
      <c r="AB40" s="894"/>
      <c r="AC40" s="894"/>
      <c r="AD40" s="894"/>
      <c r="AE40" s="894"/>
    </row>
    <row r="41" spans="1:32" s="378" customFormat="1">
      <c r="A41" s="528" t="s">
        <v>750</v>
      </c>
      <c r="B41" s="379"/>
      <c r="C41" s="379"/>
      <c r="D41" s="379"/>
      <c r="E41" s="379"/>
      <c r="F41" s="379"/>
      <c r="G41" s="379"/>
      <c r="H41" s="379"/>
      <c r="I41" s="379"/>
      <c r="J41" s="379"/>
      <c r="K41" s="379"/>
      <c r="L41" s="379"/>
      <c r="M41" s="379"/>
      <c r="N41" s="379"/>
      <c r="O41" s="379"/>
      <c r="P41" s="379"/>
    </row>
    <row r="42" spans="1:32">
      <c r="M42" s="386"/>
    </row>
  </sheetData>
  <sheetProtection selectLockedCells="1"/>
  <mergeCells count="16">
    <mergeCell ref="K39:L39"/>
    <mergeCell ref="A3:G3"/>
    <mergeCell ref="H3:P3"/>
    <mergeCell ref="A6:A9"/>
    <mergeCell ref="B6:G6"/>
    <mergeCell ref="H6:M6"/>
    <mergeCell ref="N6:O7"/>
    <mergeCell ref="P6:P9"/>
    <mergeCell ref="B7:D7"/>
    <mergeCell ref="E7:G7"/>
    <mergeCell ref="H7:M7"/>
    <mergeCell ref="B8:D8"/>
    <mergeCell ref="E8:G8"/>
    <mergeCell ref="H8:J8"/>
    <mergeCell ref="K8:M8"/>
    <mergeCell ref="N8:N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3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3"/>
  <sheetViews>
    <sheetView showGridLines="0" view="pageBreakPreview" zoomScaleNormal="100" zoomScaleSheetLayoutView="100" workbookViewId="0">
      <selection activeCell="A45" sqref="A45"/>
    </sheetView>
  </sheetViews>
  <sheetFormatPr defaultColWidth="10" defaultRowHeight="11.25"/>
  <cols>
    <col min="1" max="1" width="10" style="379" customWidth="1"/>
    <col min="2" max="2" width="8.375" style="379" customWidth="1"/>
    <col min="3" max="3" width="9" style="379" customWidth="1"/>
    <col min="4" max="6" width="9.375" style="379" customWidth="1"/>
    <col min="7" max="7" width="8.75" style="379" customWidth="1"/>
    <col min="8" max="8" width="8.875" style="379" customWidth="1"/>
    <col min="9" max="9" width="8.75" style="379" customWidth="1"/>
    <col min="10" max="10" width="6.375" style="379" customWidth="1"/>
    <col min="11" max="11" width="6.25" style="379" customWidth="1"/>
    <col min="12" max="12" width="6.375" style="379" customWidth="1"/>
    <col min="13" max="13" width="7.25" style="379" customWidth="1"/>
    <col min="14" max="14" width="5.75" style="379" customWidth="1"/>
    <col min="15" max="15" width="8.25" style="379" customWidth="1"/>
    <col min="16" max="16" width="8.75" style="379" customWidth="1"/>
    <col min="17" max="17" width="8" style="379" customWidth="1"/>
    <col min="18" max="18" width="6.5" style="379" customWidth="1"/>
    <col min="19" max="19" width="8.125" style="379" customWidth="1"/>
    <col min="20" max="20" width="10.625" style="379" customWidth="1"/>
    <col min="21" max="21" width="10" style="378" customWidth="1"/>
    <col min="22" max="16384" width="10" style="379"/>
  </cols>
  <sheetData>
    <row r="1" spans="1:21" s="445" customFormat="1" ht="14.1" customHeight="1">
      <c r="A1" s="1250" t="s">
        <v>996</v>
      </c>
      <c r="B1" s="1250"/>
      <c r="C1" s="1250"/>
      <c r="D1" s="442"/>
      <c r="E1" s="442"/>
      <c r="F1" s="442"/>
      <c r="G1" s="442"/>
      <c r="H1" s="447"/>
      <c r="I1" s="448"/>
      <c r="J1" s="448"/>
      <c r="K1" s="448"/>
      <c r="L1" s="449"/>
      <c r="M1" s="442"/>
      <c r="N1" s="448"/>
      <c r="O1" s="448"/>
      <c r="P1" s="448"/>
      <c r="Q1" s="449"/>
      <c r="R1" s="442"/>
      <c r="T1" s="446" t="s">
        <v>997</v>
      </c>
    </row>
    <row r="2" spans="1:21" s="370" customFormat="1" ht="14.1" customHeight="1">
      <c r="A2" s="367"/>
      <c r="D2" s="368"/>
      <c r="E2" s="368"/>
      <c r="F2" s="368"/>
      <c r="G2" s="368"/>
      <c r="H2" s="371"/>
      <c r="I2" s="371"/>
      <c r="J2" s="371"/>
      <c r="K2" s="371"/>
      <c r="L2" s="372"/>
      <c r="M2" s="368"/>
      <c r="N2" s="371"/>
      <c r="O2" s="371"/>
      <c r="P2" s="371"/>
      <c r="Q2" s="372"/>
      <c r="R2" s="368"/>
      <c r="S2" s="372"/>
      <c r="T2" s="371"/>
    </row>
    <row r="3" spans="1:21" s="501" customFormat="1" ht="20.100000000000001" customHeight="1">
      <c r="A3" s="1260" t="s">
        <v>452</v>
      </c>
      <c r="B3" s="1260"/>
      <c r="C3" s="1260"/>
      <c r="D3" s="1260"/>
      <c r="E3" s="1260"/>
      <c r="F3" s="1260"/>
      <c r="G3" s="1260"/>
      <c r="H3" s="1260"/>
      <c r="I3" s="1260"/>
      <c r="J3" s="1260" t="s">
        <v>453</v>
      </c>
      <c r="K3" s="1260"/>
      <c r="L3" s="1260"/>
      <c r="M3" s="1260"/>
      <c r="N3" s="1260"/>
      <c r="O3" s="1260"/>
      <c r="P3" s="1260"/>
      <c r="Q3" s="1260"/>
      <c r="R3" s="1260"/>
      <c r="S3" s="1260"/>
      <c r="T3" s="1260"/>
    </row>
    <row r="4" spans="1:21" s="376" customFormat="1" ht="24" customHeight="1">
      <c r="A4" s="375"/>
      <c r="B4" s="374"/>
      <c r="D4" s="374"/>
      <c r="E4" s="374"/>
      <c r="F4" s="374"/>
      <c r="G4" s="374"/>
      <c r="H4" s="375"/>
      <c r="I4" s="375"/>
      <c r="J4" s="1261" t="s">
        <v>472</v>
      </c>
      <c r="K4" s="1261"/>
      <c r="L4" s="1261"/>
      <c r="M4" s="1261"/>
      <c r="N4" s="1261"/>
      <c r="O4" s="1261"/>
      <c r="P4" s="1261"/>
      <c r="Q4" s="1261"/>
      <c r="R4" s="1261"/>
      <c r="S4" s="1261"/>
      <c r="T4" s="1261"/>
    </row>
    <row r="5" spans="1:21" s="370" customFormat="1" ht="18" customHeight="1" thickBot="1">
      <c r="A5" s="367" t="s">
        <v>258</v>
      </c>
      <c r="B5" s="377" t="s">
        <v>258</v>
      </c>
      <c r="C5" s="367" t="s">
        <v>258</v>
      </c>
      <c r="D5" s="368"/>
      <c r="E5" s="368"/>
      <c r="F5" s="368"/>
      <c r="G5" s="368"/>
      <c r="H5" s="368"/>
      <c r="I5" s="368"/>
      <c r="J5" s="368"/>
      <c r="K5" s="368"/>
      <c r="M5" s="368"/>
      <c r="N5" s="368"/>
      <c r="O5" s="368"/>
      <c r="P5" s="368"/>
      <c r="R5" s="368"/>
      <c r="S5" s="377" t="s">
        <v>258</v>
      </c>
      <c r="T5" s="368"/>
    </row>
    <row r="6" spans="1:21" ht="15" customHeight="1">
      <c r="A6" s="1219" t="s">
        <v>644</v>
      </c>
      <c r="B6" s="1253" t="s">
        <v>457</v>
      </c>
      <c r="C6" s="1253"/>
      <c r="D6" s="1253"/>
      <c r="E6" s="1253"/>
      <c r="F6" s="1253"/>
      <c r="G6" s="1253"/>
      <c r="H6" s="1253"/>
      <c r="I6" s="1253"/>
      <c r="J6" s="1253"/>
      <c r="K6" s="1253"/>
      <c r="L6" s="1255"/>
      <c r="M6" s="1257" t="s">
        <v>1008</v>
      </c>
      <c r="N6" s="1257"/>
      <c r="O6" s="1257"/>
      <c r="P6" s="1257"/>
      <c r="Q6" s="1257"/>
      <c r="R6" s="1257"/>
      <c r="S6" s="1258"/>
      <c r="T6" s="1229" t="s">
        <v>456</v>
      </c>
    </row>
    <row r="7" spans="1:21" ht="15" customHeight="1">
      <c r="A7" s="1251"/>
      <c r="B7" s="1254"/>
      <c r="C7" s="1254"/>
      <c r="D7" s="1254"/>
      <c r="E7" s="1254"/>
      <c r="F7" s="1254"/>
      <c r="G7" s="1254"/>
      <c r="H7" s="1254"/>
      <c r="I7" s="1254"/>
      <c r="J7" s="1254"/>
      <c r="K7" s="1254"/>
      <c r="L7" s="1256"/>
      <c r="M7" s="1241"/>
      <c r="N7" s="1241"/>
      <c r="O7" s="1241"/>
      <c r="P7" s="1241"/>
      <c r="Q7" s="1241"/>
      <c r="R7" s="1241"/>
      <c r="S7" s="1244"/>
      <c r="T7" s="1248"/>
    </row>
    <row r="8" spans="1:21" ht="30" customHeight="1">
      <c r="A8" s="1251"/>
      <c r="B8" s="1239" t="s">
        <v>458</v>
      </c>
      <c r="C8" s="1242"/>
      <c r="D8" s="1241" t="s">
        <v>266</v>
      </c>
      <c r="E8" s="1241"/>
      <c r="F8" s="1241"/>
      <c r="G8" s="1244" t="s">
        <v>267</v>
      </c>
      <c r="H8" s="1241" t="s">
        <v>268</v>
      </c>
      <c r="I8" s="1244" t="s">
        <v>648</v>
      </c>
      <c r="J8" s="1239" t="s">
        <v>649</v>
      </c>
      <c r="K8" s="1239"/>
      <c r="L8" s="1242"/>
      <c r="M8" s="1246" t="s">
        <v>336</v>
      </c>
      <c r="N8" s="1246" t="s">
        <v>270</v>
      </c>
      <c r="O8" s="1241"/>
      <c r="P8" s="1241"/>
      <c r="Q8" s="1241"/>
      <c r="R8" s="1241"/>
      <c r="S8" s="1244" t="s">
        <v>271</v>
      </c>
      <c r="T8" s="1248"/>
    </row>
    <row r="9" spans="1:21" ht="45" customHeight="1">
      <c r="A9" s="1252"/>
      <c r="B9" s="502" t="s">
        <v>274</v>
      </c>
      <c r="C9" s="381" t="s">
        <v>294</v>
      </c>
      <c r="D9" s="381" t="s">
        <v>658</v>
      </c>
      <c r="E9" s="381" t="s">
        <v>275</v>
      </c>
      <c r="F9" s="381" t="s">
        <v>294</v>
      </c>
      <c r="G9" s="1245"/>
      <c r="H9" s="1262"/>
      <c r="I9" s="1245"/>
      <c r="J9" s="749" t="s">
        <v>276</v>
      </c>
      <c r="K9" s="502" t="s">
        <v>277</v>
      </c>
      <c r="L9" s="381" t="s">
        <v>278</v>
      </c>
      <c r="M9" s="1247"/>
      <c r="N9" s="382"/>
      <c r="O9" s="381" t="s">
        <v>279</v>
      </c>
      <c r="P9" s="381" t="s">
        <v>280</v>
      </c>
      <c r="Q9" s="381" t="s">
        <v>281</v>
      </c>
      <c r="R9" s="381" t="s">
        <v>282</v>
      </c>
      <c r="S9" s="1259"/>
      <c r="T9" s="1249"/>
    </row>
    <row r="10" spans="1:21" s="394" customFormat="1" ht="15.95" customHeight="1">
      <c r="A10" s="384" t="s">
        <v>399</v>
      </c>
      <c r="B10" s="391">
        <v>690</v>
      </c>
      <c r="C10" s="391">
        <v>260</v>
      </c>
      <c r="D10" s="389">
        <v>776</v>
      </c>
      <c r="E10" s="392">
        <v>426</v>
      </c>
      <c r="F10" s="391">
        <v>152</v>
      </c>
      <c r="G10" s="393" t="s">
        <v>48</v>
      </c>
      <c r="H10" s="391">
        <v>110777</v>
      </c>
      <c r="I10" s="393" t="s">
        <v>48</v>
      </c>
      <c r="J10" s="393" t="s">
        <v>48</v>
      </c>
      <c r="K10" s="393" t="s">
        <v>48</v>
      </c>
      <c r="L10" s="393" t="s">
        <v>48</v>
      </c>
      <c r="M10" s="386">
        <v>70</v>
      </c>
      <c r="N10" s="386">
        <v>162</v>
      </c>
      <c r="O10" s="386">
        <v>21</v>
      </c>
      <c r="P10" s="386">
        <v>43</v>
      </c>
      <c r="Q10" s="386">
        <v>77</v>
      </c>
      <c r="R10" s="386">
        <v>21</v>
      </c>
      <c r="S10" s="386">
        <v>212</v>
      </c>
      <c r="T10" s="760" t="s">
        <v>399</v>
      </c>
    </row>
    <row r="11" spans="1:21" s="394" customFormat="1" ht="15.95" customHeight="1">
      <c r="A11" s="384" t="s">
        <v>444</v>
      </c>
      <c r="B11" s="391">
        <v>745</v>
      </c>
      <c r="C11" s="391">
        <v>190</v>
      </c>
      <c r="D11" s="389">
        <v>758</v>
      </c>
      <c r="E11" s="392">
        <v>387</v>
      </c>
      <c r="F11" s="391">
        <v>152</v>
      </c>
      <c r="G11" s="393" t="s">
        <v>48</v>
      </c>
      <c r="H11" s="391">
        <v>110488</v>
      </c>
      <c r="I11" s="393" t="s">
        <v>48</v>
      </c>
      <c r="J11" s="393" t="s">
        <v>48</v>
      </c>
      <c r="K11" s="393" t="s">
        <v>48</v>
      </c>
      <c r="L11" s="393" t="s">
        <v>48</v>
      </c>
      <c r="M11" s="386">
        <v>68</v>
      </c>
      <c r="N11" s="386">
        <v>158</v>
      </c>
      <c r="O11" s="386">
        <v>21</v>
      </c>
      <c r="P11" s="386">
        <v>33</v>
      </c>
      <c r="Q11" s="386">
        <v>84</v>
      </c>
      <c r="R11" s="386">
        <v>20</v>
      </c>
      <c r="S11" s="386">
        <v>185</v>
      </c>
      <c r="T11" s="754" t="s">
        <v>444</v>
      </c>
    </row>
    <row r="12" spans="1:21" s="394" customFormat="1" ht="15.95" customHeight="1">
      <c r="A12" s="384" t="s">
        <v>445</v>
      </c>
      <c r="B12" s="391">
        <v>965</v>
      </c>
      <c r="C12" s="391">
        <v>390</v>
      </c>
      <c r="D12" s="389">
        <v>269.45</v>
      </c>
      <c r="E12" s="392">
        <v>570.82999999999993</v>
      </c>
      <c r="F12" s="391">
        <v>363.7</v>
      </c>
      <c r="G12" s="393" t="s">
        <v>48</v>
      </c>
      <c r="H12" s="391">
        <v>76865</v>
      </c>
      <c r="I12" s="393" t="s">
        <v>48</v>
      </c>
      <c r="J12" s="393" t="s">
        <v>48</v>
      </c>
      <c r="K12" s="393" t="s">
        <v>48</v>
      </c>
      <c r="L12" s="393" t="s">
        <v>48</v>
      </c>
      <c r="M12" s="386">
        <v>68</v>
      </c>
      <c r="N12" s="386">
        <v>152</v>
      </c>
      <c r="O12" s="386">
        <v>21</v>
      </c>
      <c r="P12" s="386">
        <v>33</v>
      </c>
      <c r="Q12" s="386">
        <v>79</v>
      </c>
      <c r="R12" s="386">
        <v>19</v>
      </c>
      <c r="S12" s="386">
        <v>197</v>
      </c>
      <c r="T12" s="754" t="s">
        <v>445</v>
      </c>
    </row>
    <row r="13" spans="1:21" s="394" customFormat="1" ht="15.95" customHeight="1">
      <c r="A13" s="384" t="s">
        <v>957</v>
      </c>
      <c r="B13" s="391">
        <v>1595</v>
      </c>
      <c r="C13" s="391">
        <v>390</v>
      </c>
      <c r="D13" s="389">
        <v>211.65</v>
      </c>
      <c r="E13" s="392">
        <v>576.59999999999991</v>
      </c>
      <c r="F13" s="391">
        <v>284.18</v>
      </c>
      <c r="G13" s="393" t="s">
        <v>48</v>
      </c>
      <c r="H13" s="391">
        <v>76865</v>
      </c>
      <c r="I13" s="393" t="s">
        <v>48</v>
      </c>
      <c r="J13" s="393" t="s">
        <v>48</v>
      </c>
      <c r="K13" s="393" t="s">
        <v>48</v>
      </c>
      <c r="L13" s="393" t="s">
        <v>48</v>
      </c>
      <c r="M13" s="386">
        <v>67</v>
      </c>
      <c r="N13" s="386">
        <v>149</v>
      </c>
      <c r="O13" s="386">
        <v>19</v>
      </c>
      <c r="P13" s="386">
        <v>32</v>
      </c>
      <c r="Q13" s="386">
        <v>80</v>
      </c>
      <c r="R13" s="386">
        <v>18</v>
      </c>
      <c r="S13" s="386">
        <v>210</v>
      </c>
      <c r="T13" s="754" t="s">
        <v>959</v>
      </c>
    </row>
    <row r="14" spans="1:21" s="394" customFormat="1" ht="15.95" customHeight="1">
      <c r="A14" s="395" t="s">
        <v>958</v>
      </c>
      <c r="B14" s="400">
        <f>SUM(B16:B40)</f>
        <v>0</v>
      </c>
      <c r="C14" s="400">
        <f>SUM(C16:C40)</f>
        <v>0</v>
      </c>
      <c r="D14" s="400">
        <f>SUM(D16:D40)</f>
        <v>0</v>
      </c>
      <c r="E14" s="401">
        <f>SUM(E16:E40)</f>
        <v>0</v>
      </c>
      <c r="F14" s="400">
        <f>SUM(F16:F40)</f>
        <v>0</v>
      </c>
      <c r="G14" s="393" t="s">
        <v>48</v>
      </c>
      <c r="H14" s="400">
        <f>SUM(H16:H40)</f>
        <v>0</v>
      </c>
      <c r="I14" s="393" t="s">
        <v>48</v>
      </c>
      <c r="J14" s="393" t="s">
        <v>48</v>
      </c>
      <c r="K14" s="393" t="s">
        <v>48</v>
      </c>
      <c r="L14" s="393" t="s">
        <v>48</v>
      </c>
      <c r="M14" s="397">
        <f t="shared" ref="M14:S14" si="0">SUM(M16:M40)</f>
        <v>67</v>
      </c>
      <c r="N14" s="397">
        <f t="shared" si="0"/>
        <v>137</v>
      </c>
      <c r="O14" s="397">
        <f t="shared" si="0"/>
        <v>20</v>
      </c>
      <c r="P14" s="397">
        <f t="shared" si="0"/>
        <v>32</v>
      </c>
      <c r="Q14" s="397">
        <f t="shared" si="0"/>
        <v>71</v>
      </c>
      <c r="R14" s="397">
        <f t="shared" si="0"/>
        <v>14</v>
      </c>
      <c r="S14" s="397">
        <f t="shared" si="0"/>
        <v>206</v>
      </c>
      <c r="T14" s="399" t="s">
        <v>960</v>
      </c>
    </row>
    <row r="15" spans="1:21" ht="13.5" customHeight="1">
      <c r="A15" s="402"/>
      <c r="B15" s="407"/>
      <c r="C15" s="409"/>
      <c r="D15" s="409"/>
      <c r="E15" s="392"/>
      <c r="F15" s="407"/>
      <c r="G15" s="406"/>
      <c r="H15" s="404"/>
      <c r="I15" s="410"/>
      <c r="J15" s="410"/>
      <c r="K15" s="410"/>
      <c r="L15" s="410"/>
      <c r="M15" s="386"/>
      <c r="N15" s="386"/>
      <c r="O15" s="386"/>
      <c r="P15" s="386"/>
      <c r="Q15" s="386"/>
      <c r="R15" s="386"/>
      <c r="S15" s="386"/>
      <c r="T15" s="408"/>
      <c r="U15" s="379"/>
    </row>
    <row r="16" spans="1:21" ht="15" customHeight="1">
      <c r="A16" s="411" t="s">
        <v>64</v>
      </c>
      <c r="B16" s="393" t="s">
        <v>48</v>
      </c>
      <c r="C16" s="393" t="s">
        <v>48</v>
      </c>
      <c r="D16" s="393" t="s">
        <v>48</v>
      </c>
      <c r="E16" s="393" t="s">
        <v>48</v>
      </c>
      <c r="F16" s="393" t="s">
        <v>48</v>
      </c>
      <c r="G16" s="662" t="s">
        <v>407</v>
      </c>
      <c r="H16" s="393" t="s">
        <v>48</v>
      </c>
      <c r="I16" s="418" t="s">
        <v>410</v>
      </c>
      <c r="J16" s="419" t="s">
        <v>740</v>
      </c>
      <c r="K16" s="420" t="s">
        <v>741</v>
      </c>
      <c r="L16" s="421">
        <v>0</v>
      </c>
      <c r="M16" s="413">
        <v>10</v>
      </c>
      <c r="N16" s="422">
        <f>SUM(O16:R16)</f>
        <v>18</v>
      </c>
      <c r="O16" s="413">
        <v>1</v>
      </c>
      <c r="P16" s="413">
        <v>2</v>
      </c>
      <c r="Q16" s="413">
        <v>14</v>
      </c>
      <c r="R16" s="413">
        <v>1</v>
      </c>
      <c r="S16" s="413">
        <v>53</v>
      </c>
      <c r="T16" s="416" t="s">
        <v>65</v>
      </c>
      <c r="U16" s="379"/>
    </row>
    <row r="17" spans="1:21" ht="15" customHeight="1">
      <c r="A17" s="411"/>
      <c r="B17" s="415">
        <v>0</v>
      </c>
      <c r="C17" s="415">
        <v>0</v>
      </c>
      <c r="D17" s="417">
        <v>0</v>
      </c>
      <c r="E17" s="423">
        <v>0</v>
      </c>
      <c r="F17" s="415">
        <v>0</v>
      </c>
      <c r="G17" s="662" t="s">
        <v>461</v>
      </c>
      <c r="H17" s="393" t="s">
        <v>48</v>
      </c>
      <c r="I17" s="421" t="s">
        <v>238</v>
      </c>
      <c r="J17" s="419" t="s">
        <v>459</v>
      </c>
      <c r="K17" s="420" t="s">
        <v>460</v>
      </c>
      <c r="L17" s="421">
        <v>0</v>
      </c>
      <c r="M17" s="413">
        <v>0</v>
      </c>
      <c r="N17" s="422">
        <f t="shared" ref="N17:N40" si="1">SUM(O17:R17)</f>
        <v>0</v>
      </c>
      <c r="O17" s="413">
        <v>0</v>
      </c>
      <c r="P17" s="413">
        <v>0</v>
      </c>
      <c r="Q17" s="413">
        <v>0</v>
      </c>
      <c r="R17" s="413">
        <v>0</v>
      </c>
      <c r="S17" s="413">
        <v>0</v>
      </c>
      <c r="T17" s="416"/>
      <c r="U17" s="379"/>
    </row>
    <row r="18" spans="1:21" ht="15" customHeight="1">
      <c r="A18" s="411" t="s">
        <v>67</v>
      </c>
      <c r="B18" s="393" t="s">
        <v>48</v>
      </c>
      <c r="C18" s="393" t="s">
        <v>48</v>
      </c>
      <c r="D18" s="393" t="s">
        <v>48</v>
      </c>
      <c r="E18" s="393" t="s">
        <v>48</v>
      </c>
      <c r="F18" s="393" t="s">
        <v>48</v>
      </c>
      <c r="G18" s="662" t="s">
        <v>408</v>
      </c>
      <c r="H18" s="393" t="s">
        <v>48</v>
      </c>
      <c r="I18" s="421" t="s">
        <v>238</v>
      </c>
      <c r="J18" s="421" t="s">
        <v>239</v>
      </c>
      <c r="K18" s="421" t="s">
        <v>240</v>
      </c>
      <c r="L18" s="421" t="s">
        <v>956</v>
      </c>
      <c r="M18" s="413">
        <v>5</v>
      </c>
      <c r="N18" s="422">
        <f t="shared" si="1"/>
        <v>9</v>
      </c>
      <c r="O18" s="413">
        <v>1</v>
      </c>
      <c r="P18" s="413">
        <v>2</v>
      </c>
      <c r="Q18" s="413">
        <v>6</v>
      </c>
      <c r="R18" s="413">
        <v>0</v>
      </c>
      <c r="S18" s="413">
        <v>16</v>
      </c>
      <c r="T18" s="416" t="s">
        <v>68</v>
      </c>
      <c r="U18" s="379"/>
    </row>
    <row r="19" spans="1:21" ht="15" customHeight="1">
      <c r="A19" s="411" t="s">
        <v>70</v>
      </c>
      <c r="B19" s="393" t="s">
        <v>48</v>
      </c>
      <c r="C19" s="393" t="s">
        <v>48</v>
      </c>
      <c r="D19" s="393" t="s">
        <v>48</v>
      </c>
      <c r="E19" s="393" t="s">
        <v>48</v>
      </c>
      <c r="F19" s="393" t="s">
        <v>48</v>
      </c>
      <c r="G19" s="662" t="s">
        <v>409</v>
      </c>
      <c r="H19" s="393" t="s">
        <v>48</v>
      </c>
      <c r="I19" s="421" t="s">
        <v>410</v>
      </c>
      <c r="J19" s="419" t="s">
        <v>459</v>
      </c>
      <c r="K19" s="420" t="s">
        <v>460</v>
      </c>
      <c r="L19" s="421">
        <v>0</v>
      </c>
      <c r="M19" s="413">
        <v>2</v>
      </c>
      <c r="N19" s="422">
        <f t="shared" si="1"/>
        <v>7</v>
      </c>
      <c r="O19" s="413">
        <v>2</v>
      </c>
      <c r="P19" s="413">
        <v>2</v>
      </c>
      <c r="Q19" s="413">
        <v>2</v>
      </c>
      <c r="R19" s="413">
        <v>1</v>
      </c>
      <c r="S19" s="413">
        <v>4</v>
      </c>
      <c r="T19" s="416" t="s">
        <v>71</v>
      </c>
      <c r="U19" s="379"/>
    </row>
    <row r="20" spans="1:21" ht="15" customHeight="1">
      <c r="A20" s="411" t="s">
        <v>73</v>
      </c>
      <c r="B20" s="393" t="s">
        <v>48</v>
      </c>
      <c r="C20" s="393" t="s">
        <v>48</v>
      </c>
      <c r="D20" s="393" t="s">
        <v>48</v>
      </c>
      <c r="E20" s="393" t="s">
        <v>48</v>
      </c>
      <c r="F20" s="393" t="s">
        <v>48</v>
      </c>
      <c r="G20" s="662" t="s">
        <v>411</v>
      </c>
      <c r="H20" s="393" t="s">
        <v>48</v>
      </c>
      <c r="I20" s="421" t="s">
        <v>259</v>
      </c>
      <c r="J20" s="419" t="s">
        <v>459</v>
      </c>
      <c r="K20" s="420" t="s">
        <v>460</v>
      </c>
      <c r="L20" s="421" t="s">
        <v>462</v>
      </c>
      <c r="M20" s="413">
        <v>2</v>
      </c>
      <c r="N20" s="422">
        <f t="shared" si="1"/>
        <v>8</v>
      </c>
      <c r="O20" s="413">
        <v>1</v>
      </c>
      <c r="P20" s="413">
        <v>1</v>
      </c>
      <c r="Q20" s="413">
        <v>6</v>
      </c>
      <c r="R20" s="413">
        <v>0</v>
      </c>
      <c r="S20" s="413">
        <v>11</v>
      </c>
      <c r="T20" s="416" t="s">
        <v>74</v>
      </c>
      <c r="U20" s="379"/>
    </row>
    <row r="21" spans="1:21" ht="15" customHeight="1">
      <c r="A21" s="411" t="s">
        <v>76</v>
      </c>
      <c r="B21" s="393" t="s">
        <v>48</v>
      </c>
      <c r="C21" s="393" t="s">
        <v>48</v>
      </c>
      <c r="D21" s="393" t="s">
        <v>48</v>
      </c>
      <c r="E21" s="393" t="s">
        <v>48</v>
      </c>
      <c r="F21" s="393" t="s">
        <v>48</v>
      </c>
      <c r="G21" s="662" t="s">
        <v>412</v>
      </c>
      <c r="H21" s="393" t="s">
        <v>48</v>
      </c>
      <c r="I21" s="421" t="s">
        <v>259</v>
      </c>
      <c r="J21" s="421">
        <v>0</v>
      </c>
      <c r="K21" s="421">
        <v>0</v>
      </c>
      <c r="L21" s="421">
        <v>0</v>
      </c>
      <c r="M21" s="413">
        <v>4</v>
      </c>
      <c r="N21" s="422">
        <f t="shared" si="1"/>
        <v>10</v>
      </c>
      <c r="O21" s="413">
        <v>3</v>
      </c>
      <c r="P21" s="413">
        <v>0</v>
      </c>
      <c r="Q21" s="413">
        <v>3</v>
      </c>
      <c r="R21" s="413">
        <v>4</v>
      </c>
      <c r="S21" s="413">
        <v>9</v>
      </c>
      <c r="T21" s="416" t="s">
        <v>77</v>
      </c>
      <c r="U21" s="379"/>
    </row>
    <row r="22" spans="1:21" ht="15" customHeight="1">
      <c r="A22" s="411" t="s">
        <v>79</v>
      </c>
      <c r="B22" s="393" t="s">
        <v>48</v>
      </c>
      <c r="C22" s="393" t="s">
        <v>48</v>
      </c>
      <c r="D22" s="393" t="s">
        <v>48</v>
      </c>
      <c r="E22" s="393" t="s">
        <v>48</v>
      </c>
      <c r="F22" s="393" t="s">
        <v>48</v>
      </c>
      <c r="G22" s="662" t="s">
        <v>413</v>
      </c>
      <c r="H22" s="393" t="s">
        <v>48</v>
      </c>
      <c r="I22" s="421" t="s">
        <v>238</v>
      </c>
      <c r="J22" s="421" t="s">
        <v>243</v>
      </c>
      <c r="K22" s="421" t="s">
        <v>244</v>
      </c>
      <c r="L22" s="421" t="s">
        <v>242</v>
      </c>
      <c r="M22" s="413">
        <v>3</v>
      </c>
      <c r="N22" s="422">
        <f t="shared" si="1"/>
        <v>9</v>
      </c>
      <c r="O22" s="413">
        <v>0</v>
      </c>
      <c r="P22" s="413">
        <v>7</v>
      </c>
      <c r="Q22" s="413">
        <v>2</v>
      </c>
      <c r="R22" s="413">
        <v>0</v>
      </c>
      <c r="S22" s="413">
        <v>9</v>
      </c>
      <c r="T22" s="416" t="s">
        <v>80</v>
      </c>
      <c r="U22" s="379"/>
    </row>
    <row r="23" spans="1:21" ht="15" customHeight="1">
      <c r="A23" s="411" t="s">
        <v>82</v>
      </c>
      <c r="B23" s="393" t="s">
        <v>48</v>
      </c>
      <c r="C23" s="393" t="s">
        <v>48</v>
      </c>
      <c r="D23" s="393" t="s">
        <v>48</v>
      </c>
      <c r="E23" s="393" t="s">
        <v>48</v>
      </c>
      <c r="F23" s="393" t="s">
        <v>48</v>
      </c>
      <c r="G23" s="662" t="s">
        <v>414</v>
      </c>
      <c r="H23" s="393" t="s">
        <v>48</v>
      </c>
      <c r="I23" s="421" t="s">
        <v>238</v>
      </c>
      <c r="J23" s="421" t="s">
        <v>245</v>
      </c>
      <c r="K23" s="421" t="s">
        <v>242</v>
      </c>
      <c r="L23" s="421" t="s">
        <v>242</v>
      </c>
      <c r="M23" s="413">
        <v>2</v>
      </c>
      <c r="N23" s="422">
        <f t="shared" si="1"/>
        <v>5</v>
      </c>
      <c r="O23" s="413">
        <v>1</v>
      </c>
      <c r="P23" s="413">
        <v>0</v>
      </c>
      <c r="Q23" s="413">
        <v>2</v>
      </c>
      <c r="R23" s="413">
        <v>2</v>
      </c>
      <c r="S23" s="413">
        <v>7</v>
      </c>
      <c r="T23" s="416" t="s">
        <v>283</v>
      </c>
      <c r="U23" s="379"/>
    </row>
    <row r="24" spans="1:21" ht="15" customHeight="1">
      <c r="A24" s="411" t="s">
        <v>84</v>
      </c>
      <c r="B24" s="393" t="s">
        <v>48</v>
      </c>
      <c r="C24" s="393" t="s">
        <v>48</v>
      </c>
      <c r="D24" s="393" t="s">
        <v>48</v>
      </c>
      <c r="E24" s="393" t="s">
        <v>48</v>
      </c>
      <c r="F24" s="393" t="s">
        <v>48</v>
      </c>
      <c r="G24" s="662" t="s">
        <v>415</v>
      </c>
      <c r="H24" s="393" t="s">
        <v>48</v>
      </c>
      <c r="I24" s="421" t="s">
        <v>410</v>
      </c>
      <c r="J24" s="419" t="s">
        <v>459</v>
      </c>
      <c r="K24" s="420" t="s">
        <v>460</v>
      </c>
      <c r="L24" s="421"/>
      <c r="M24" s="413">
        <v>9</v>
      </c>
      <c r="N24" s="422">
        <f t="shared" si="1"/>
        <v>11</v>
      </c>
      <c r="O24" s="413">
        <v>3</v>
      </c>
      <c r="P24" s="413">
        <v>4</v>
      </c>
      <c r="Q24" s="413">
        <v>4</v>
      </c>
      <c r="R24" s="413">
        <v>0</v>
      </c>
      <c r="S24" s="413">
        <v>21</v>
      </c>
      <c r="T24" s="416" t="s">
        <v>85</v>
      </c>
      <c r="U24" s="379"/>
    </row>
    <row r="25" spans="1:21" ht="15" customHeight="1">
      <c r="A25" s="411" t="s">
        <v>87</v>
      </c>
      <c r="B25" s="393" t="s">
        <v>48</v>
      </c>
      <c r="C25" s="393" t="s">
        <v>48</v>
      </c>
      <c r="D25" s="393" t="s">
        <v>48</v>
      </c>
      <c r="E25" s="393" t="s">
        <v>48</v>
      </c>
      <c r="F25" s="393" t="s">
        <v>48</v>
      </c>
      <c r="G25" s="662" t="s">
        <v>561</v>
      </c>
      <c r="H25" s="393" t="s">
        <v>48</v>
      </c>
      <c r="I25" s="421" t="s">
        <v>238</v>
      </c>
      <c r="J25" s="421" t="s">
        <v>246</v>
      </c>
      <c r="K25" s="421" t="s">
        <v>242</v>
      </c>
      <c r="L25" s="421" t="s">
        <v>242</v>
      </c>
      <c r="M25" s="413">
        <v>2</v>
      </c>
      <c r="N25" s="422">
        <f t="shared" si="1"/>
        <v>4</v>
      </c>
      <c r="O25" s="413">
        <v>0</v>
      </c>
      <c r="P25" s="413">
        <v>0</v>
      </c>
      <c r="Q25" s="413">
        <v>4</v>
      </c>
      <c r="R25" s="413">
        <v>0</v>
      </c>
      <c r="S25" s="413">
        <v>6</v>
      </c>
      <c r="T25" s="416" t="s">
        <v>88</v>
      </c>
      <c r="U25" s="379"/>
    </row>
    <row r="26" spans="1:21" ht="15" customHeight="1">
      <c r="A26" s="411" t="s">
        <v>90</v>
      </c>
      <c r="B26" s="393" t="s">
        <v>48</v>
      </c>
      <c r="C26" s="393" t="s">
        <v>48</v>
      </c>
      <c r="D26" s="393" t="s">
        <v>48</v>
      </c>
      <c r="E26" s="393" t="s">
        <v>48</v>
      </c>
      <c r="F26" s="393" t="s">
        <v>48</v>
      </c>
      <c r="G26" s="662" t="s">
        <v>416</v>
      </c>
      <c r="H26" s="393" t="s">
        <v>48</v>
      </c>
      <c r="I26" s="421" t="s">
        <v>410</v>
      </c>
      <c r="J26" s="421" t="s">
        <v>247</v>
      </c>
      <c r="K26" s="421" t="s">
        <v>245</v>
      </c>
      <c r="L26" s="421" t="s">
        <v>242</v>
      </c>
      <c r="M26" s="413">
        <v>3</v>
      </c>
      <c r="N26" s="422">
        <f t="shared" si="1"/>
        <v>9</v>
      </c>
      <c r="O26" s="413">
        <v>0</v>
      </c>
      <c r="P26" s="413">
        <v>1</v>
      </c>
      <c r="Q26" s="413">
        <v>8</v>
      </c>
      <c r="R26" s="413">
        <v>0</v>
      </c>
      <c r="S26" s="413">
        <v>16</v>
      </c>
      <c r="T26" s="416" t="s">
        <v>91</v>
      </c>
      <c r="U26" s="379"/>
    </row>
    <row r="27" spans="1:21" ht="15" customHeight="1">
      <c r="A27" s="411" t="s">
        <v>93</v>
      </c>
      <c r="B27" s="393" t="s">
        <v>48</v>
      </c>
      <c r="C27" s="393" t="s">
        <v>48</v>
      </c>
      <c r="D27" s="393" t="s">
        <v>48</v>
      </c>
      <c r="E27" s="393" t="s">
        <v>48</v>
      </c>
      <c r="F27" s="393" t="s">
        <v>48</v>
      </c>
      <c r="G27" s="663" t="s">
        <v>463</v>
      </c>
      <c r="H27" s="393" t="s">
        <v>48</v>
      </c>
      <c r="I27" s="421" t="s">
        <v>410</v>
      </c>
      <c r="J27" s="421" t="s">
        <v>249</v>
      </c>
      <c r="K27" s="421" t="s">
        <v>464</v>
      </c>
      <c r="L27" s="421" t="s">
        <v>242</v>
      </c>
      <c r="M27" s="413">
        <v>2</v>
      </c>
      <c r="N27" s="422">
        <f t="shared" si="1"/>
        <v>2</v>
      </c>
      <c r="O27" s="413">
        <v>0</v>
      </c>
      <c r="P27" s="413">
        <v>0</v>
      </c>
      <c r="Q27" s="413">
        <v>2</v>
      </c>
      <c r="R27" s="413">
        <v>0</v>
      </c>
      <c r="S27" s="413">
        <v>2</v>
      </c>
      <c r="T27" s="416" t="s">
        <v>94</v>
      </c>
      <c r="U27" s="379"/>
    </row>
    <row r="28" spans="1:21" ht="15" customHeight="1">
      <c r="A28" s="411" t="s">
        <v>96</v>
      </c>
      <c r="B28" s="393" t="s">
        <v>48</v>
      </c>
      <c r="C28" s="393" t="s">
        <v>48</v>
      </c>
      <c r="D28" s="393" t="s">
        <v>48</v>
      </c>
      <c r="E28" s="393" t="s">
        <v>48</v>
      </c>
      <c r="F28" s="393" t="s">
        <v>48</v>
      </c>
      <c r="G28" s="662" t="s">
        <v>417</v>
      </c>
      <c r="H28" s="393" t="s">
        <v>48</v>
      </c>
      <c r="I28" s="421" t="s">
        <v>410</v>
      </c>
      <c r="J28" s="421" t="s">
        <v>250</v>
      </c>
      <c r="K28" s="421" t="s">
        <v>249</v>
      </c>
      <c r="L28" s="421" t="s">
        <v>242</v>
      </c>
      <c r="M28" s="413">
        <v>3</v>
      </c>
      <c r="N28" s="422">
        <f t="shared" si="1"/>
        <v>5</v>
      </c>
      <c r="O28" s="413">
        <v>1</v>
      </c>
      <c r="P28" s="413">
        <v>0</v>
      </c>
      <c r="Q28" s="413">
        <v>3</v>
      </c>
      <c r="R28" s="413">
        <v>1</v>
      </c>
      <c r="S28" s="413">
        <v>6</v>
      </c>
      <c r="T28" s="416" t="s">
        <v>97</v>
      </c>
      <c r="U28" s="379"/>
    </row>
    <row r="29" spans="1:21" ht="15" customHeight="1">
      <c r="A29" s="411" t="s">
        <v>99</v>
      </c>
      <c r="B29" s="393" t="s">
        <v>48</v>
      </c>
      <c r="C29" s="393" t="s">
        <v>48</v>
      </c>
      <c r="D29" s="393" t="s">
        <v>48</v>
      </c>
      <c r="E29" s="393" t="s">
        <v>48</v>
      </c>
      <c r="F29" s="393" t="s">
        <v>48</v>
      </c>
      <c r="G29" s="663" t="s">
        <v>465</v>
      </c>
      <c r="H29" s="393" t="s">
        <v>48</v>
      </c>
      <c r="I29" s="421" t="s">
        <v>238</v>
      </c>
      <c r="J29" s="419" t="s">
        <v>459</v>
      </c>
      <c r="K29" s="421">
        <v>0</v>
      </c>
      <c r="L29" s="421">
        <v>0</v>
      </c>
      <c r="M29" s="413">
        <v>3</v>
      </c>
      <c r="N29" s="422">
        <f t="shared" si="1"/>
        <v>5</v>
      </c>
      <c r="O29" s="413">
        <v>1</v>
      </c>
      <c r="P29" s="413">
        <v>3</v>
      </c>
      <c r="Q29" s="413">
        <v>1</v>
      </c>
      <c r="R29" s="413">
        <v>0</v>
      </c>
      <c r="S29" s="413">
        <v>6</v>
      </c>
      <c r="T29" s="416" t="s">
        <v>100</v>
      </c>
      <c r="U29" s="379"/>
    </row>
    <row r="30" spans="1:21" ht="15" customHeight="1">
      <c r="A30" s="411" t="s">
        <v>102</v>
      </c>
      <c r="B30" s="393" t="s">
        <v>48</v>
      </c>
      <c r="C30" s="393" t="s">
        <v>48</v>
      </c>
      <c r="D30" s="393" t="s">
        <v>48</v>
      </c>
      <c r="E30" s="393" t="s">
        <v>48</v>
      </c>
      <c r="F30" s="393" t="s">
        <v>48</v>
      </c>
      <c r="G30" s="663"/>
      <c r="H30" s="393" t="s">
        <v>48</v>
      </c>
      <c r="I30" s="424" t="s">
        <v>238</v>
      </c>
      <c r="J30" s="424" t="s">
        <v>252</v>
      </c>
      <c r="K30" s="424" t="s">
        <v>242</v>
      </c>
      <c r="L30" s="424" t="s">
        <v>242</v>
      </c>
      <c r="M30" s="413">
        <v>1</v>
      </c>
      <c r="N30" s="422">
        <f t="shared" si="1"/>
        <v>0</v>
      </c>
      <c r="O30" s="413">
        <v>0</v>
      </c>
      <c r="P30" s="413">
        <v>0</v>
      </c>
      <c r="Q30" s="413">
        <v>0</v>
      </c>
      <c r="R30" s="413">
        <v>0</v>
      </c>
      <c r="S30" s="413">
        <v>2</v>
      </c>
      <c r="T30" s="416" t="s">
        <v>103</v>
      </c>
      <c r="U30" s="379"/>
    </row>
    <row r="31" spans="1:21" ht="15" customHeight="1">
      <c r="A31" s="411" t="s">
        <v>105</v>
      </c>
      <c r="B31" s="393" t="s">
        <v>48</v>
      </c>
      <c r="C31" s="393" t="s">
        <v>48</v>
      </c>
      <c r="D31" s="393" t="s">
        <v>48</v>
      </c>
      <c r="E31" s="393" t="s">
        <v>48</v>
      </c>
      <c r="F31" s="393" t="s">
        <v>48</v>
      </c>
      <c r="G31" s="662" t="s">
        <v>418</v>
      </c>
      <c r="H31" s="393" t="s">
        <v>48</v>
      </c>
      <c r="I31" s="421" t="s">
        <v>410</v>
      </c>
      <c r="J31" s="421" t="s">
        <v>253</v>
      </c>
      <c r="K31" s="424" t="s">
        <v>467</v>
      </c>
      <c r="L31" s="424" t="s">
        <v>242</v>
      </c>
      <c r="M31" s="413">
        <v>1</v>
      </c>
      <c r="N31" s="422">
        <f t="shared" si="1"/>
        <v>2</v>
      </c>
      <c r="O31" s="413">
        <v>0</v>
      </c>
      <c r="P31" s="413">
        <v>0</v>
      </c>
      <c r="Q31" s="413">
        <v>2</v>
      </c>
      <c r="R31" s="413">
        <v>0</v>
      </c>
      <c r="S31" s="413">
        <v>3</v>
      </c>
      <c r="T31" s="416" t="s">
        <v>106</v>
      </c>
      <c r="U31" s="379"/>
    </row>
    <row r="32" spans="1:21" ht="15" customHeight="1">
      <c r="A32" s="411"/>
      <c r="B32" s="393" t="s">
        <v>48</v>
      </c>
      <c r="C32" s="393" t="s">
        <v>48</v>
      </c>
      <c r="D32" s="393" t="s">
        <v>48</v>
      </c>
      <c r="E32" s="393" t="s">
        <v>48</v>
      </c>
      <c r="F32" s="393" t="s">
        <v>48</v>
      </c>
      <c r="G32" s="662" t="s">
        <v>466</v>
      </c>
      <c r="H32" s="393" t="s">
        <v>48</v>
      </c>
      <c r="I32" s="421" t="s">
        <v>742</v>
      </c>
      <c r="J32" s="421" t="s">
        <v>743</v>
      </c>
      <c r="K32" s="424" t="s">
        <v>744</v>
      </c>
      <c r="L32" s="424" t="s">
        <v>242</v>
      </c>
      <c r="M32" s="413">
        <v>0</v>
      </c>
      <c r="N32" s="422">
        <f t="shared" si="1"/>
        <v>0</v>
      </c>
      <c r="O32" s="413">
        <v>0</v>
      </c>
      <c r="P32" s="413">
        <v>0</v>
      </c>
      <c r="Q32" s="413">
        <v>0</v>
      </c>
      <c r="R32" s="413">
        <v>0</v>
      </c>
      <c r="S32" s="413">
        <v>0</v>
      </c>
      <c r="T32" s="416"/>
      <c r="U32" s="379"/>
    </row>
    <row r="33" spans="1:36" ht="15" customHeight="1">
      <c r="A33" s="411" t="s">
        <v>108</v>
      </c>
      <c r="B33" s="393" t="s">
        <v>48</v>
      </c>
      <c r="C33" s="393" t="s">
        <v>48</v>
      </c>
      <c r="D33" s="393" t="s">
        <v>48</v>
      </c>
      <c r="E33" s="393" t="s">
        <v>48</v>
      </c>
      <c r="F33" s="393" t="s">
        <v>48</v>
      </c>
      <c r="G33" s="663" t="s">
        <v>468</v>
      </c>
      <c r="H33" s="393" t="s">
        <v>48</v>
      </c>
      <c r="I33" s="421" t="s">
        <v>238</v>
      </c>
      <c r="J33" s="421" t="s">
        <v>254</v>
      </c>
      <c r="K33" s="421" t="s">
        <v>255</v>
      </c>
      <c r="L33" s="421" t="s">
        <v>242</v>
      </c>
      <c r="M33" s="413">
        <v>2</v>
      </c>
      <c r="N33" s="422">
        <f t="shared" si="1"/>
        <v>3</v>
      </c>
      <c r="O33" s="413">
        <v>1</v>
      </c>
      <c r="P33" s="413">
        <v>1</v>
      </c>
      <c r="Q33" s="413">
        <v>1</v>
      </c>
      <c r="R33" s="413">
        <v>0</v>
      </c>
      <c r="S33" s="413">
        <v>4</v>
      </c>
      <c r="T33" s="416" t="s">
        <v>109</v>
      </c>
      <c r="U33" s="379"/>
    </row>
    <row r="34" spans="1:36" ht="15" customHeight="1">
      <c r="A34" s="411" t="s">
        <v>111</v>
      </c>
      <c r="B34" s="393" t="s">
        <v>48</v>
      </c>
      <c r="C34" s="393" t="s">
        <v>48</v>
      </c>
      <c r="D34" s="393" t="s">
        <v>48</v>
      </c>
      <c r="E34" s="393" t="s">
        <v>48</v>
      </c>
      <c r="F34" s="393" t="s">
        <v>48</v>
      </c>
      <c r="G34" s="664" t="s">
        <v>419</v>
      </c>
      <c r="H34" s="393" t="s">
        <v>48</v>
      </c>
      <c r="I34" s="421" t="s">
        <v>410</v>
      </c>
      <c r="J34" s="421" t="s">
        <v>256</v>
      </c>
      <c r="K34" s="424" t="s">
        <v>242</v>
      </c>
      <c r="L34" s="424" t="s">
        <v>242</v>
      </c>
      <c r="M34" s="413">
        <v>1</v>
      </c>
      <c r="N34" s="422">
        <f t="shared" si="1"/>
        <v>3</v>
      </c>
      <c r="O34" s="413">
        <v>0</v>
      </c>
      <c r="P34" s="413">
        <v>0</v>
      </c>
      <c r="Q34" s="413">
        <v>1</v>
      </c>
      <c r="R34" s="413">
        <v>2</v>
      </c>
      <c r="S34" s="413">
        <v>3</v>
      </c>
      <c r="T34" s="416" t="s">
        <v>112</v>
      </c>
      <c r="U34" s="379"/>
    </row>
    <row r="35" spans="1:36" s="378" customFormat="1" ht="15" customHeight="1">
      <c r="A35" s="411" t="s">
        <v>114</v>
      </c>
      <c r="B35" s="393" t="s">
        <v>48</v>
      </c>
      <c r="C35" s="393" t="s">
        <v>48</v>
      </c>
      <c r="D35" s="393" t="s">
        <v>48</v>
      </c>
      <c r="E35" s="393" t="s">
        <v>48</v>
      </c>
      <c r="F35" s="393" t="s">
        <v>48</v>
      </c>
      <c r="G35" s="663"/>
      <c r="H35" s="393" t="s">
        <v>48</v>
      </c>
      <c r="I35" s="421" t="s">
        <v>410</v>
      </c>
      <c r="J35" s="421" t="s">
        <v>420</v>
      </c>
      <c r="K35" s="421" t="s">
        <v>242</v>
      </c>
      <c r="L35" s="421" t="s">
        <v>242</v>
      </c>
      <c r="M35" s="413">
        <v>3</v>
      </c>
      <c r="N35" s="422">
        <f t="shared" si="1"/>
        <v>6</v>
      </c>
      <c r="O35" s="413">
        <v>2</v>
      </c>
      <c r="P35" s="413">
        <v>2</v>
      </c>
      <c r="Q35" s="413">
        <v>2</v>
      </c>
      <c r="R35" s="413">
        <v>0</v>
      </c>
      <c r="S35" s="413">
        <v>5</v>
      </c>
      <c r="T35" s="416" t="s">
        <v>115</v>
      </c>
    </row>
    <row r="36" spans="1:36" s="378" customFormat="1" ht="15" customHeight="1">
      <c r="A36" s="411" t="s">
        <v>117</v>
      </c>
      <c r="B36" s="393" t="s">
        <v>48</v>
      </c>
      <c r="C36" s="393" t="s">
        <v>48</v>
      </c>
      <c r="D36" s="393" t="s">
        <v>48</v>
      </c>
      <c r="E36" s="393" t="s">
        <v>48</v>
      </c>
      <c r="F36" s="393" t="s">
        <v>48</v>
      </c>
      <c r="G36" s="662" t="s">
        <v>745</v>
      </c>
      <c r="H36" s="393" t="s">
        <v>48</v>
      </c>
      <c r="I36" s="421" t="s">
        <v>410</v>
      </c>
      <c r="J36" s="421" t="s">
        <v>940</v>
      </c>
      <c r="K36" s="421" t="s">
        <v>940</v>
      </c>
      <c r="L36" s="421" t="s">
        <v>462</v>
      </c>
      <c r="M36" s="413">
        <v>2</v>
      </c>
      <c r="N36" s="422">
        <f t="shared" si="1"/>
        <v>6</v>
      </c>
      <c r="O36" s="413">
        <v>1</v>
      </c>
      <c r="P36" s="413">
        <v>1</v>
      </c>
      <c r="Q36" s="413">
        <v>3</v>
      </c>
      <c r="R36" s="413">
        <v>1</v>
      </c>
      <c r="S36" s="413">
        <v>7</v>
      </c>
      <c r="T36" s="416" t="s">
        <v>118</v>
      </c>
    </row>
    <row r="37" spans="1:36" s="378" customFormat="1" ht="15" customHeight="1">
      <c r="A37" s="411" t="s">
        <v>120</v>
      </c>
      <c r="B37" s="393" t="s">
        <v>48</v>
      </c>
      <c r="C37" s="393" t="s">
        <v>48</v>
      </c>
      <c r="D37" s="393" t="s">
        <v>48</v>
      </c>
      <c r="E37" s="393" t="s">
        <v>48</v>
      </c>
      <c r="F37" s="393" t="s">
        <v>48</v>
      </c>
      <c r="G37" s="662" t="s">
        <v>421</v>
      </c>
      <c r="H37" s="393" t="s">
        <v>48</v>
      </c>
      <c r="I37" s="421" t="s">
        <v>410</v>
      </c>
      <c r="J37" s="421" t="s">
        <v>257</v>
      </c>
      <c r="K37" s="421" t="s">
        <v>746</v>
      </c>
      <c r="L37" s="421" t="s">
        <v>242</v>
      </c>
      <c r="M37" s="413">
        <v>2</v>
      </c>
      <c r="N37" s="422">
        <f t="shared" si="1"/>
        <v>6</v>
      </c>
      <c r="O37" s="413">
        <v>2</v>
      </c>
      <c r="P37" s="413">
        <v>1</v>
      </c>
      <c r="Q37" s="413">
        <v>3</v>
      </c>
      <c r="R37" s="413">
        <v>0</v>
      </c>
      <c r="S37" s="413">
        <v>4</v>
      </c>
      <c r="T37" s="416" t="s">
        <v>121</v>
      </c>
    </row>
    <row r="38" spans="1:36" s="378" customFormat="1" ht="15" customHeight="1">
      <c r="A38" s="411" t="s">
        <v>123</v>
      </c>
      <c r="B38" s="393" t="s">
        <v>48</v>
      </c>
      <c r="C38" s="393" t="s">
        <v>48</v>
      </c>
      <c r="D38" s="393" t="s">
        <v>48</v>
      </c>
      <c r="E38" s="393" t="s">
        <v>48</v>
      </c>
      <c r="F38" s="393" t="s">
        <v>48</v>
      </c>
      <c r="G38" s="663" t="s">
        <v>469</v>
      </c>
      <c r="H38" s="393" t="s">
        <v>48</v>
      </c>
      <c r="I38" s="421" t="s">
        <v>259</v>
      </c>
      <c r="J38" s="425">
        <v>0</v>
      </c>
      <c r="K38" s="421">
        <v>0</v>
      </c>
      <c r="L38" s="421" t="s">
        <v>242</v>
      </c>
      <c r="M38" s="413">
        <v>2</v>
      </c>
      <c r="N38" s="422">
        <f t="shared" si="1"/>
        <v>3</v>
      </c>
      <c r="O38" s="413">
        <v>0</v>
      </c>
      <c r="P38" s="413">
        <v>3</v>
      </c>
      <c r="Q38" s="413">
        <v>0</v>
      </c>
      <c r="R38" s="413">
        <v>0</v>
      </c>
      <c r="S38" s="413">
        <v>4</v>
      </c>
      <c r="T38" s="416" t="s">
        <v>124</v>
      </c>
    </row>
    <row r="39" spans="1:36" s="378" customFormat="1" ht="15" customHeight="1">
      <c r="A39" s="411" t="s">
        <v>126</v>
      </c>
      <c r="B39" s="393" t="s">
        <v>48</v>
      </c>
      <c r="C39" s="393" t="s">
        <v>48</v>
      </c>
      <c r="D39" s="393" t="s">
        <v>48</v>
      </c>
      <c r="E39" s="393" t="s">
        <v>48</v>
      </c>
      <c r="F39" s="393" t="s">
        <v>48</v>
      </c>
      <c r="G39" s="663" t="s">
        <v>747</v>
      </c>
      <c r="H39" s="393" t="s">
        <v>48</v>
      </c>
      <c r="I39" s="421" t="s">
        <v>238</v>
      </c>
      <c r="J39" s="425">
        <v>0</v>
      </c>
      <c r="K39" s="421" t="s">
        <v>250</v>
      </c>
      <c r="L39" s="421" t="s">
        <v>237</v>
      </c>
      <c r="M39" s="413">
        <v>2</v>
      </c>
      <c r="N39" s="422">
        <f t="shared" si="1"/>
        <v>4</v>
      </c>
      <c r="O39" s="413">
        <v>0</v>
      </c>
      <c r="P39" s="413">
        <v>1</v>
      </c>
      <c r="Q39" s="413">
        <v>1</v>
      </c>
      <c r="R39" s="413">
        <v>2</v>
      </c>
      <c r="S39" s="413">
        <v>5</v>
      </c>
      <c r="T39" s="416" t="s">
        <v>127</v>
      </c>
    </row>
    <row r="40" spans="1:36" s="378" customFormat="1" ht="15" customHeight="1" thickBot="1">
      <c r="A40" s="426" t="s">
        <v>129</v>
      </c>
      <c r="B40" s="393" t="s">
        <v>48</v>
      </c>
      <c r="C40" s="393" t="s">
        <v>48</v>
      </c>
      <c r="D40" s="393" t="s">
        <v>48</v>
      </c>
      <c r="E40" s="393" t="s">
        <v>48</v>
      </c>
      <c r="F40" s="393" t="s">
        <v>48</v>
      </c>
      <c r="G40" s="663" t="s">
        <v>48</v>
      </c>
      <c r="H40" s="393" t="s">
        <v>48</v>
      </c>
      <c r="I40" s="430" t="s">
        <v>238</v>
      </c>
      <c r="J40" s="425">
        <v>0</v>
      </c>
      <c r="K40" s="425" t="s">
        <v>748</v>
      </c>
      <c r="L40" s="430" t="s">
        <v>749</v>
      </c>
      <c r="M40" s="413">
        <v>1</v>
      </c>
      <c r="N40" s="422">
        <f t="shared" si="1"/>
        <v>2</v>
      </c>
      <c r="O40" s="413">
        <v>0</v>
      </c>
      <c r="P40" s="413">
        <v>1</v>
      </c>
      <c r="Q40" s="413">
        <v>1</v>
      </c>
      <c r="R40" s="413">
        <v>0</v>
      </c>
      <c r="S40" s="413">
        <v>3</v>
      </c>
      <c r="T40" s="429" t="s">
        <v>130</v>
      </c>
    </row>
    <row r="41" spans="1:36" s="436" customFormat="1" ht="11.45" customHeight="1">
      <c r="A41" s="757" t="s">
        <v>1010</v>
      </c>
      <c r="B41" s="756"/>
      <c r="C41" s="433"/>
      <c r="D41" s="433"/>
      <c r="E41" s="433"/>
      <c r="F41" s="433"/>
      <c r="G41" s="433"/>
      <c r="H41" s="431"/>
      <c r="I41" s="431"/>
      <c r="J41" s="431"/>
      <c r="K41" s="431"/>
      <c r="L41" s="431"/>
      <c r="M41" s="433"/>
      <c r="N41" s="431"/>
      <c r="O41" s="433"/>
      <c r="P41" s="432"/>
      <c r="Q41" s="432"/>
      <c r="R41" s="432"/>
      <c r="S41" s="432"/>
      <c r="T41" s="759" t="s">
        <v>650</v>
      </c>
      <c r="U41" s="434"/>
      <c r="V41" s="434"/>
      <c r="W41" s="434"/>
      <c r="X41" s="435"/>
      <c r="Y41" s="435"/>
      <c r="Z41" s="435"/>
      <c r="AA41" s="434"/>
      <c r="AJ41" s="437"/>
    </row>
    <row r="42" spans="1:36" s="436" customFormat="1" ht="11.45" customHeight="1">
      <c r="A42" s="758" t="s">
        <v>1007</v>
      </c>
      <c r="B42" s="438"/>
      <c r="C42" s="438"/>
      <c r="D42" s="440"/>
      <c r="E42" s="434"/>
      <c r="F42" s="434"/>
      <c r="G42" s="434"/>
      <c r="H42" s="439"/>
      <c r="I42" s="439"/>
      <c r="J42" s="439"/>
      <c r="K42" s="439"/>
      <c r="L42" s="439"/>
      <c r="M42" s="441"/>
      <c r="N42" s="434"/>
      <c r="O42" s="439"/>
      <c r="P42" s="439"/>
      <c r="Q42" s="439"/>
      <c r="R42" s="441"/>
      <c r="S42" s="434"/>
      <c r="T42" s="439"/>
      <c r="U42" s="434" t="s">
        <v>651</v>
      </c>
      <c r="V42" s="434"/>
      <c r="W42" s="434"/>
      <c r="X42" s="435"/>
      <c r="Y42" s="435"/>
      <c r="Z42" s="435"/>
      <c r="AA42" s="434"/>
      <c r="AB42" s="434"/>
      <c r="AC42" s="434"/>
      <c r="AD42" s="434"/>
      <c r="AE42" s="434"/>
      <c r="AF42" s="434"/>
      <c r="AG42" s="434"/>
      <c r="AH42" s="434"/>
      <c r="AI42" s="434"/>
    </row>
    <row r="43" spans="1:36" s="378" customFormat="1">
      <c r="A43" s="528" t="s">
        <v>751</v>
      </c>
      <c r="B43" s="379"/>
      <c r="C43" s="379"/>
      <c r="D43" s="379"/>
      <c r="E43" s="379"/>
      <c r="F43" s="379"/>
      <c r="G43" s="379"/>
      <c r="H43" s="379"/>
      <c r="I43" s="379"/>
      <c r="J43" s="379"/>
      <c r="K43" s="379"/>
      <c r="L43" s="379"/>
      <c r="M43" s="379"/>
      <c r="N43" s="379"/>
      <c r="O43" s="379"/>
      <c r="P43" s="379"/>
      <c r="Q43" s="379"/>
      <c r="R43" s="379"/>
      <c r="S43" s="379"/>
      <c r="T43" s="379"/>
    </row>
  </sheetData>
  <sheetProtection selectLockedCells="1"/>
  <mergeCells count="18">
    <mergeCell ref="J4:T4"/>
    <mergeCell ref="H8:H9"/>
    <mergeCell ref="I8:I9"/>
    <mergeCell ref="M8:M9"/>
    <mergeCell ref="J8:L8"/>
    <mergeCell ref="T6:T9"/>
    <mergeCell ref="A1:C1"/>
    <mergeCell ref="A6:A9"/>
    <mergeCell ref="B6:J7"/>
    <mergeCell ref="K6:L7"/>
    <mergeCell ref="M6:S7"/>
    <mergeCell ref="B8:C8"/>
    <mergeCell ref="N8:R8"/>
    <mergeCell ref="S8:S9"/>
    <mergeCell ref="D8:F8"/>
    <mergeCell ref="G8:G9"/>
    <mergeCell ref="A3:I3"/>
    <mergeCell ref="J3:T3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41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2"/>
  <sheetViews>
    <sheetView showGridLines="0" tabSelected="1" view="pageBreakPreview" topLeftCell="A7" zoomScaleNormal="100" zoomScaleSheetLayoutView="100" workbookViewId="0">
      <selection activeCell="P36" sqref="P36"/>
    </sheetView>
  </sheetViews>
  <sheetFormatPr defaultRowHeight="14.25"/>
  <cols>
    <col min="1" max="1" width="8.25" style="262" customWidth="1"/>
    <col min="2" max="2" width="9.75" style="263" customWidth="1"/>
    <col min="3" max="3" width="21.875" style="263" customWidth="1"/>
    <col min="4" max="4" width="11.125" style="263" customWidth="1"/>
    <col min="5" max="5" width="9.5" style="263" customWidth="1"/>
    <col min="6" max="6" width="9.75" style="263" customWidth="1"/>
    <col min="7" max="7" width="12.125" style="263" customWidth="1"/>
    <col min="8" max="8" width="9.125" style="263" customWidth="1"/>
    <col min="9" max="9" width="7.125" style="264" customWidth="1"/>
    <col min="10" max="10" width="7.625" style="264" customWidth="1"/>
    <col min="11" max="11" width="9.125" style="264" customWidth="1"/>
    <col min="12" max="12" width="14.25" style="264" customWidth="1"/>
    <col min="13" max="13" width="5.625" style="264" customWidth="1"/>
    <col min="14" max="14" width="6.5" style="264" customWidth="1"/>
    <col min="15" max="15" width="5.625" style="264" customWidth="1"/>
    <col min="16" max="16" width="7.125" style="264" bestFit="1" customWidth="1"/>
    <col min="17" max="17" width="10.125" style="262" customWidth="1"/>
    <col min="18" max="18" width="15.875" style="262" customWidth="1"/>
    <col min="19" max="19" width="10.5" style="264" customWidth="1"/>
    <col min="20" max="20" width="10.875" style="263" customWidth="1"/>
    <col min="21" max="21" width="9.125" style="263" customWidth="1"/>
    <col min="22" max="22" width="10.125" style="263" customWidth="1"/>
    <col min="23" max="25" width="8.625" style="263" customWidth="1"/>
    <col min="26" max="16384" width="9" style="265"/>
  </cols>
  <sheetData>
    <row r="1" spans="1:25" s="342" customFormat="1" ht="14.1" customHeight="1">
      <c r="A1" s="337" t="s">
        <v>998</v>
      </c>
      <c r="B1" s="338"/>
      <c r="C1" s="338"/>
      <c r="D1" s="338"/>
      <c r="E1" s="338"/>
      <c r="F1" s="338"/>
      <c r="G1" s="338"/>
      <c r="H1" s="338"/>
      <c r="I1" s="339"/>
      <c r="J1" s="339"/>
      <c r="K1" s="339"/>
      <c r="L1" s="339"/>
      <c r="M1" s="339"/>
      <c r="N1" s="339"/>
      <c r="O1" s="339"/>
      <c r="P1" s="339"/>
      <c r="Q1" s="340" t="s">
        <v>999</v>
      </c>
      <c r="R1" s="341" t="s">
        <v>1000</v>
      </c>
      <c r="S1" s="339"/>
      <c r="T1" s="338"/>
      <c r="U1" s="338"/>
      <c r="V1" s="338"/>
      <c r="W1" s="338"/>
      <c r="X1" s="338"/>
      <c r="Y1" s="338"/>
    </row>
    <row r="2" spans="1:25" s="236" customFormat="1" ht="14.1" customHeight="1">
      <c r="B2" s="234"/>
      <c r="C2" s="234"/>
      <c r="D2" s="234"/>
      <c r="E2" s="234"/>
      <c r="F2" s="234"/>
      <c r="G2" s="234"/>
      <c r="H2" s="234"/>
      <c r="I2" s="235"/>
      <c r="J2" s="235"/>
      <c r="K2" s="235"/>
      <c r="L2" s="235"/>
      <c r="M2" s="235"/>
      <c r="N2" s="235"/>
      <c r="O2" s="235"/>
      <c r="P2" s="235"/>
      <c r="R2" s="237"/>
      <c r="S2" s="235"/>
      <c r="T2" s="234"/>
      <c r="U2" s="234"/>
      <c r="V2" s="234"/>
      <c r="W2" s="234"/>
      <c r="X2" s="234"/>
      <c r="Y2" s="234"/>
    </row>
    <row r="3" spans="1:25" s="506" customFormat="1" ht="20.100000000000001" customHeight="1">
      <c r="A3" s="1263" t="s">
        <v>652</v>
      </c>
      <c r="B3" s="1263"/>
      <c r="C3" s="1263"/>
      <c r="D3" s="1263"/>
      <c r="E3" s="1263"/>
      <c r="F3" s="1263"/>
      <c r="G3" s="1263"/>
      <c r="H3" s="1263" t="s">
        <v>394</v>
      </c>
      <c r="I3" s="1263"/>
      <c r="J3" s="1263"/>
      <c r="K3" s="1263"/>
      <c r="L3" s="1263"/>
      <c r="M3" s="1263"/>
      <c r="N3" s="1263"/>
      <c r="O3" s="1263"/>
      <c r="P3" s="1263"/>
      <c r="Q3" s="1263"/>
      <c r="R3" s="1264" t="s">
        <v>395</v>
      </c>
      <c r="S3" s="1264"/>
      <c r="T3" s="1264"/>
      <c r="U3" s="1264"/>
      <c r="V3" s="1264"/>
      <c r="W3" s="1264"/>
      <c r="X3" s="1264"/>
      <c r="Y3" s="1264"/>
    </row>
    <row r="4" spans="1:25" s="238" customFormat="1" ht="15" customHeight="1">
      <c r="H4" s="239"/>
      <c r="I4" s="239"/>
      <c r="J4" s="240"/>
      <c r="K4" s="240"/>
      <c r="L4" s="240"/>
      <c r="M4" s="240"/>
      <c r="N4" s="240"/>
      <c r="O4" s="240"/>
      <c r="P4" s="240"/>
      <c r="R4" s="1265"/>
      <c r="S4" s="1265"/>
      <c r="T4" s="1265"/>
      <c r="U4" s="1265"/>
      <c r="V4" s="1265"/>
      <c r="W4" s="1265"/>
      <c r="X4" s="1265"/>
      <c r="Y4" s="1265"/>
    </row>
    <row r="5" spans="1:25" s="241" customFormat="1" ht="13.5" customHeight="1" thickBot="1">
      <c r="A5" s="241" t="s">
        <v>258</v>
      </c>
      <c r="B5" s="242"/>
      <c r="C5" s="242"/>
      <c r="D5" s="242"/>
      <c r="E5" s="242"/>
      <c r="F5" s="242"/>
      <c r="G5" s="242"/>
      <c r="H5" s="242"/>
      <c r="I5" s="243"/>
      <c r="J5" s="243"/>
      <c r="K5" s="243"/>
      <c r="L5" s="243"/>
      <c r="M5" s="243"/>
      <c r="N5" s="243"/>
      <c r="O5" s="243"/>
      <c r="P5" s="243"/>
      <c r="Q5" s="241" t="s">
        <v>258</v>
      </c>
      <c r="R5" s="241" t="s">
        <v>258</v>
      </c>
      <c r="S5" s="243"/>
      <c r="T5" s="242"/>
      <c r="U5" s="242"/>
      <c r="V5" s="242"/>
      <c r="W5" s="242"/>
      <c r="X5" s="242"/>
      <c r="Y5" s="242"/>
    </row>
    <row r="6" spans="1:25" s="236" customFormat="1" ht="27.75" customHeight="1">
      <c r="A6" s="1266" t="s">
        <v>285</v>
      </c>
      <c r="B6" s="1269" t="s">
        <v>783</v>
      </c>
      <c r="C6" s="1272" t="s">
        <v>396</v>
      </c>
      <c r="D6" s="1275" t="s">
        <v>789</v>
      </c>
      <c r="E6" s="1276"/>
      <c r="F6" s="1276"/>
      <c r="G6" s="1277"/>
      <c r="H6" s="1278" t="s">
        <v>781</v>
      </c>
      <c r="I6" s="1276"/>
      <c r="J6" s="1276"/>
      <c r="K6" s="1277"/>
      <c r="L6" s="1275" t="s">
        <v>286</v>
      </c>
      <c r="M6" s="1299" t="s">
        <v>782</v>
      </c>
      <c r="N6" s="1300"/>
      <c r="O6" s="1300"/>
      <c r="P6" s="1301"/>
      <c r="Q6" s="1281" t="s">
        <v>287</v>
      </c>
      <c r="R6" s="1284" t="s">
        <v>288</v>
      </c>
      <c r="S6" s="1269" t="s">
        <v>289</v>
      </c>
      <c r="T6" s="1272" t="s">
        <v>290</v>
      </c>
      <c r="U6" s="1275" t="s">
        <v>291</v>
      </c>
      <c r="V6" s="1275" t="s">
        <v>292</v>
      </c>
      <c r="W6" s="1299" t="s">
        <v>269</v>
      </c>
      <c r="X6" s="1300"/>
      <c r="Y6" s="1300"/>
    </row>
    <row r="7" spans="1:25" s="236" customFormat="1" ht="11.25" customHeight="1">
      <c r="A7" s="1267"/>
      <c r="B7" s="1270"/>
      <c r="C7" s="1273"/>
      <c r="D7" s="1289"/>
      <c r="E7" s="1273" t="s">
        <v>293</v>
      </c>
      <c r="F7" s="1310" t="s">
        <v>275</v>
      </c>
      <c r="G7" s="1296" t="s">
        <v>294</v>
      </c>
      <c r="H7" s="1291"/>
      <c r="I7" s="1273" t="s">
        <v>784</v>
      </c>
      <c r="J7" s="1273" t="s">
        <v>470</v>
      </c>
      <c r="K7" s="1296" t="s">
        <v>294</v>
      </c>
      <c r="L7" s="1279"/>
      <c r="M7" s="1289" t="s">
        <v>785</v>
      </c>
      <c r="N7" s="1289" t="s">
        <v>786</v>
      </c>
      <c r="O7" s="1302" t="s">
        <v>787</v>
      </c>
      <c r="P7" s="1291" t="s">
        <v>653</v>
      </c>
      <c r="Q7" s="1282"/>
      <c r="R7" s="1285"/>
      <c r="S7" s="1287"/>
      <c r="T7" s="1273"/>
      <c r="U7" s="1289"/>
      <c r="V7" s="1289"/>
      <c r="W7" s="1289" t="s">
        <v>276</v>
      </c>
      <c r="X7" s="1289" t="s">
        <v>277</v>
      </c>
      <c r="Y7" s="1305" t="s">
        <v>788</v>
      </c>
    </row>
    <row r="8" spans="1:25" s="236" customFormat="1" ht="11.25" customHeight="1">
      <c r="A8" s="1267"/>
      <c r="B8" s="1270"/>
      <c r="C8" s="1273"/>
      <c r="D8" s="1279"/>
      <c r="E8" s="1294"/>
      <c r="F8" s="1311"/>
      <c r="G8" s="1297"/>
      <c r="H8" s="1292"/>
      <c r="I8" s="1294"/>
      <c r="J8" s="1294"/>
      <c r="K8" s="1297"/>
      <c r="L8" s="1279"/>
      <c r="M8" s="1279"/>
      <c r="N8" s="1279"/>
      <c r="O8" s="1279"/>
      <c r="P8" s="1292"/>
      <c r="Q8" s="1282"/>
      <c r="R8" s="1285"/>
      <c r="S8" s="1287"/>
      <c r="T8" s="1273"/>
      <c r="U8" s="1289"/>
      <c r="V8" s="1289"/>
      <c r="W8" s="1289"/>
      <c r="X8" s="1289"/>
      <c r="Y8" s="1305"/>
    </row>
    <row r="9" spans="1:25" s="236" customFormat="1" ht="11.25" customHeight="1">
      <c r="A9" s="1268"/>
      <c r="B9" s="1271"/>
      <c r="C9" s="1274"/>
      <c r="D9" s="1280"/>
      <c r="E9" s="1295"/>
      <c r="F9" s="1312"/>
      <c r="G9" s="1298"/>
      <c r="H9" s="1293"/>
      <c r="I9" s="1295"/>
      <c r="J9" s="1295"/>
      <c r="K9" s="1298"/>
      <c r="L9" s="1280"/>
      <c r="M9" s="1280"/>
      <c r="N9" s="1280"/>
      <c r="O9" s="1280"/>
      <c r="P9" s="1293"/>
      <c r="Q9" s="1283"/>
      <c r="R9" s="1286"/>
      <c r="S9" s="1288"/>
      <c r="T9" s="1274"/>
      <c r="U9" s="1290"/>
      <c r="V9" s="1290"/>
      <c r="W9" s="1290"/>
      <c r="X9" s="1290"/>
      <c r="Y9" s="1306"/>
    </row>
    <row r="10" spans="1:25" s="249" customFormat="1" ht="15.95" customHeight="1">
      <c r="A10" s="244" t="s">
        <v>399</v>
      </c>
      <c r="B10" s="245" t="s">
        <v>48</v>
      </c>
      <c r="C10" s="245" t="s">
        <v>48</v>
      </c>
      <c r="D10" s="282">
        <v>1371050</v>
      </c>
      <c r="E10" s="247">
        <v>0</v>
      </c>
      <c r="F10" s="246">
        <v>70500</v>
      </c>
      <c r="G10" s="246">
        <v>1300550</v>
      </c>
      <c r="H10" s="266">
        <v>1151622</v>
      </c>
      <c r="I10" s="247">
        <v>7673</v>
      </c>
      <c r="J10" s="247">
        <v>62510</v>
      </c>
      <c r="K10" s="267">
        <v>1081439</v>
      </c>
      <c r="L10" s="248" t="s">
        <v>48</v>
      </c>
      <c r="M10" s="266">
        <v>1198</v>
      </c>
      <c r="N10" s="266">
        <v>1504</v>
      </c>
      <c r="O10" s="266">
        <v>568</v>
      </c>
      <c r="P10" s="269">
        <v>284</v>
      </c>
      <c r="Q10" s="761" t="s">
        <v>399</v>
      </c>
      <c r="R10" s="813" t="s">
        <v>399</v>
      </c>
      <c r="S10" s="796" t="s">
        <v>48</v>
      </c>
      <c r="T10" s="797">
        <v>1499163</v>
      </c>
      <c r="U10" s="798" t="s">
        <v>48</v>
      </c>
      <c r="V10" s="798" t="s">
        <v>48</v>
      </c>
      <c r="W10" s="798" t="s">
        <v>48</v>
      </c>
      <c r="X10" s="798" t="s">
        <v>48</v>
      </c>
      <c r="Y10" s="798" t="s">
        <v>48</v>
      </c>
    </row>
    <row r="11" spans="1:25" s="249" customFormat="1" ht="15.95" customHeight="1">
      <c r="A11" s="244" t="s">
        <v>444</v>
      </c>
      <c r="B11" s="245" t="s">
        <v>48</v>
      </c>
      <c r="C11" s="245" t="s">
        <v>48</v>
      </c>
      <c r="D11" s="282">
        <v>1386550</v>
      </c>
      <c r="E11" s="247">
        <v>0</v>
      </c>
      <c r="F11" s="246">
        <v>16500</v>
      </c>
      <c r="G11" s="246">
        <v>1370050</v>
      </c>
      <c r="H11" s="266">
        <v>1172481</v>
      </c>
      <c r="I11" s="247">
        <v>0</v>
      </c>
      <c r="J11" s="247">
        <v>9449</v>
      </c>
      <c r="K11" s="267">
        <v>1163032</v>
      </c>
      <c r="L11" s="248" t="s">
        <v>48</v>
      </c>
      <c r="M11" s="266">
        <v>1193</v>
      </c>
      <c r="N11" s="266">
        <v>1881</v>
      </c>
      <c r="O11" s="266">
        <v>1994</v>
      </c>
      <c r="P11" s="269">
        <v>545</v>
      </c>
      <c r="Q11" s="762" t="s">
        <v>444</v>
      </c>
      <c r="R11" s="813" t="s">
        <v>444</v>
      </c>
      <c r="S11" s="796" t="s">
        <v>48</v>
      </c>
      <c r="T11" s="797">
        <v>1658242</v>
      </c>
      <c r="U11" s="798" t="s">
        <v>48</v>
      </c>
      <c r="V11" s="798" t="s">
        <v>48</v>
      </c>
      <c r="W11" s="798" t="s">
        <v>48</v>
      </c>
      <c r="X11" s="798" t="s">
        <v>48</v>
      </c>
      <c r="Y11" s="798" t="s">
        <v>48</v>
      </c>
    </row>
    <row r="12" spans="1:25" s="249" customFormat="1" ht="15.95" customHeight="1">
      <c r="A12" s="244" t="s">
        <v>753</v>
      </c>
      <c r="B12" s="245" t="s">
        <v>48</v>
      </c>
      <c r="C12" s="245" t="s">
        <v>48</v>
      </c>
      <c r="D12" s="282">
        <v>1388150</v>
      </c>
      <c r="E12" s="247">
        <v>0</v>
      </c>
      <c r="F12" s="246">
        <v>16500</v>
      </c>
      <c r="G12" s="246">
        <v>1371650</v>
      </c>
      <c r="H12" s="266">
        <v>1136918.6000000001</v>
      </c>
      <c r="I12" s="247">
        <v>792</v>
      </c>
      <c r="J12" s="247">
        <v>8687.9</v>
      </c>
      <c r="K12" s="267">
        <v>1127438.7</v>
      </c>
      <c r="L12" s="248" t="s">
        <v>48</v>
      </c>
      <c r="M12" s="266">
        <v>1118.1200000000001</v>
      </c>
      <c r="N12" s="266">
        <v>2700.9700000000003</v>
      </c>
      <c r="O12" s="266">
        <v>447.99</v>
      </c>
      <c r="P12" s="269">
        <v>22528.2</v>
      </c>
      <c r="Q12" s="762" t="s">
        <v>752</v>
      </c>
      <c r="R12" s="813" t="s">
        <v>753</v>
      </c>
      <c r="S12" s="796" t="s">
        <v>48</v>
      </c>
      <c r="T12" s="797">
        <v>2039430</v>
      </c>
      <c r="U12" s="798" t="s">
        <v>48</v>
      </c>
      <c r="V12" s="798" t="s">
        <v>48</v>
      </c>
      <c r="W12" s="798" t="s">
        <v>48</v>
      </c>
      <c r="X12" s="798" t="s">
        <v>48</v>
      </c>
      <c r="Y12" s="798" t="s">
        <v>48</v>
      </c>
    </row>
    <row r="13" spans="1:25" s="249" customFormat="1" ht="15.95" customHeight="1">
      <c r="A13" s="244" t="s">
        <v>560</v>
      </c>
      <c r="B13" s="245" t="s">
        <v>48</v>
      </c>
      <c r="C13" s="245" t="s">
        <v>48</v>
      </c>
      <c r="D13" s="282">
        <v>1396050</v>
      </c>
      <c r="E13" s="247">
        <v>0</v>
      </c>
      <c r="F13" s="246">
        <v>16500</v>
      </c>
      <c r="G13" s="246">
        <v>1379550</v>
      </c>
      <c r="H13" s="266">
        <v>1116776.5</v>
      </c>
      <c r="I13" s="247">
        <v>149</v>
      </c>
      <c r="J13" s="247">
        <v>9084.9</v>
      </c>
      <c r="K13" s="267">
        <v>1107542.6000000001</v>
      </c>
      <c r="L13" s="248" t="s">
        <v>48</v>
      </c>
      <c r="M13" s="266">
        <v>1086.5</v>
      </c>
      <c r="N13" s="266">
        <v>3080.26</v>
      </c>
      <c r="O13" s="266">
        <v>439.65</v>
      </c>
      <c r="P13" s="269">
        <v>23296.1</v>
      </c>
      <c r="Q13" s="762" t="s">
        <v>560</v>
      </c>
      <c r="R13" s="813" t="s">
        <v>560</v>
      </c>
      <c r="S13" s="796" t="s">
        <v>48</v>
      </c>
      <c r="T13" s="797">
        <v>2146442</v>
      </c>
      <c r="U13" s="798" t="s">
        <v>48</v>
      </c>
      <c r="V13" s="798" t="s">
        <v>48</v>
      </c>
      <c r="W13" s="798" t="s">
        <v>48</v>
      </c>
      <c r="X13" s="798" t="s">
        <v>48</v>
      </c>
      <c r="Y13" s="798" t="s">
        <v>48</v>
      </c>
    </row>
    <row r="14" spans="1:25" s="249" customFormat="1" ht="15.95" customHeight="1">
      <c r="A14" s="665" t="s">
        <v>958</v>
      </c>
      <c r="B14" s="249" t="s">
        <v>48</v>
      </c>
      <c r="C14" s="249" t="s">
        <v>48</v>
      </c>
      <c r="D14" s="450">
        <f>SUM(D16:D46)+'[6]10-1.하수종말처리장'!E58</f>
        <v>1413400</v>
      </c>
      <c r="E14" s="450">
        <f>SUM(E16:E46)+'[6]10-1.하수종말처리장'!F58</f>
        <v>0</v>
      </c>
      <c r="F14" s="450">
        <f>SUM(F16:F46)+'[6]10-1.하수종말처리장'!G58</f>
        <v>41500</v>
      </c>
      <c r="G14" s="450">
        <f>SUM(G16:G46)+'[6]10-1.하수종말처리장'!H58</f>
        <v>1371900</v>
      </c>
      <c r="H14" s="450">
        <f>SUM(H16:H46)+'[6]10-1.하수종말처리장'!J58</f>
        <v>1081444</v>
      </c>
      <c r="I14" s="450">
        <f>SUM(I16:I46)+'[6]10-1.하수종말처리장'!J58</f>
        <v>237624.7</v>
      </c>
      <c r="J14" s="450">
        <f>SUM(J16:J46)+'[6]10-1.하수종말처리장'!K58</f>
        <v>27996.699999999997</v>
      </c>
      <c r="K14" s="450">
        <f>SUM(K16:K46)+'[6]10-1.하수종말처리장'!L58</f>
        <v>819445</v>
      </c>
      <c r="L14" s="248" t="s">
        <v>48</v>
      </c>
      <c r="M14" s="450">
        <f>SUM(M16:M46)+'[6]10-1.하수종말처리장'!O58</f>
        <v>1052.1999999999998</v>
      </c>
      <c r="N14" s="450">
        <f>SUM(N16:N46)+'[6]10-1.하수종말처리장'!P58</f>
        <v>2714.2999999999997</v>
      </c>
      <c r="O14" s="450">
        <f>SUM(O16:O46)+'[6]10-1.하수종말처리장'!Q58</f>
        <v>767.69999999999993</v>
      </c>
      <c r="P14" s="450">
        <f>SUM(P16:P46)+'[6]10-1.하수종말처리장'!R58</f>
        <v>122.5</v>
      </c>
      <c r="Q14" s="763" t="s">
        <v>960</v>
      </c>
      <c r="R14" s="814" t="s">
        <v>960</v>
      </c>
      <c r="S14" s="799" t="s">
        <v>907</v>
      </c>
      <c r="T14" s="800">
        <f>SUM(T16:T46)+'[6]10-1.하수종말처리장'!V58</f>
        <v>2767163.1</v>
      </c>
      <c r="U14" s="801" t="s">
        <v>48</v>
      </c>
      <c r="V14" s="801" t="s">
        <v>48</v>
      </c>
      <c r="W14" s="801" t="s">
        <v>48</v>
      </c>
      <c r="X14" s="801" t="s">
        <v>48</v>
      </c>
      <c r="Y14" s="801" t="s">
        <v>48</v>
      </c>
    </row>
    <row r="15" spans="1:25" s="245" customFormat="1" ht="9.75" customHeight="1">
      <c r="A15" s="250"/>
      <c r="B15" s="251"/>
      <c r="C15" s="251"/>
      <c r="D15" s="451"/>
      <c r="E15" s="452"/>
      <c r="F15" s="452"/>
      <c r="G15" s="452"/>
      <c r="H15" s="453"/>
      <c r="I15" s="452"/>
      <c r="J15" s="452"/>
      <c r="K15" s="454"/>
      <c r="L15" s="455"/>
      <c r="M15" s="266"/>
      <c r="N15" s="266"/>
      <c r="O15" s="266"/>
      <c r="P15" s="268"/>
      <c r="Q15" s="252"/>
      <c r="R15" s="815"/>
      <c r="S15" s="802"/>
      <c r="T15" s="803"/>
      <c r="U15" s="803"/>
      <c r="V15" s="803"/>
      <c r="W15" s="803"/>
      <c r="X15" s="803"/>
      <c r="Y15" s="803"/>
    </row>
    <row r="16" spans="1:25" s="674" customFormat="1" ht="13.7" customHeight="1">
      <c r="A16" s="666" t="s">
        <v>64</v>
      </c>
      <c r="B16" s="667" t="s">
        <v>571</v>
      </c>
      <c r="C16" s="668" t="s">
        <v>798</v>
      </c>
      <c r="D16" s="421">
        <v>700</v>
      </c>
      <c r="E16" s="669">
        <v>0</v>
      </c>
      <c r="F16" s="669">
        <v>0</v>
      </c>
      <c r="G16" s="421">
        <v>700</v>
      </c>
      <c r="H16" s="670">
        <v>230.9</v>
      </c>
      <c r="I16" s="421">
        <v>0</v>
      </c>
      <c r="J16" s="421">
        <v>0</v>
      </c>
      <c r="K16" s="670">
        <v>230.9</v>
      </c>
      <c r="L16" s="522" t="s">
        <v>832</v>
      </c>
      <c r="M16" s="671">
        <v>0</v>
      </c>
      <c r="N16" s="671">
        <v>0</v>
      </c>
      <c r="O16" s="671">
        <v>0</v>
      </c>
      <c r="P16" s="672">
        <v>0</v>
      </c>
      <c r="Q16" s="673" t="s">
        <v>65</v>
      </c>
      <c r="R16" s="816" t="s">
        <v>562</v>
      </c>
      <c r="S16" s="804" t="s">
        <v>908</v>
      </c>
      <c r="T16" s="805">
        <v>17283</v>
      </c>
      <c r="U16" s="806" t="s">
        <v>238</v>
      </c>
      <c r="V16" s="806" t="s">
        <v>664</v>
      </c>
      <c r="W16" s="806" t="s">
        <v>845</v>
      </c>
      <c r="X16" s="806" t="s">
        <v>846</v>
      </c>
      <c r="Y16" s="806" t="s">
        <v>242</v>
      </c>
    </row>
    <row r="17" spans="1:25" s="674" customFormat="1" ht="13.7" customHeight="1">
      <c r="A17" s="666"/>
      <c r="B17" s="667" t="s">
        <v>799</v>
      </c>
      <c r="C17" s="668" t="s">
        <v>800</v>
      </c>
      <c r="D17" s="421">
        <v>1000</v>
      </c>
      <c r="E17" s="669">
        <v>0</v>
      </c>
      <c r="F17" s="669">
        <v>0</v>
      </c>
      <c r="G17" s="421">
        <v>1000</v>
      </c>
      <c r="H17" s="670">
        <v>641.70000000000005</v>
      </c>
      <c r="I17" s="421">
        <v>0</v>
      </c>
      <c r="J17" s="421">
        <v>0</v>
      </c>
      <c r="K17" s="670">
        <v>641.70000000000005</v>
      </c>
      <c r="L17" s="522" t="s">
        <v>833</v>
      </c>
      <c r="M17" s="671">
        <v>0</v>
      </c>
      <c r="N17" s="671">
        <v>0</v>
      </c>
      <c r="O17" s="671">
        <v>0</v>
      </c>
      <c r="P17" s="672">
        <v>0</v>
      </c>
      <c r="Q17" s="673"/>
      <c r="R17" s="816"/>
      <c r="S17" s="807" t="s">
        <v>754</v>
      </c>
      <c r="T17" s="805">
        <v>24925</v>
      </c>
      <c r="U17" s="806" t="s">
        <v>847</v>
      </c>
      <c r="V17" s="806" t="s">
        <v>664</v>
      </c>
      <c r="W17" s="806" t="s">
        <v>848</v>
      </c>
      <c r="X17" s="806" t="s">
        <v>240</v>
      </c>
      <c r="Y17" s="806" t="s">
        <v>242</v>
      </c>
    </row>
    <row r="18" spans="1:25" s="674" customFormat="1" ht="13.7" customHeight="1">
      <c r="A18" s="666"/>
      <c r="B18" s="667" t="s">
        <v>801</v>
      </c>
      <c r="C18" s="668" t="s">
        <v>802</v>
      </c>
      <c r="D18" s="421">
        <v>1900</v>
      </c>
      <c r="E18" s="669">
        <v>0</v>
      </c>
      <c r="F18" s="669">
        <v>0</v>
      </c>
      <c r="G18" s="421">
        <v>1900</v>
      </c>
      <c r="H18" s="670">
        <v>1263.9000000000001</v>
      </c>
      <c r="I18" s="421">
        <v>0</v>
      </c>
      <c r="J18" s="421">
        <v>0</v>
      </c>
      <c r="K18" s="670">
        <v>1263.9000000000001</v>
      </c>
      <c r="L18" s="522" t="s">
        <v>833</v>
      </c>
      <c r="M18" s="671">
        <v>0</v>
      </c>
      <c r="N18" s="671">
        <v>0</v>
      </c>
      <c r="O18" s="671">
        <v>0</v>
      </c>
      <c r="P18" s="672">
        <v>0</v>
      </c>
      <c r="Q18" s="673"/>
      <c r="R18" s="816"/>
      <c r="S18" s="804" t="s">
        <v>856</v>
      </c>
      <c r="T18" s="805">
        <v>47222</v>
      </c>
      <c r="U18" s="806" t="s">
        <v>847</v>
      </c>
      <c r="V18" s="806" t="s">
        <v>664</v>
      </c>
      <c r="W18" s="806" t="s">
        <v>849</v>
      </c>
      <c r="X18" s="806" t="s">
        <v>240</v>
      </c>
      <c r="Y18" s="806" t="s">
        <v>242</v>
      </c>
    </row>
    <row r="19" spans="1:25" s="675" customFormat="1" ht="13.7" customHeight="1">
      <c r="A19" s="666"/>
      <c r="B19" s="667" t="s">
        <v>565</v>
      </c>
      <c r="C19" s="668" t="s">
        <v>803</v>
      </c>
      <c r="D19" s="421">
        <v>12000</v>
      </c>
      <c r="E19" s="669">
        <v>0</v>
      </c>
      <c r="F19" s="669">
        <v>0</v>
      </c>
      <c r="G19" s="421">
        <v>12000</v>
      </c>
      <c r="H19" s="670">
        <v>3940.4</v>
      </c>
      <c r="I19" s="421">
        <v>0</v>
      </c>
      <c r="J19" s="421">
        <v>0</v>
      </c>
      <c r="K19" s="670">
        <v>3940.4</v>
      </c>
      <c r="L19" s="522" t="s">
        <v>834</v>
      </c>
      <c r="M19" s="671">
        <v>0</v>
      </c>
      <c r="N19" s="671">
        <v>0</v>
      </c>
      <c r="O19" s="671">
        <v>0</v>
      </c>
      <c r="P19" s="672">
        <v>0</v>
      </c>
      <c r="Q19" s="673"/>
      <c r="R19" s="816"/>
      <c r="S19" s="804" t="s">
        <v>857</v>
      </c>
      <c r="T19" s="805">
        <v>34800</v>
      </c>
      <c r="U19" s="806" t="s">
        <v>238</v>
      </c>
      <c r="V19" s="806" t="s">
        <v>664</v>
      </c>
      <c r="W19" s="806" t="s">
        <v>845</v>
      </c>
      <c r="X19" s="806" t="s">
        <v>846</v>
      </c>
      <c r="Y19" s="806" t="s">
        <v>242</v>
      </c>
    </row>
    <row r="20" spans="1:25" s="675" customFormat="1" ht="13.7" customHeight="1">
      <c r="A20" s="676"/>
      <c r="B20" s="677" t="s">
        <v>569</v>
      </c>
      <c r="C20" s="668" t="s">
        <v>804</v>
      </c>
      <c r="D20" s="421">
        <v>15000</v>
      </c>
      <c r="E20" s="669">
        <v>0</v>
      </c>
      <c r="F20" s="669">
        <v>0</v>
      </c>
      <c r="G20" s="421">
        <v>15000</v>
      </c>
      <c r="H20" s="670">
        <v>14745.9</v>
      </c>
      <c r="I20" s="421">
        <v>0</v>
      </c>
      <c r="J20" s="421">
        <v>0</v>
      </c>
      <c r="K20" s="670">
        <v>14745.9</v>
      </c>
      <c r="L20" s="421" t="s">
        <v>832</v>
      </c>
      <c r="M20" s="671">
        <v>0</v>
      </c>
      <c r="N20" s="671">
        <v>0</v>
      </c>
      <c r="O20" s="671">
        <v>61.8</v>
      </c>
      <c r="P20" s="672">
        <v>0</v>
      </c>
      <c r="Q20" s="673"/>
      <c r="R20" s="816"/>
      <c r="S20" s="804" t="s">
        <v>887</v>
      </c>
      <c r="T20" s="805">
        <v>60201</v>
      </c>
      <c r="U20" s="806" t="s">
        <v>847</v>
      </c>
      <c r="V20" s="806" t="s">
        <v>664</v>
      </c>
      <c r="W20" s="806" t="s">
        <v>850</v>
      </c>
      <c r="X20" s="806" t="s">
        <v>851</v>
      </c>
      <c r="Y20" s="806" t="s">
        <v>242</v>
      </c>
    </row>
    <row r="21" spans="1:25" s="675" customFormat="1" ht="13.7" customHeight="1">
      <c r="A21" s="676"/>
      <c r="B21" s="677" t="s">
        <v>568</v>
      </c>
      <c r="C21" s="668" t="s">
        <v>805</v>
      </c>
      <c r="D21" s="421">
        <v>25000</v>
      </c>
      <c r="E21" s="669">
        <v>0</v>
      </c>
      <c r="F21" s="669">
        <v>0</v>
      </c>
      <c r="G21" s="421">
        <v>25000</v>
      </c>
      <c r="H21" s="670">
        <v>9075.4</v>
      </c>
      <c r="I21" s="421">
        <v>0</v>
      </c>
      <c r="J21" s="421">
        <v>0</v>
      </c>
      <c r="K21" s="670">
        <v>9075.4</v>
      </c>
      <c r="L21" s="421" t="s">
        <v>832</v>
      </c>
      <c r="M21" s="671">
        <v>14.3</v>
      </c>
      <c r="N21" s="671">
        <v>0</v>
      </c>
      <c r="O21" s="671">
        <v>0</v>
      </c>
      <c r="P21" s="672">
        <v>0</v>
      </c>
      <c r="Q21" s="673"/>
      <c r="R21" s="816"/>
      <c r="S21" s="804" t="s">
        <v>888</v>
      </c>
      <c r="T21" s="805">
        <v>40000</v>
      </c>
      <c r="U21" s="806" t="s">
        <v>238</v>
      </c>
      <c r="V21" s="806" t="s">
        <v>852</v>
      </c>
      <c r="W21" s="806" t="s">
        <v>853</v>
      </c>
      <c r="X21" s="806" t="s">
        <v>851</v>
      </c>
      <c r="Y21" s="806" t="s">
        <v>242</v>
      </c>
    </row>
    <row r="22" spans="1:25" s="675" customFormat="1" ht="13.7" customHeight="1">
      <c r="A22" s="676"/>
      <c r="B22" s="677" t="s">
        <v>132</v>
      </c>
      <c r="C22" s="668" t="s">
        <v>806</v>
      </c>
      <c r="D22" s="421">
        <v>232000</v>
      </c>
      <c r="E22" s="669">
        <v>0</v>
      </c>
      <c r="F22" s="669">
        <v>0</v>
      </c>
      <c r="G22" s="421">
        <v>232000</v>
      </c>
      <c r="H22" s="670">
        <v>214330</v>
      </c>
      <c r="I22" s="421">
        <v>0</v>
      </c>
      <c r="J22" s="421">
        <v>0</v>
      </c>
      <c r="K22" s="670">
        <v>214330</v>
      </c>
      <c r="L22" s="421" t="s">
        <v>832</v>
      </c>
      <c r="M22" s="671">
        <v>253.4</v>
      </c>
      <c r="N22" s="671">
        <v>0</v>
      </c>
      <c r="O22" s="671">
        <v>0</v>
      </c>
      <c r="P22" s="672">
        <v>0</v>
      </c>
      <c r="Q22" s="673"/>
      <c r="R22" s="816"/>
      <c r="S22" s="804" t="s">
        <v>889</v>
      </c>
      <c r="T22" s="805">
        <v>267378</v>
      </c>
      <c r="U22" s="806" t="s">
        <v>847</v>
      </c>
      <c r="V22" s="806" t="s">
        <v>664</v>
      </c>
      <c r="W22" s="806" t="s">
        <v>240</v>
      </c>
      <c r="X22" s="806" t="s">
        <v>240</v>
      </c>
      <c r="Y22" s="806" t="s">
        <v>242</v>
      </c>
    </row>
    <row r="23" spans="1:25" s="675" customFormat="1" ht="13.7" customHeight="1">
      <c r="A23" s="676" t="s">
        <v>67</v>
      </c>
      <c r="B23" s="677" t="s">
        <v>589</v>
      </c>
      <c r="C23" s="668" t="s">
        <v>807</v>
      </c>
      <c r="D23" s="678">
        <v>500</v>
      </c>
      <c r="E23" s="669">
        <v>0</v>
      </c>
      <c r="F23" s="669">
        <v>0</v>
      </c>
      <c r="G23" s="421">
        <v>500</v>
      </c>
      <c r="H23" s="679">
        <v>380.7</v>
      </c>
      <c r="I23" s="421">
        <v>0</v>
      </c>
      <c r="J23" s="421">
        <v>0</v>
      </c>
      <c r="K23" s="670">
        <v>380.7</v>
      </c>
      <c r="L23" s="418" t="s">
        <v>835</v>
      </c>
      <c r="M23" s="671">
        <v>0</v>
      </c>
      <c r="N23" s="671">
        <v>0</v>
      </c>
      <c r="O23" s="671">
        <v>0</v>
      </c>
      <c r="P23" s="672">
        <v>0</v>
      </c>
      <c r="Q23" s="673" t="s">
        <v>68</v>
      </c>
      <c r="R23" s="816" t="s">
        <v>572</v>
      </c>
      <c r="S23" s="804" t="s">
        <v>573</v>
      </c>
      <c r="T23" s="805">
        <v>20025</v>
      </c>
      <c r="U23" s="806" t="s">
        <v>574</v>
      </c>
      <c r="V23" s="806" t="s">
        <v>854</v>
      </c>
      <c r="W23" s="806" t="s">
        <v>575</v>
      </c>
      <c r="X23" s="806" t="s">
        <v>564</v>
      </c>
      <c r="Y23" s="806" t="s">
        <v>749</v>
      </c>
    </row>
    <row r="24" spans="1:25" s="675" customFormat="1" ht="13.7" customHeight="1">
      <c r="A24" s="676"/>
      <c r="B24" s="677" t="s">
        <v>592</v>
      </c>
      <c r="C24" s="668" t="s">
        <v>808</v>
      </c>
      <c r="D24" s="678">
        <v>500</v>
      </c>
      <c r="E24" s="669">
        <v>0</v>
      </c>
      <c r="F24" s="669">
        <v>0</v>
      </c>
      <c r="G24" s="421">
        <v>500</v>
      </c>
      <c r="H24" s="679">
        <v>523.29999999999995</v>
      </c>
      <c r="I24" s="421">
        <v>0</v>
      </c>
      <c r="J24" s="421">
        <v>0</v>
      </c>
      <c r="K24" s="670">
        <v>523.29999999999995</v>
      </c>
      <c r="L24" s="421" t="s">
        <v>835</v>
      </c>
      <c r="M24" s="671">
        <v>0</v>
      </c>
      <c r="N24" s="671">
        <v>0</v>
      </c>
      <c r="O24" s="671">
        <v>0</v>
      </c>
      <c r="P24" s="672">
        <v>0</v>
      </c>
      <c r="Q24" s="673"/>
      <c r="R24" s="816"/>
      <c r="S24" s="804" t="s">
        <v>577</v>
      </c>
      <c r="T24" s="805">
        <v>28490</v>
      </c>
      <c r="U24" s="806" t="s">
        <v>566</v>
      </c>
      <c r="V24" s="806" t="s">
        <v>854</v>
      </c>
      <c r="W24" s="806"/>
      <c r="X24" s="806" t="s">
        <v>564</v>
      </c>
      <c r="Y24" s="806" t="s">
        <v>749</v>
      </c>
    </row>
    <row r="25" spans="1:25" s="675" customFormat="1" ht="13.7" customHeight="1">
      <c r="A25" s="676"/>
      <c r="B25" s="677" t="s">
        <v>593</v>
      </c>
      <c r="C25" s="668" t="s">
        <v>809</v>
      </c>
      <c r="D25" s="678">
        <v>600</v>
      </c>
      <c r="E25" s="669">
        <v>0</v>
      </c>
      <c r="F25" s="669">
        <v>0</v>
      </c>
      <c r="G25" s="421">
        <v>600</v>
      </c>
      <c r="H25" s="679">
        <v>334.8</v>
      </c>
      <c r="I25" s="421">
        <v>0</v>
      </c>
      <c r="J25" s="421">
        <v>0</v>
      </c>
      <c r="K25" s="670">
        <v>334.8</v>
      </c>
      <c r="L25" s="421" t="s">
        <v>835</v>
      </c>
      <c r="M25" s="671">
        <v>0</v>
      </c>
      <c r="N25" s="671">
        <v>0</v>
      </c>
      <c r="O25" s="671">
        <v>0</v>
      </c>
      <c r="P25" s="672">
        <v>0</v>
      </c>
      <c r="Q25" s="673"/>
      <c r="R25" s="816"/>
      <c r="S25" s="804" t="s">
        <v>579</v>
      </c>
      <c r="T25" s="805">
        <v>18040</v>
      </c>
      <c r="U25" s="806" t="s">
        <v>563</v>
      </c>
      <c r="V25" s="806" t="s">
        <v>854</v>
      </c>
      <c r="W25" s="806" t="s">
        <v>580</v>
      </c>
      <c r="X25" s="806"/>
      <c r="Y25" s="806" t="s">
        <v>570</v>
      </c>
    </row>
    <row r="26" spans="1:25" s="675" customFormat="1" ht="13.7" customHeight="1">
      <c r="A26" s="676"/>
      <c r="B26" s="677" t="s">
        <v>587</v>
      </c>
      <c r="C26" s="668" t="s">
        <v>810</v>
      </c>
      <c r="D26" s="678">
        <v>1800</v>
      </c>
      <c r="E26" s="669">
        <v>0</v>
      </c>
      <c r="F26" s="669">
        <v>0</v>
      </c>
      <c r="G26" s="421">
        <v>1800</v>
      </c>
      <c r="H26" s="679">
        <v>1421.4</v>
      </c>
      <c r="I26" s="421">
        <v>0</v>
      </c>
      <c r="J26" s="421">
        <v>0</v>
      </c>
      <c r="K26" s="670">
        <v>1421.4</v>
      </c>
      <c r="L26" s="421" t="s">
        <v>836</v>
      </c>
      <c r="M26" s="671">
        <v>0</v>
      </c>
      <c r="N26" s="671">
        <v>0</v>
      </c>
      <c r="O26" s="671">
        <v>0</v>
      </c>
      <c r="P26" s="672">
        <v>0</v>
      </c>
      <c r="Q26" s="673"/>
      <c r="R26" s="816"/>
      <c r="S26" s="804" t="s">
        <v>582</v>
      </c>
      <c r="T26" s="418">
        <v>10750</v>
      </c>
      <c r="U26" s="806" t="s">
        <v>563</v>
      </c>
      <c r="V26" s="806" t="s">
        <v>855</v>
      </c>
      <c r="W26" s="806" t="s">
        <v>583</v>
      </c>
      <c r="X26" s="806" t="s">
        <v>584</v>
      </c>
      <c r="Y26" s="806" t="s">
        <v>749</v>
      </c>
    </row>
    <row r="27" spans="1:25" s="674" customFormat="1" ht="13.7" customHeight="1">
      <c r="A27" s="676"/>
      <c r="B27" s="677" t="s">
        <v>585</v>
      </c>
      <c r="C27" s="668" t="s">
        <v>811</v>
      </c>
      <c r="D27" s="678">
        <v>2800</v>
      </c>
      <c r="E27" s="669">
        <v>0</v>
      </c>
      <c r="F27" s="669">
        <v>0</v>
      </c>
      <c r="G27" s="678">
        <v>2800</v>
      </c>
      <c r="H27" s="679">
        <v>3050.1</v>
      </c>
      <c r="I27" s="421">
        <v>0</v>
      </c>
      <c r="J27" s="421">
        <v>0</v>
      </c>
      <c r="K27" s="670">
        <v>3050.1</v>
      </c>
      <c r="L27" s="421" t="s">
        <v>836</v>
      </c>
      <c r="M27" s="671">
        <v>0</v>
      </c>
      <c r="N27" s="671">
        <v>0</v>
      </c>
      <c r="O27" s="671">
        <v>0</v>
      </c>
      <c r="P27" s="672">
        <v>0</v>
      </c>
      <c r="Q27" s="673"/>
      <c r="R27" s="816"/>
      <c r="S27" s="804" t="s">
        <v>582</v>
      </c>
      <c r="T27" s="418">
        <v>7382</v>
      </c>
      <c r="U27" s="806" t="s">
        <v>563</v>
      </c>
      <c r="V27" s="806" t="s">
        <v>855</v>
      </c>
      <c r="W27" s="806" t="s">
        <v>586</v>
      </c>
      <c r="X27" s="806" t="s">
        <v>564</v>
      </c>
      <c r="Y27" s="806" t="s">
        <v>909</v>
      </c>
    </row>
    <row r="28" spans="1:25" s="674" customFormat="1" ht="13.7" customHeight="1">
      <c r="A28" s="666"/>
      <c r="B28" s="680" t="s">
        <v>578</v>
      </c>
      <c r="C28" s="668" t="s">
        <v>812</v>
      </c>
      <c r="D28" s="678">
        <v>5000</v>
      </c>
      <c r="E28" s="669"/>
      <c r="F28" s="669">
        <v>0</v>
      </c>
      <c r="G28" s="678">
        <v>5000</v>
      </c>
      <c r="H28" s="679">
        <v>1807.1</v>
      </c>
      <c r="I28" s="421">
        <v>0</v>
      </c>
      <c r="J28" s="421">
        <v>0</v>
      </c>
      <c r="K28" s="670">
        <v>1807.1</v>
      </c>
      <c r="L28" s="522" t="s">
        <v>708</v>
      </c>
      <c r="M28" s="671">
        <v>0</v>
      </c>
      <c r="N28" s="671">
        <v>0</v>
      </c>
      <c r="O28" s="671">
        <v>0</v>
      </c>
      <c r="P28" s="672">
        <v>0</v>
      </c>
      <c r="Q28" s="673"/>
      <c r="R28" s="816"/>
      <c r="S28" s="804" t="s">
        <v>582</v>
      </c>
      <c r="T28" s="418">
        <v>19375</v>
      </c>
      <c r="U28" s="806" t="s">
        <v>563</v>
      </c>
      <c r="V28" s="806" t="s">
        <v>855</v>
      </c>
      <c r="W28" s="806" t="s">
        <v>588</v>
      </c>
      <c r="X28" s="806"/>
      <c r="Y28" s="806" t="s">
        <v>909</v>
      </c>
    </row>
    <row r="29" spans="1:25" s="674" customFormat="1" ht="13.7" customHeight="1">
      <c r="A29" s="666"/>
      <c r="B29" s="667" t="s">
        <v>581</v>
      </c>
      <c r="C29" s="668" t="s">
        <v>813</v>
      </c>
      <c r="D29" s="678">
        <v>8000</v>
      </c>
      <c r="E29" s="669">
        <v>0</v>
      </c>
      <c r="F29" s="669">
        <v>0</v>
      </c>
      <c r="G29" s="678">
        <v>8000</v>
      </c>
      <c r="H29" s="679">
        <v>6130.3</v>
      </c>
      <c r="I29" s="421">
        <v>0</v>
      </c>
      <c r="J29" s="421">
        <v>0</v>
      </c>
      <c r="K29" s="670">
        <v>6130.3</v>
      </c>
      <c r="L29" s="522" t="s">
        <v>837</v>
      </c>
      <c r="M29" s="671">
        <v>0</v>
      </c>
      <c r="N29" s="671">
        <v>0</v>
      </c>
      <c r="O29" s="671">
        <v>0</v>
      </c>
      <c r="P29" s="672">
        <v>0</v>
      </c>
      <c r="Q29" s="673"/>
      <c r="R29" s="816"/>
      <c r="S29" s="804" t="s">
        <v>590</v>
      </c>
      <c r="T29" s="778">
        <v>11038</v>
      </c>
      <c r="U29" s="806" t="s">
        <v>563</v>
      </c>
      <c r="V29" s="806" t="s">
        <v>855</v>
      </c>
      <c r="W29" s="806"/>
      <c r="X29" s="806" t="s">
        <v>564</v>
      </c>
      <c r="Y29" s="806" t="s">
        <v>591</v>
      </c>
    </row>
    <row r="30" spans="1:25" s="674" customFormat="1" ht="13.7" customHeight="1">
      <c r="A30" s="666"/>
      <c r="B30" s="667" t="s">
        <v>576</v>
      </c>
      <c r="C30" s="668" t="s">
        <v>814</v>
      </c>
      <c r="D30" s="678">
        <v>18000</v>
      </c>
      <c r="E30" s="669">
        <v>0</v>
      </c>
      <c r="F30" s="669">
        <v>0</v>
      </c>
      <c r="G30" s="678">
        <v>18000</v>
      </c>
      <c r="H30" s="679">
        <v>10148.299999999999</v>
      </c>
      <c r="I30" s="421">
        <v>0</v>
      </c>
      <c r="J30" s="421">
        <v>0</v>
      </c>
      <c r="K30" s="670">
        <v>10148.299999999999</v>
      </c>
      <c r="L30" s="522" t="s">
        <v>838</v>
      </c>
      <c r="M30" s="671">
        <v>0</v>
      </c>
      <c r="N30" s="671">
        <v>113</v>
      </c>
      <c r="O30" s="671">
        <v>0</v>
      </c>
      <c r="P30" s="672">
        <v>0</v>
      </c>
      <c r="Q30" s="673"/>
      <c r="R30" s="816"/>
      <c r="S30" s="804" t="s">
        <v>590</v>
      </c>
      <c r="T30" s="778">
        <v>44344</v>
      </c>
      <c r="U30" s="806" t="s">
        <v>563</v>
      </c>
      <c r="V30" s="806" t="s">
        <v>855</v>
      </c>
      <c r="W30" s="806" t="s">
        <v>564</v>
      </c>
      <c r="X30" s="806"/>
      <c r="Y30" s="806" t="s">
        <v>591</v>
      </c>
    </row>
    <row r="31" spans="1:25" s="674" customFormat="1" ht="13.7" customHeight="1">
      <c r="A31" s="666"/>
      <c r="B31" s="680" t="s">
        <v>133</v>
      </c>
      <c r="C31" s="668" t="s">
        <v>815</v>
      </c>
      <c r="D31" s="678">
        <v>110000</v>
      </c>
      <c r="E31" s="669">
        <v>0</v>
      </c>
      <c r="F31" s="669">
        <v>0</v>
      </c>
      <c r="G31" s="678">
        <v>110000</v>
      </c>
      <c r="H31" s="679">
        <v>92223.8</v>
      </c>
      <c r="I31" s="421">
        <v>0</v>
      </c>
      <c r="J31" s="421">
        <v>0</v>
      </c>
      <c r="K31" s="670">
        <v>92223.8</v>
      </c>
      <c r="L31" s="522" t="s">
        <v>839</v>
      </c>
      <c r="M31" s="671">
        <v>112.6</v>
      </c>
      <c r="N31" s="671">
        <v>1890.6</v>
      </c>
      <c r="O31" s="671">
        <v>125.9</v>
      </c>
      <c r="P31" s="672">
        <v>0</v>
      </c>
      <c r="Q31" s="673"/>
      <c r="R31" s="816"/>
      <c r="S31" s="804" t="s">
        <v>590</v>
      </c>
      <c r="T31" s="778">
        <v>35879</v>
      </c>
      <c r="U31" s="806" t="s">
        <v>563</v>
      </c>
      <c r="V31" s="806" t="s">
        <v>855</v>
      </c>
      <c r="W31" s="806"/>
      <c r="X31" s="806" t="s">
        <v>594</v>
      </c>
      <c r="Y31" s="806" t="s">
        <v>591</v>
      </c>
    </row>
    <row r="32" spans="1:25" s="674" customFormat="1" ht="13.7" customHeight="1">
      <c r="A32" s="681" t="s">
        <v>70</v>
      </c>
      <c r="B32" s="682" t="s">
        <v>599</v>
      </c>
      <c r="C32" s="683" t="s">
        <v>816</v>
      </c>
      <c r="D32" s="678">
        <v>2150</v>
      </c>
      <c r="E32" s="669">
        <v>0</v>
      </c>
      <c r="F32" s="669">
        <v>0</v>
      </c>
      <c r="G32" s="421">
        <v>2150</v>
      </c>
      <c r="H32" s="679">
        <v>1100.5999999999999</v>
      </c>
      <c r="I32" s="421">
        <v>0</v>
      </c>
      <c r="J32" s="421">
        <v>0</v>
      </c>
      <c r="K32" s="670">
        <v>1100</v>
      </c>
      <c r="L32" s="522" t="s">
        <v>840</v>
      </c>
      <c r="M32" s="670">
        <v>0</v>
      </c>
      <c r="N32" s="670">
        <v>0</v>
      </c>
      <c r="O32" s="670">
        <v>0</v>
      </c>
      <c r="P32" s="684">
        <v>0</v>
      </c>
      <c r="Q32" s="685" t="s">
        <v>71</v>
      </c>
      <c r="R32" s="817" t="s">
        <v>595</v>
      </c>
      <c r="S32" s="808" t="s">
        <v>596</v>
      </c>
      <c r="T32" s="418">
        <v>46814</v>
      </c>
      <c r="U32" s="809" t="s">
        <v>563</v>
      </c>
      <c r="V32" s="809" t="s">
        <v>910</v>
      </c>
      <c r="W32" s="809" t="s">
        <v>597</v>
      </c>
      <c r="X32" s="809" t="s">
        <v>598</v>
      </c>
      <c r="Y32" s="809" t="s">
        <v>598</v>
      </c>
    </row>
    <row r="33" spans="1:26" s="686" customFormat="1" ht="13.7" customHeight="1">
      <c r="A33" s="681"/>
      <c r="B33" s="682" t="s">
        <v>241</v>
      </c>
      <c r="C33" s="683" t="s">
        <v>817</v>
      </c>
      <c r="D33" s="678">
        <v>80000</v>
      </c>
      <c r="E33" s="669">
        <v>0</v>
      </c>
      <c r="F33" s="669">
        <v>0</v>
      </c>
      <c r="G33" s="421">
        <v>80000</v>
      </c>
      <c r="H33" s="679">
        <v>61264.2</v>
      </c>
      <c r="I33" s="421">
        <v>0</v>
      </c>
      <c r="J33" s="421">
        <v>0</v>
      </c>
      <c r="K33" s="670">
        <v>61264.2</v>
      </c>
      <c r="L33" s="522" t="s">
        <v>837</v>
      </c>
      <c r="M33" s="670">
        <v>57.2</v>
      </c>
      <c r="N33" s="670">
        <v>40.4</v>
      </c>
      <c r="O33" s="670">
        <v>40</v>
      </c>
      <c r="P33" s="684">
        <v>53.2</v>
      </c>
      <c r="Q33" s="685"/>
      <c r="R33" s="817"/>
      <c r="S33" s="808" t="s">
        <v>600</v>
      </c>
      <c r="T33" s="418">
        <v>156168</v>
      </c>
      <c r="U33" s="809" t="s">
        <v>563</v>
      </c>
      <c r="V33" s="809" t="s">
        <v>601</v>
      </c>
      <c r="W33" s="809" t="s">
        <v>597</v>
      </c>
      <c r="X33" s="809" t="s">
        <v>598</v>
      </c>
      <c r="Y33" s="809" t="s">
        <v>598</v>
      </c>
    </row>
    <row r="34" spans="1:26" s="674" customFormat="1" ht="13.7" customHeight="1">
      <c r="A34" s="681" t="s">
        <v>73</v>
      </c>
      <c r="B34" s="682" t="s">
        <v>605</v>
      </c>
      <c r="C34" s="683" t="s">
        <v>818</v>
      </c>
      <c r="D34" s="421">
        <v>3000</v>
      </c>
      <c r="E34" s="669">
        <v>0</v>
      </c>
      <c r="F34" s="669">
        <v>0</v>
      </c>
      <c r="G34" s="421">
        <v>3000</v>
      </c>
      <c r="H34" s="679">
        <v>2786.5</v>
      </c>
      <c r="I34" s="421">
        <v>0</v>
      </c>
      <c r="J34" s="421">
        <v>0</v>
      </c>
      <c r="K34" s="670">
        <v>2786.5</v>
      </c>
      <c r="L34" s="687" t="s">
        <v>841</v>
      </c>
      <c r="M34" s="670">
        <v>0</v>
      </c>
      <c r="N34" s="670">
        <v>0</v>
      </c>
      <c r="O34" s="670">
        <v>0</v>
      </c>
      <c r="P34" s="684">
        <v>68</v>
      </c>
      <c r="Q34" s="685" t="s">
        <v>74</v>
      </c>
      <c r="R34" s="817" t="s">
        <v>602</v>
      </c>
      <c r="S34" s="808" t="s">
        <v>603</v>
      </c>
      <c r="T34" s="418">
        <v>18759</v>
      </c>
      <c r="U34" s="809" t="s">
        <v>604</v>
      </c>
      <c r="V34" s="809" t="s">
        <v>601</v>
      </c>
      <c r="W34" s="809"/>
      <c r="X34" s="809" t="s">
        <v>598</v>
      </c>
      <c r="Y34" s="809" t="s">
        <v>598</v>
      </c>
    </row>
    <row r="35" spans="1:26" s="674" customFormat="1" ht="13.7" customHeight="1">
      <c r="A35" s="681"/>
      <c r="B35" s="682" t="s">
        <v>819</v>
      </c>
      <c r="C35" s="683" t="s">
        <v>820</v>
      </c>
      <c r="D35" s="421">
        <v>9000</v>
      </c>
      <c r="E35" s="669">
        <v>0</v>
      </c>
      <c r="F35" s="669">
        <v>0</v>
      </c>
      <c r="G35" s="421">
        <v>9000</v>
      </c>
      <c r="H35" s="679">
        <v>3079.8</v>
      </c>
      <c r="I35" s="421">
        <v>0</v>
      </c>
      <c r="J35" s="421">
        <v>0</v>
      </c>
      <c r="K35" s="670">
        <v>3079.8</v>
      </c>
      <c r="L35" s="687" t="s">
        <v>842</v>
      </c>
      <c r="M35" s="670">
        <v>0</v>
      </c>
      <c r="N35" s="670">
        <v>0</v>
      </c>
      <c r="O35" s="670">
        <v>0</v>
      </c>
      <c r="P35" s="684">
        <v>0</v>
      </c>
      <c r="Q35" s="685"/>
      <c r="R35" s="817"/>
      <c r="S35" s="808" t="s">
        <v>606</v>
      </c>
      <c r="T35" s="418">
        <v>53108</v>
      </c>
      <c r="U35" s="809" t="s">
        <v>604</v>
      </c>
      <c r="V35" s="809" t="s">
        <v>601</v>
      </c>
      <c r="W35" s="809"/>
      <c r="X35" s="809"/>
      <c r="Y35" s="809" t="s">
        <v>598</v>
      </c>
    </row>
    <row r="36" spans="1:26" s="674" customFormat="1" ht="13.7" customHeight="1">
      <c r="A36" s="681"/>
      <c r="B36" s="682" t="s">
        <v>134</v>
      </c>
      <c r="C36" s="683" t="s">
        <v>821</v>
      </c>
      <c r="D36" s="678">
        <v>54000</v>
      </c>
      <c r="E36" s="669">
        <v>0</v>
      </c>
      <c r="F36" s="669">
        <v>0</v>
      </c>
      <c r="G36" s="421">
        <v>54000</v>
      </c>
      <c r="H36" s="679">
        <v>46146.3</v>
      </c>
      <c r="I36" s="421">
        <v>0</v>
      </c>
      <c r="J36" s="421">
        <v>0</v>
      </c>
      <c r="K36" s="679">
        <v>46146.3</v>
      </c>
      <c r="L36" s="522" t="s">
        <v>841</v>
      </c>
      <c r="M36" s="670">
        <v>73.599999999999994</v>
      </c>
      <c r="N36" s="670">
        <v>103.1</v>
      </c>
      <c r="O36" s="670">
        <v>99.7</v>
      </c>
      <c r="P36" s="684">
        <v>0</v>
      </c>
      <c r="Q36" s="685"/>
      <c r="R36" s="817"/>
      <c r="S36" s="810" t="s">
        <v>608</v>
      </c>
      <c r="T36" s="418">
        <v>80151</v>
      </c>
      <c r="U36" s="809" t="s">
        <v>604</v>
      </c>
      <c r="V36" s="809" t="s">
        <v>601</v>
      </c>
      <c r="W36" s="809" t="s">
        <v>609</v>
      </c>
      <c r="X36" s="809" t="s">
        <v>598</v>
      </c>
      <c r="Y36" s="809" t="s">
        <v>598</v>
      </c>
    </row>
    <row r="37" spans="1:26" s="674" customFormat="1" ht="13.7" customHeight="1">
      <c r="A37" s="681" t="s">
        <v>1014</v>
      </c>
      <c r="B37" s="682" t="s">
        <v>621</v>
      </c>
      <c r="C37" s="683" t="s">
        <v>822</v>
      </c>
      <c r="D37" s="678">
        <v>750</v>
      </c>
      <c r="E37" s="669">
        <v>0</v>
      </c>
      <c r="F37" s="669">
        <v>0</v>
      </c>
      <c r="G37" s="678">
        <v>750</v>
      </c>
      <c r="H37" s="679">
        <v>621.5</v>
      </c>
      <c r="I37" s="421">
        <v>0</v>
      </c>
      <c r="J37" s="421">
        <v>0</v>
      </c>
      <c r="K37" s="679">
        <v>621.5</v>
      </c>
      <c r="L37" s="522" t="s">
        <v>840</v>
      </c>
      <c r="M37" s="670">
        <v>0</v>
      </c>
      <c r="N37" s="670">
        <v>0</v>
      </c>
      <c r="O37" s="670">
        <v>0</v>
      </c>
      <c r="P37" s="684">
        <v>0</v>
      </c>
      <c r="Q37" s="1398" t="s">
        <v>77</v>
      </c>
      <c r="R37" s="1399" t="s">
        <v>607</v>
      </c>
      <c r="S37" s="808" t="s">
        <v>611</v>
      </c>
      <c r="T37" s="418">
        <v>7023</v>
      </c>
      <c r="U37" s="809" t="s">
        <v>259</v>
      </c>
      <c r="V37" s="809" t="s">
        <v>601</v>
      </c>
      <c r="W37" s="809" t="s">
        <v>612</v>
      </c>
      <c r="X37" s="809" t="s">
        <v>598</v>
      </c>
      <c r="Y37" s="809" t="s">
        <v>598</v>
      </c>
    </row>
    <row r="38" spans="1:26" s="674" customFormat="1" ht="13.7" customHeight="1">
      <c r="A38" s="681"/>
      <c r="B38" s="682" t="s">
        <v>618</v>
      </c>
      <c r="C38" s="683" t="s">
        <v>823</v>
      </c>
      <c r="D38" s="678">
        <v>8000</v>
      </c>
      <c r="E38" s="669">
        <v>0</v>
      </c>
      <c r="F38" s="669">
        <v>0</v>
      </c>
      <c r="G38" s="678">
        <v>8000</v>
      </c>
      <c r="H38" s="679">
        <v>2118.1</v>
      </c>
      <c r="I38" s="421">
        <v>0</v>
      </c>
      <c r="J38" s="421">
        <v>0</v>
      </c>
      <c r="K38" s="679">
        <v>2118.1</v>
      </c>
      <c r="L38" s="522" t="s">
        <v>640</v>
      </c>
      <c r="M38" s="670">
        <v>0</v>
      </c>
      <c r="N38" s="670">
        <v>0</v>
      </c>
      <c r="O38" s="670">
        <v>0</v>
      </c>
      <c r="P38" s="684">
        <v>0</v>
      </c>
      <c r="Q38" s="685"/>
      <c r="R38" s="817"/>
      <c r="S38" s="808" t="s">
        <v>614</v>
      </c>
      <c r="T38" s="418">
        <v>66133</v>
      </c>
      <c r="U38" s="809" t="s">
        <v>259</v>
      </c>
      <c r="V38" s="809" t="s">
        <v>567</v>
      </c>
      <c r="W38" s="809" t="s">
        <v>615</v>
      </c>
      <c r="X38" s="809" t="s">
        <v>598</v>
      </c>
      <c r="Y38" s="809" t="s">
        <v>598</v>
      </c>
    </row>
    <row r="39" spans="1:26" s="674" customFormat="1" ht="13.7" customHeight="1">
      <c r="A39" s="681"/>
      <c r="B39" s="682" t="s">
        <v>616</v>
      </c>
      <c r="C39" s="683" t="s">
        <v>824</v>
      </c>
      <c r="D39" s="678">
        <v>9000</v>
      </c>
      <c r="E39" s="669">
        <v>0</v>
      </c>
      <c r="F39" s="669">
        <v>0</v>
      </c>
      <c r="G39" s="678">
        <v>9000</v>
      </c>
      <c r="H39" s="679">
        <v>7539.1</v>
      </c>
      <c r="I39" s="421">
        <v>0</v>
      </c>
      <c r="J39" s="421">
        <v>0</v>
      </c>
      <c r="K39" s="679">
        <v>7539.1</v>
      </c>
      <c r="L39" s="522" t="s">
        <v>843</v>
      </c>
      <c r="M39" s="670">
        <v>0</v>
      </c>
      <c r="N39" s="670">
        <v>0</v>
      </c>
      <c r="O39" s="670">
        <v>0</v>
      </c>
      <c r="P39" s="684">
        <v>0</v>
      </c>
      <c r="Q39" s="685"/>
      <c r="R39" s="817"/>
      <c r="S39" s="808" t="s">
        <v>617</v>
      </c>
      <c r="T39" s="418">
        <v>24307</v>
      </c>
      <c r="U39" s="809" t="s">
        <v>847</v>
      </c>
      <c r="V39" s="809" t="s">
        <v>911</v>
      </c>
      <c r="W39" s="809"/>
      <c r="X39" s="809" t="s">
        <v>912</v>
      </c>
      <c r="Y39" s="809" t="s">
        <v>598</v>
      </c>
    </row>
    <row r="40" spans="1:26" s="674" customFormat="1" ht="13.7" customHeight="1">
      <c r="A40" s="681"/>
      <c r="B40" s="682" t="s">
        <v>825</v>
      </c>
      <c r="C40" s="683" t="s">
        <v>826</v>
      </c>
      <c r="D40" s="678">
        <v>50000</v>
      </c>
      <c r="E40" s="669">
        <v>0</v>
      </c>
      <c r="F40" s="669">
        <v>0</v>
      </c>
      <c r="G40" s="678">
        <v>50000</v>
      </c>
      <c r="H40" s="679">
        <v>28620.400000000001</v>
      </c>
      <c r="I40" s="421">
        <v>0</v>
      </c>
      <c r="J40" s="421">
        <v>0</v>
      </c>
      <c r="K40" s="679">
        <v>28620.400000000001</v>
      </c>
      <c r="L40" s="522" t="s">
        <v>844</v>
      </c>
      <c r="M40" s="670">
        <v>0</v>
      </c>
      <c r="N40" s="670">
        <v>0</v>
      </c>
      <c r="O40" s="670">
        <v>0</v>
      </c>
      <c r="P40" s="684">
        <v>0</v>
      </c>
      <c r="Q40" s="685"/>
      <c r="R40" s="817"/>
      <c r="S40" s="808" t="s">
        <v>619</v>
      </c>
      <c r="T40" s="418">
        <v>48300</v>
      </c>
      <c r="U40" s="809" t="s">
        <v>259</v>
      </c>
      <c r="V40" s="809" t="s">
        <v>601</v>
      </c>
      <c r="W40" s="809" t="s">
        <v>620</v>
      </c>
      <c r="X40" s="809" t="s">
        <v>598</v>
      </c>
      <c r="Y40" s="809" t="s">
        <v>598</v>
      </c>
    </row>
    <row r="41" spans="1:26" s="674" customFormat="1" ht="13.7" customHeight="1">
      <c r="A41" s="681"/>
      <c r="B41" s="682" t="s">
        <v>613</v>
      </c>
      <c r="C41" s="683" t="s">
        <v>827</v>
      </c>
      <c r="D41" s="678">
        <v>60000</v>
      </c>
      <c r="E41" s="669">
        <v>0</v>
      </c>
      <c r="F41" s="669">
        <v>0</v>
      </c>
      <c r="G41" s="678">
        <v>60000</v>
      </c>
      <c r="H41" s="679">
        <v>34829.599999999999</v>
      </c>
      <c r="I41" s="421">
        <v>0</v>
      </c>
      <c r="J41" s="421">
        <v>0</v>
      </c>
      <c r="K41" s="679">
        <v>34829.599999999999</v>
      </c>
      <c r="L41" s="522" t="s">
        <v>708</v>
      </c>
      <c r="M41" s="670">
        <v>0</v>
      </c>
      <c r="N41" s="670">
        <v>0</v>
      </c>
      <c r="O41" s="670">
        <v>0</v>
      </c>
      <c r="P41" s="684">
        <v>0</v>
      </c>
      <c r="Q41" s="685"/>
      <c r="R41" s="817"/>
      <c r="S41" s="808" t="s">
        <v>622</v>
      </c>
      <c r="T41" s="418">
        <v>84600</v>
      </c>
      <c r="U41" s="809" t="s">
        <v>259</v>
      </c>
      <c r="V41" s="809" t="s">
        <v>601</v>
      </c>
      <c r="W41" s="809"/>
      <c r="X41" s="809" t="s">
        <v>598</v>
      </c>
      <c r="Y41" s="809" t="s">
        <v>598</v>
      </c>
    </row>
    <row r="42" spans="1:26" s="674" customFormat="1" ht="13.7" customHeight="1">
      <c r="A42" s="681"/>
      <c r="B42" s="682" t="s">
        <v>135</v>
      </c>
      <c r="C42" s="683" t="s">
        <v>828</v>
      </c>
      <c r="D42" s="678">
        <v>330000</v>
      </c>
      <c r="E42" s="669">
        <v>0</v>
      </c>
      <c r="F42" s="669">
        <v>0</v>
      </c>
      <c r="G42" s="421">
        <v>330000</v>
      </c>
      <c r="H42" s="679">
        <v>260992</v>
      </c>
      <c r="I42" s="421">
        <v>0</v>
      </c>
      <c r="J42" s="421">
        <v>0</v>
      </c>
      <c r="K42" s="670">
        <v>260992</v>
      </c>
      <c r="L42" s="522" t="s">
        <v>708</v>
      </c>
      <c r="M42" s="688">
        <v>28</v>
      </c>
      <c r="N42" s="670">
        <v>96.5</v>
      </c>
      <c r="O42" s="670">
        <v>0</v>
      </c>
      <c r="P42" s="684">
        <v>0</v>
      </c>
      <c r="Q42" s="685"/>
      <c r="R42" s="817"/>
      <c r="S42" s="808" t="s">
        <v>623</v>
      </c>
      <c r="T42" s="418">
        <v>136347</v>
      </c>
      <c r="U42" s="809" t="s">
        <v>259</v>
      </c>
      <c r="V42" s="809" t="s">
        <v>601</v>
      </c>
      <c r="W42" s="809" t="s">
        <v>624</v>
      </c>
      <c r="X42" s="809" t="s">
        <v>625</v>
      </c>
      <c r="Y42" s="809" t="s">
        <v>598</v>
      </c>
    </row>
    <row r="43" spans="1:26" s="674" customFormat="1" ht="13.7" customHeight="1">
      <c r="A43" s="666" t="s">
        <v>82</v>
      </c>
      <c r="B43" s="680" t="s">
        <v>633</v>
      </c>
      <c r="C43" s="668" t="s">
        <v>634</v>
      </c>
      <c r="D43" s="678">
        <v>600</v>
      </c>
      <c r="E43" s="669">
        <v>0</v>
      </c>
      <c r="F43" s="669">
        <v>0</v>
      </c>
      <c r="G43" s="678">
        <v>600</v>
      </c>
      <c r="H43" s="679">
        <v>440</v>
      </c>
      <c r="I43" s="421">
        <v>0</v>
      </c>
      <c r="J43" s="421">
        <v>0</v>
      </c>
      <c r="K43" s="670">
        <v>440</v>
      </c>
      <c r="L43" s="522" t="s">
        <v>610</v>
      </c>
      <c r="M43" s="671">
        <v>0</v>
      </c>
      <c r="N43" s="671">
        <v>0</v>
      </c>
      <c r="O43" s="671">
        <v>0</v>
      </c>
      <c r="P43" s="672">
        <v>0</v>
      </c>
      <c r="Q43" s="673" t="s">
        <v>283</v>
      </c>
      <c r="R43" s="816" t="s">
        <v>626</v>
      </c>
      <c r="S43" s="804" t="s">
        <v>627</v>
      </c>
      <c r="T43" s="805">
        <v>6472</v>
      </c>
      <c r="U43" s="806" t="s">
        <v>847</v>
      </c>
      <c r="V43" s="806" t="s">
        <v>567</v>
      </c>
      <c r="W43" s="806" t="s">
        <v>628</v>
      </c>
      <c r="X43" s="806" t="s">
        <v>628</v>
      </c>
      <c r="Y43" s="806" t="s">
        <v>598</v>
      </c>
    </row>
    <row r="44" spans="1:26" s="674" customFormat="1" ht="13.7" customHeight="1">
      <c r="A44" s="666"/>
      <c r="B44" s="680" t="s">
        <v>639</v>
      </c>
      <c r="C44" s="668" t="s">
        <v>829</v>
      </c>
      <c r="D44" s="678">
        <v>1100</v>
      </c>
      <c r="E44" s="669">
        <v>0</v>
      </c>
      <c r="F44" s="669">
        <v>0</v>
      </c>
      <c r="G44" s="678">
        <v>1100</v>
      </c>
      <c r="H44" s="679">
        <v>818.5</v>
      </c>
      <c r="I44" s="421">
        <v>0</v>
      </c>
      <c r="J44" s="421">
        <v>0</v>
      </c>
      <c r="K44" s="670">
        <v>818.5</v>
      </c>
      <c r="L44" s="687" t="s">
        <v>630</v>
      </c>
      <c r="M44" s="671">
        <v>0</v>
      </c>
      <c r="N44" s="671">
        <v>0</v>
      </c>
      <c r="O44" s="671">
        <v>0</v>
      </c>
      <c r="P44" s="672">
        <v>0</v>
      </c>
      <c r="Q44" s="673"/>
      <c r="R44" s="816"/>
      <c r="S44" s="804" t="s">
        <v>631</v>
      </c>
      <c r="T44" s="805">
        <v>10042</v>
      </c>
      <c r="U44" s="806" t="s">
        <v>847</v>
      </c>
      <c r="V44" s="806" t="s">
        <v>567</v>
      </c>
      <c r="W44" s="806" t="s">
        <v>632</v>
      </c>
      <c r="X44" s="806" t="s">
        <v>628</v>
      </c>
      <c r="Y44" s="806" t="s">
        <v>598</v>
      </c>
    </row>
    <row r="45" spans="1:26" s="674" customFormat="1" ht="13.7" customHeight="1">
      <c r="A45" s="666"/>
      <c r="B45" s="689" t="s">
        <v>629</v>
      </c>
      <c r="C45" s="668" t="s">
        <v>830</v>
      </c>
      <c r="D45" s="678">
        <v>10000</v>
      </c>
      <c r="E45" s="669">
        <v>0</v>
      </c>
      <c r="F45" s="669">
        <v>10000</v>
      </c>
      <c r="G45" s="678">
        <v>0</v>
      </c>
      <c r="H45" s="679">
        <v>6255.1</v>
      </c>
      <c r="I45" s="421">
        <v>0</v>
      </c>
      <c r="J45" s="421">
        <v>6255.1</v>
      </c>
      <c r="K45" s="670">
        <v>0</v>
      </c>
      <c r="L45" s="522" t="s">
        <v>635</v>
      </c>
      <c r="M45" s="671">
        <v>0</v>
      </c>
      <c r="N45" s="671">
        <v>0</v>
      </c>
      <c r="O45" s="671">
        <v>0</v>
      </c>
      <c r="P45" s="672">
        <v>0</v>
      </c>
      <c r="Q45" s="673"/>
      <c r="R45" s="816"/>
      <c r="S45" s="811" t="s">
        <v>636</v>
      </c>
      <c r="T45" s="805">
        <v>27332</v>
      </c>
      <c r="U45" s="806" t="s">
        <v>238</v>
      </c>
      <c r="V45" s="806" t="s">
        <v>567</v>
      </c>
      <c r="W45" s="806" t="s">
        <v>638</v>
      </c>
      <c r="X45" s="806" t="s">
        <v>628</v>
      </c>
      <c r="Y45" s="806" t="s">
        <v>598</v>
      </c>
    </row>
    <row r="46" spans="1:26" s="674" customFormat="1" ht="13.7" customHeight="1" thickBot="1">
      <c r="A46" s="666"/>
      <c r="B46" s="689" t="s">
        <v>137</v>
      </c>
      <c r="C46" s="668" t="s">
        <v>831</v>
      </c>
      <c r="D46" s="678">
        <v>31000</v>
      </c>
      <c r="E46" s="669">
        <v>0</v>
      </c>
      <c r="F46" s="669">
        <v>25000</v>
      </c>
      <c r="G46" s="678">
        <v>6000</v>
      </c>
      <c r="H46" s="679">
        <v>26959.599999999999</v>
      </c>
      <c r="I46" s="421">
        <v>0</v>
      </c>
      <c r="J46" s="421">
        <v>21741.599999999999</v>
      </c>
      <c r="K46" s="670">
        <v>5217.8999999999996</v>
      </c>
      <c r="L46" s="522" t="s">
        <v>640</v>
      </c>
      <c r="M46" s="671">
        <v>28.8</v>
      </c>
      <c r="N46" s="671">
        <v>65.099999999999994</v>
      </c>
      <c r="O46" s="671">
        <v>0</v>
      </c>
      <c r="P46" s="672">
        <v>0</v>
      </c>
      <c r="Q46" s="690"/>
      <c r="R46" s="818"/>
      <c r="S46" s="812" t="s">
        <v>641</v>
      </c>
      <c r="T46" s="805">
        <v>61674</v>
      </c>
      <c r="U46" s="806" t="s">
        <v>238</v>
      </c>
      <c r="V46" s="806" t="s">
        <v>642</v>
      </c>
      <c r="W46" s="806" t="s">
        <v>643</v>
      </c>
      <c r="X46" s="806" t="s">
        <v>628</v>
      </c>
      <c r="Y46" s="806" t="s">
        <v>598</v>
      </c>
    </row>
    <row r="47" spans="1:26" s="253" customFormat="1" ht="11.45" customHeight="1">
      <c r="A47" s="1307" t="s">
        <v>284</v>
      </c>
      <c r="B47" s="1307"/>
      <c r="C47" s="254"/>
      <c r="D47" s="1308"/>
      <c r="E47" s="1308"/>
      <c r="F47" s="1308"/>
      <c r="G47" s="1308"/>
      <c r="H47" s="255"/>
      <c r="I47" s="255"/>
      <c r="J47" s="255"/>
      <c r="K47" s="255"/>
      <c r="L47" s="1309" t="s">
        <v>650</v>
      </c>
      <c r="M47" s="1309"/>
      <c r="N47" s="1309"/>
      <c r="O47" s="1309"/>
      <c r="P47" s="1309"/>
      <c r="Q47" s="1309"/>
      <c r="R47" s="1307" t="s">
        <v>284</v>
      </c>
      <c r="S47" s="1307"/>
      <c r="T47" s="751"/>
      <c r="U47" s="256"/>
      <c r="V47" s="1308" t="s">
        <v>650</v>
      </c>
      <c r="W47" s="1308"/>
      <c r="X47" s="1308"/>
      <c r="Y47" s="1308"/>
      <c r="Z47" s="257"/>
    </row>
    <row r="48" spans="1:26" s="261" customFormat="1" ht="11.45" customHeight="1">
      <c r="A48" s="1303" t="s">
        <v>471</v>
      </c>
      <c r="B48" s="1303"/>
      <c r="C48" s="1303"/>
      <c r="D48" s="258"/>
      <c r="E48" s="258"/>
      <c r="F48" s="258"/>
      <c r="G48" s="258"/>
      <c r="H48" s="258"/>
      <c r="I48" s="259"/>
      <c r="J48" s="259"/>
      <c r="K48" s="259"/>
      <c r="L48" s="259"/>
      <c r="M48" s="259"/>
      <c r="N48" s="259"/>
      <c r="O48" s="259"/>
      <c r="P48" s="259"/>
      <c r="Q48" s="260"/>
      <c r="R48" s="1304" t="s">
        <v>962</v>
      </c>
      <c r="S48" s="1304"/>
      <c r="T48" s="258"/>
      <c r="U48" s="258"/>
      <c r="V48" s="258"/>
      <c r="W48" s="258"/>
      <c r="X48" s="258"/>
      <c r="Y48" s="258"/>
    </row>
    <row r="49" spans="1:25" s="236" customFormat="1" ht="11.45" customHeight="1">
      <c r="A49" s="902" t="s">
        <v>961</v>
      </c>
      <c r="B49" s="234"/>
      <c r="C49" s="234"/>
      <c r="D49" s="234"/>
      <c r="E49" s="234"/>
      <c r="F49" s="234"/>
      <c r="G49" s="234"/>
      <c r="H49" s="234"/>
      <c r="I49" s="235"/>
      <c r="J49" s="235"/>
      <c r="K49" s="235"/>
      <c r="L49" s="235"/>
      <c r="M49" s="235"/>
      <c r="N49" s="235"/>
      <c r="O49" s="235"/>
      <c r="P49" s="235"/>
      <c r="Q49" s="237"/>
      <c r="R49" s="237"/>
      <c r="S49" s="235"/>
      <c r="T49" s="234"/>
      <c r="U49" s="234"/>
      <c r="V49" s="234"/>
      <c r="W49" s="234"/>
      <c r="X49" s="234"/>
      <c r="Y49" s="234"/>
    </row>
    <row r="50" spans="1:25" s="236" customFormat="1" ht="11.25">
      <c r="A50" s="237"/>
      <c r="B50" s="234"/>
      <c r="C50" s="234"/>
      <c r="D50" s="234"/>
      <c r="E50" s="234"/>
      <c r="F50" s="234"/>
      <c r="G50" s="234"/>
      <c r="H50" s="234"/>
      <c r="I50" s="235"/>
      <c r="J50" s="235"/>
      <c r="K50" s="235"/>
      <c r="L50" s="235"/>
      <c r="M50" s="235"/>
      <c r="N50" s="235"/>
      <c r="O50" s="235"/>
      <c r="P50" s="235"/>
      <c r="Q50" s="237"/>
      <c r="R50" s="237"/>
      <c r="S50" s="235"/>
      <c r="T50" s="234"/>
      <c r="U50" s="234"/>
      <c r="V50" s="234"/>
      <c r="W50" s="234"/>
      <c r="X50" s="234"/>
      <c r="Y50" s="234"/>
    </row>
    <row r="51" spans="1:25" s="236" customFormat="1" ht="11.25">
      <c r="A51" s="237"/>
      <c r="B51" s="234"/>
      <c r="C51" s="234"/>
      <c r="D51" s="234"/>
      <c r="E51" s="234"/>
      <c r="F51" s="234"/>
      <c r="G51" s="234"/>
      <c r="H51" s="234"/>
      <c r="I51" s="235"/>
      <c r="J51" s="235"/>
      <c r="K51" s="235"/>
      <c r="L51" s="235"/>
      <c r="M51" s="235"/>
      <c r="N51" s="235"/>
      <c r="O51" s="235"/>
      <c r="P51" s="235"/>
      <c r="Q51" s="237"/>
      <c r="R51" s="237"/>
      <c r="S51" s="235"/>
      <c r="T51" s="234"/>
      <c r="U51" s="234"/>
      <c r="V51" s="234"/>
      <c r="W51" s="234"/>
      <c r="X51" s="234"/>
      <c r="Y51" s="234"/>
    </row>
    <row r="52" spans="1:25" s="236" customFormat="1" ht="11.25">
      <c r="A52" s="237"/>
      <c r="B52" s="234"/>
      <c r="C52" s="234"/>
      <c r="D52" s="234"/>
      <c r="E52" s="234"/>
      <c r="F52" s="234"/>
      <c r="G52" s="234"/>
      <c r="H52" s="234"/>
      <c r="I52" s="235"/>
      <c r="J52" s="235"/>
      <c r="K52" s="235"/>
      <c r="L52" s="235"/>
      <c r="M52" s="235"/>
      <c r="N52" s="235"/>
      <c r="O52" s="235"/>
      <c r="P52" s="235"/>
      <c r="Q52" s="237"/>
      <c r="R52" s="237"/>
      <c r="S52" s="235"/>
      <c r="T52" s="234"/>
      <c r="U52" s="234"/>
      <c r="V52" s="234"/>
      <c r="W52" s="234"/>
      <c r="X52" s="234"/>
      <c r="Y52" s="234"/>
    </row>
    <row r="53" spans="1:25" s="236" customFormat="1" ht="11.25">
      <c r="A53" s="237"/>
      <c r="B53" s="234"/>
      <c r="C53" s="234"/>
      <c r="D53" s="234"/>
      <c r="E53" s="234"/>
      <c r="F53" s="234"/>
      <c r="G53" s="234"/>
      <c r="H53" s="234"/>
      <c r="I53" s="235"/>
      <c r="J53" s="235"/>
      <c r="K53" s="235"/>
      <c r="L53" s="235"/>
      <c r="M53" s="235"/>
      <c r="N53" s="235"/>
      <c r="O53" s="235"/>
      <c r="P53" s="235"/>
      <c r="Q53" s="237"/>
      <c r="R53" s="237"/>
      <c r="S53" s="235"/>
      <c r="T53" s="234"/>
      <c r="U53" s="234"/>
      <c r="V53" s="234"/>
      <c r="W53" s="234"/>
      <c r="X53" s="234"/>
      <c r="Y53" s="234"/>
    </row>
    <row r="54" spans="1:25" s="236" customFormat="1" ht="11.25">
      <c r="A54" s="237"/>
      <c r="B54" s="234"/>
      <c r="C54" s="234"/>
      <c r="D54" s="234"/>
      <c r="E54" s="234"/>
      <c r="F54" s="234"/>
      <c r="G54" s="234"/>
      <c r="H54" s="234"/>
      <c r="I54" s="235"/>
      <c r="J54" s="235"/>
      <c r="K54" s="235"/>
      <c r="L54" s="235"/>
      <c r="M54" s="235"/>
      <c r="N54" s="235"/>
      <c r="O54" s="235"/>
      <c r="P54" s="235"/>
      <c r="Q54" s="237"/>
      <c r="R54" s="237"/>
      <c r="S54" s="235"/>
      <c r="T54" s="234"/>
      <c r="U54" s="234"/>
      <c r="V54" s="234"/>
      <c r="W54" s="234"/>
      <c r="X54" s="234"/>
      <c r="Y54" s="234"/>
    </row>
    <row r="55" spans="1:25" s="236" customFormat="1" ht="11.25">
      <c r="A55" s="237"/>
      <c r="B55" s="234"/>
      <c r="C55" s="234"/>
      <c r="D55" s="234"/>
      <c r="E55" s="234"/>
      <c r="F55" s="234"/>
      <c r="G55" s="234"/>
      <c r="H55" s="234"/>
      <c r="I55" s="235"/>
      <c r="J55" s="235"/>
      <c r="K55" s="235"/>
      <c r="L55" s="235"/>
      <c r="M55" s="235"/>
      <c r="N55" s="235"/>
      <c r="O55" s="235"/>
      <c r="P55" s="235"/>
      <c r="Q55" s="237"/>
      <c r="R55" s="237"/>
      <c r="S55" s="235"/>
      <c r="T55" s="234"/>
      <c r="U55" s="234"/>
      <c r="V55" s="234"/>
      <c r="W55" s="234"/>
      <c r="X55" s="234"/>
      <c r="Y55" s="234"/>
    </row>
    <row r="56" spans="1:25" s="236" customFormat="1" ht="11.25">
      <c r="A56" s="237"/>
      <c r="B56" s="234"/>
      <c r="C56" s="234"/>
      <c r="D56" s="234"/>
      <c r="E56" s="234"/>
      <c r="F56" s="234"/>
      <c r="G56" s="234"/>
      <c r="H56" s="234"/>
      <c r="I56" s="235"/>
      <c r="J56" s="235"/>
      <c r="K56" s="235"/>
      <c r="L56" s="235"/>
      <c r="M56" s="235"/>
      <c r="N56" s="235"/>
      <c r="O56" s="235"/>
      <c r="P56" s="235"/>
      <c r="Q56" s="237"/>
      <c r="R56" s="237"/>
      <c r="S56" s="235"/>
      <c r="T56" s="234"/>
      <c r="U56" s="234"/>
      <c r="V56" s="234"/>
      <c r="W56" s="234"/>
      <c r="X56" s="234"/>
      <c r="Y56" s="234"/>
    </row>
    <row r="57" spans="1:25" s="236" customFormat="1" ht="11.25">
      <c r="A57" s="237"/>
      <c r="B57" s="234"/>
      <c r="C57" s="234"/>
      <c r="D57" s="234"/>
      <c r="E57" s="234"/>
      <c r="F57" s="234"/>
      <c r="G57" s="234"/>
      <c r="H57" s="234"/>
      <c r="I57" s="235"/>
      <c r="J57" s="235"/>
      <c r="K57" s="235"/>
      <c r="L57" s="235"/>
      <c r="M57" s="235"/>
      <c r="N57" s="235"/>
      <c r="O57" s="235"/>
      <c r="P57" s="235"/>
      <c r="Q57" s="237"/>
      <c r="R57" s="237"/>
      <c r="S57" s="235"/>
      <c r="T57" s="234"/>
      <c r="U57" s="234"/>
      <c r="V57" s="234"/>
      <c r="W57" s="234"/>
      <c r="X57" s="234"/>
      <c r="Y57" s="234"/>
    </row>
    <row r="58" spans="1:25" s="236" customFormat="1" ht="11.25">
      <c r="A58" s="237"/>
      <c r="B58" s="234"/>
      <c r="C58" s="234"/>
      <c r="D58" s="234"/>
      <c r="E58" s="234"/>
      <c r="F58" s="234"/>
      <c r="G58" s="234"/>
      <c r="H58" s="234"/>
      <c r="I58" s="235"/>
      <c r="J58" s="235"/>
      <c r="K58" s="235"/>
      <c r="L58" s="235"/>
      <c r="M58" s="235"/>
      <c r="N58" s="235"/>
      <c r="O58" s="235"/>
      <c r="P58" s="235"/>
      <c r="Q58" s="237"/>
      <c r="R58" s="237"/>
      <c r="S58" s="235"/>
      <c r="T58" s="234"/>
      <c r="U58" s="234"/>
      <c r="V58" s="234"/>
      <c r="W58" s="234"/>
      <c r="X58" s="234"/>
      <c r="Y58" s="234"/>
    </row>
    <row r="59" spans="1:25" s="236" customFormat="1" ht="11.25">
      <c r="A59" s="237"/>
      <c r="B59" s="234"/>
      <c r="C59" s="234"/>
      <c r="D59" s="234"/>
      <c r="E59" s="234"/>
      <c r="F59" s="234"/>
      <c r="G59" s="234"/>
      <c r="H59" s="234"/>
      <c r="I59" s="235"/>
      <c r="J59" s="235"/>
      <c r="K59" s="235"/>
      <c r="L59" s="235"/>
      <c r="M59" s="235"/>
      <c r="N59" s="235"/>
      <c r="O59" s="235"/>
      <c r="P59" s="235"/>
      <c r="Q59" s="237"/>
      <c r="R59" s="237"/>
      <c r="S59" s="235"/>
      <c r="T59" s="234"/>
      <c r="U59" s="234"/>
      <c r="V59" s="234"/>
      <c r="W59" s="234"/>
      <c r="X59" s="234"/>
      <c r="Y59" s="234"/>
    </row>
    <row r="60" spans="1:25" s="236" customFormat="1" ht="11.25">
      <c r="A60" s="237"/>
      <c r="B60" s="234"/>
      <c r="C60" s="234"/>
      <c r="D60" s="234"/>
      <c r="E60" s="234"/>
      <c r="F60" s="234"/>
      <c r="G60" s="234"/>
      <c r="H60" s="234"/>
      <c r="I60" s="235"/>
      <c r="J60" s="235"/>
      <c r="K60" s="235"/>
      <c r="L60" s="235"/>
      <c r="M60" s="235"/>
      <c r="N60" s="235"/>
      <c r="O60" s="235"/>
      <c r="P60" s="235"/>
      <c r="Q60" s="237"/>
      <c r="R60" s="237"/>
      <c r="S60" s="235"/>
      <c r="T60" s="234"/>
      <c r="U60" s="234"/>
      <c r="V60" s="234"/>
      <c r="W60" s="234"/>
      <c r="X60" s="234"/>
      <c r="Y60" s="234"/>
    </row>
    <row r="61" spans="1:25" s="236" customFormat="1" ht="11.25">
      <c r="A61" s="237"/>
      <c r="B61" s="234"/>
      <c r="C61" s="234"/>
      <c r="D61" s="234"/>
      <c r="E61" s="234"/>
      <c r="F61" s="234"/>
      <c r="G61" s="234"/>
      <c r="H61" s="234"/>
      <c r="I61" s="235"/>
      <c r="J61" s="235"/>
      <c r="K61" s="235"/>
      <c r="L61" s="235"/>
      <c r="M61" s="235"/>
      <c r="N61" s="235"/>
      <c r="O61" s="235"/>
      <c r="P61" s="235"/>
      <c r="Q61" s="237"/>
      <c r="R61" s="237"/>
      <c r="S61" s="235"/>
      <c r="T61" s="234"/>
      <c r="U61" s="234"/>
      <c r="V61" s="234"/>
      <c r="W61" s="234"/>
      <c r="X61" s="234"/>
      <c r="Y61" s="234"/>
    </row>
    <row r="62" spans="1:25" s="236" customFormat="1" ht="11.25">
      <c r="A62" s="237"/>
      <c r="B62" s="234"/>
      <c r="C62" s="234"/>
      <c r="D62" s="234"/>
      <c r="E62" s="234"/>
      <c r="F62" s="234"/>
      <c r="G62" s="234"/>
      <c r="H62" s="234"/>
      <c r="I62" s="235"/>
      <c r="J62" s="235"/>
      <c r="K62" s="235"/>
      <c r="L62" s="235"/>
      <c r="M62" s="235"/>
      <c r="N62" s="235"/>
      <c r="O62" s="235"/>
      <c r="P62" s="235"/>
      <c r="Q62" s="237"/>
      <c r="R62" s="237"/>
      <c r="S62" s="235"/>
      <c r="T62" s="234"/>
      <c r="U62" s="234"/>
      <c r="V62" s="234"/>
      <c r="W62" s="234"/>
      <c r="X62" s="234"/>
      <c r="Y62" s="234"/>
    </row>
    <row r="63" spans="1:25" s="236" customFormat="1" ht="11.25">
      <c r="A63" s="237"/>
      <c r="B63" s="234"/>
      <c r="C63" s="234"/>
      <c r="D63" s="234"/>
      <c r="E63" s="234"/>
      <c r="F63" s="234"/>
      <c r="G63" s="234"/>
      <c r="H63" s="234"/>
      <c r="I63" s="235"/>
      <c r="J63" s="235"/>
      <c r="K63" s="235"/>
      <c r="L63" s="235"/>
      <c r="M63" s="235"/>
      <c r="N63" s="235"/>
      <c r="O63" s="235"/>
      <c r="P63" s="235"/>
      <c r="Q63" s="237"/>
      <c r="R63" s="237"/>
      <c r="S63" s="235"/>
      <c r="T63" s="234"/>
      <c r="U63" s="234"/>
      <c r="V63" s="234"/>
      <c r="W63" s="234"/>
      <c r="X63" s="234"/>
      <c r="Y63" s="234"/>
    </row>
    <row r="64" spans="1:25" s="236" customFormat="1" ht="11.25">
      <c r="A64" s="237"/>
      <c r="B64" s="234"/>
      <c r="C64" s="234"/>
      <c r="D64" s="234"/>
      <c r="E64" s="234"/>
      <c r="F64" s="234"/>
      <c r="G64" s="234"/>
      <c r="H64" s="234"/>
      <c r="I64" s="235"/>
      <c r="J64" s="235"/>
      <c r="K64" s="235"/>
      <c r="L64" s="235"/>
      <c r="M64" s="235"/>
      <c r="N64" s="235"/>
      <c r="O64" s="235"/>
      <c r="P64" s="235"/>
      <c r="Q64" s="237"/>
      <c r="R64" s="237"/>
      <c r="S64" s="235"/>
      <c r="T64" s="234"/>
      <c r="U64" s="234"/>
      <c r="V64" s="234"/>
      <c r="W64" s="234"/>
      <c r="X64" s="234"/>
      <c r="Y64" s="234"/>
    </row>
    <row r="65" spans="1:25" s="236" customFormat="1" ht="11.25">
      <c r="A65" s="237"/>
      <c r="B65" s="234"/>
      <c r="C65" s="234"/>
      <c r="D65" s="234"/>
      <c r="E65" s="234"/>
      <c r="F65" s="234"/>
      <c r="G65" s="234"/>
      <c r="H65" s="234"/>
      <c r="I65" s="235"/>
      <c r="J65" s="235"/>
      <c r="K65" s="235"/>
      <c r="L65" s="235"/>
      <c r="M65" s="235"/>
      <c r="N65" s="235"/>
      <c r="O65" s="235"/>
      <c r="P65" s="235"/>
      <c r="Q65" s="237"/>
      <c r="R65" s="237"/>
      <c r="S65" s="235"/>
      <c r="T65" s="234"/>
      <c r="U65" s="234"/>
      <c r="V65" s="234"/>
      <c r="W65" s="234"/>
      <c r="X65" s="234"/>
      <c r="Y65" s="234"/>
    </row>
    <row r="66" spans="1:25" s="236" customFormat="1" ht="11.25">
      <c r="A66" s="237"/>
      <c r="B66" s="234"/>
      <c r="C66" s="234"/>
      <c r="D66" s="234"/>
      <c r="E66" s="234"/>
      <c r="F66" s="234"/>
      <c r="G66" s="234"/>
      <c r="H66" s="234"/>
      <c r="I66" s="235"/>
      <c r="J66" s="235"/>
      <c r="K66" s="235"/>
      <c r="L66" s="235"/>
      <c r="M66" s="235"/>
      <c r="N66" s="235"/>
      <c r="O66" s="235"/>
      <c r="P66" s="235"/>
      <c r="Q66" s="237"/>
      <c r="R66" s="237"/>
      <c r="S66" s="235"/>
      <c r="T66" s="234"/>
      <c r="U66" s="234"/>
      <c r="V66" s="234"/>
      <c r="W66" s="234"/>
      <c r="X66" s="234"/>
      <c r="Y66" s="234"/>
    </row>
    <row r="67" spans="1:25" s="236" customFormat="1" ht="11.25">
      <c r="A67" s="237"/>
      <c r="B67" s="234"/>
      <c r="C67" s="234"/>
      <c r="D67" s="234"/>
      <c r="E67" s="234"/>
      <c r="F67" s="234"/>
      <c r="G67" s="234"/>
      <c r="H67" s="234"/>
      <c r="I67" s="235"/>
      <c r="J67" s="235"/>
      <c r="K67" s="235"/>
      <c r="L67" s="235"/>
      <c r="M67" s="235"/>
      <c r="N67" s="235"/>
      <c r="O67" s="235"/>
      <c r="P67" s="235"/>
      <c r="Q67" s="237"/>
      <c r="R67" s="237"/>
      <c r="S67" s="235"/>
      <c r="T67" s="234"/>
      <c r="U67" s="234"/>
      <c r="V67" s="234"/>
      <c r="W67" s="234"/>
      <c r="X67" s="234"/>
      <c r="Y67" s="234"/>
    </row>
    <row r="68" spans="1:25" s="236" customFormat="1" ht="11.25">
      <c r="A68" s="237"/>
      <c r="B68" s="234"/>
      <c r="C68" s="234"/>
      <c r="D68" s="234"/>
      <c r="E68" s="234"/>
      <c r="F68" s="234"/>
      <c r="G68" s="234"/>
      <c r="H68" s="234"/>
      <c r="I68" s="235"/>
      <c r="J68" s="235"/>
      <c r="K68" s="235"/>
      <c r="L68" s="235"/>
      <c r="M68" s="235"/>
      <c r="N68" s="235"/>
      <c r="O68" s="235"/>
      <c r="P68" s="235"/>
      <c r="Q68" s="237"/>
      <c r="R68" s="237"/>
      <c r="S68" s="235"/>
      <c r="T68" s="234"/>
      <c r="U68" s="234"/>
      <c r="V68" s="234"/>
      <c r="W68" s="234"/>
      <c r="X68" s="234"/>
      <c r="Y68" s="234"/>
    </row>
    <row r="69" spans="1:25" s="236" customFormat="1" ht="11.25">
      <c r="A69" s="237"/>
      <c r="B69" s="234"/>
      <c r="C69" s="234"/>
      <c r="D69" s="234"/>
      <c r="E69" s="234"/>
      <c r="F69" s="234"/>
      <c r="G69" s="234"/>
      <c r="H69" s="234"/>
      <c r="I69" s="235"/>
      <c r="J69" s="235"/>
      <c r="K69" s="235"/>
      <c r="L69" s="235"/>
      <c r="M69" s="235"/>
      <c r="N69" s="235"/>
      <c r="O69" s="235"/>
      <c r="P69" s="235"/>
      <c r="Q69" s="237"/>
      <c r="R69" s="237"/>
      <c r="S69" s="235"/>
      <c r="T69" s="234"/>
      <c r="U69" s="234"/>
      <c r="V69" s="234"/>
      <c r="W69" s="234"/>
      <c r="X69" s="234"/>
      <c r="Y69" s="234"/>
    </row>
    <row r="70" spans="1:25" s="236" customFormat="1" ht="11.25">
      <c r="A70" s="237"/>
      <c r="B70" s="234"/>
      <c r="C70" s="234"/>
      <c r="D70" s="234"/>
      <c r="E70" s="234"/>
      <c r="F70" s="234"/>
      <c r="G70" s="234"/>
      <c r="H70" s="234"/>
      <c r="I70" s="235"/>
      <c r="J70" s="235"/>
      <c r="K70" s="235"/>
      <c r="L70" s="235"/>
      <c r="M70" s="235"/>
      <c r="N70" s="235"/>
      <c r="O70" s="235"/>
      <c r="P70" s="235"/>
      <c r="Q70" s="237"/>
      <c r="R70" s="237"/>
      <c r="S70" s="235"/>
      <c r="T70" s="234"/>
      <c r="U70" s="234"/>
      <c r="V70" s="234"/>
      <c r="W70" s="234"/>
      <c r="X70" s="234"/>
      <c r="Y70" s="234"/>
    </row>
    <row r="71" spans="1:25" s="236" customFormat="1" ht="11.25">
      <c r="A71" s="237"/>
      <c r="B71" s="234"/>
      <c r="C71" s="234"/>
      <c r="D71" s="234"/>
      <c r="E71" s="234"/>
      <c r="F71" s="234"/>
      <c r="G71" s="234"/>
      <c r="H71" s="234"/>
      <c r="I71" s="235"/>
      <c r="J71" s="235"/>
      <c r="K71" s="235"/>
      <c r="L71" s="235"/>
      <c r="M71" s="235"/>
      <c r="N71" s="235"/>
      <c r="O71" s="235"/>
      <c r="P71" s="235"/>
      <c r="Q71" s="237"/>
      <c r="R71" s="237"/>
      <c r="S71" s="235"/>
      <c r="T71" s="234"/>
      <c r="U71" s="234"/>
      <c r="V71" s="234"/>
      <c r="W71" s="234"/>
      <c r="X71" s="234"/>
      <c r="Y71" s="234"/>
    </row>
    <row r="72" spans="1:25" s="236" customFormat="1" ht="11.25">
      <c r="A72" s="237"/>
      <c r="B72" s="234"/>
      <c r="C72" s="234"/>
      <c r="D72" s="234"/>
      <c r="E72" s="234"/>
      <c r="F72" s="234"/>
      <c r="G72" s="234"/>
      <c r="H72" s="234"/>
      <c r="I72" s="235"/>
      <c r="J72" s="235"/>
      <c r="K72" s="235"/>
      <c r="L72" s="235"/>
      <c r="M72" s="235"/>
      <c r="N72" s="235"/>
      <c r="O72" s="235"/>
      <c r="P72" s="235"/>
      <c r="Q72" s="237"/>
      <c r="R72" s="237"/>
      <c r="S72" s="235"/>
      <c r="T72" s="234"/>
      <c r="U72" s="234"/>
      <c r="V72" s="234"/>
      <c r="W72" s="234"/>
      <c r="X72" s="234"/>
      <c r="Y72" s="234"/>
    </row>
    <row r="73" spans="1:25" s="236" customFormat="1" ht="11.25">
      <c r="A73" s="237"/>
      <c r="B73" s="234"/>
      <c r="C73" s="234"/>
      <c r="D73" s="234"/>
      <c r="E73" s="234"/>
      <c r="F73" s="234"/>
      <c r="G73" s="234"/>
      <c r="H73" s="234"/>
      <c r="I73" s="235"/>
      <c r="J73" s="235"/>
      <c r="K73" s="235"/>
      <c r="L73" s="235"/>
      <c r="M73" s="235"/>
      <c r="N73" s="235"/>
      <c r="O73" s="235"/>
      <c r="P73" s="235"/>
      <c r="Q73" s="237"/>
      <c r="R73" s="237"/>
      <c r="S73" s="235"/>
      <c r="T73" s="234"/>
      <c r="U73" s="234"/>
      <c r="V73" s="234"/>
      <c r="W73" s="234"/>
      <c r="X73" s="234"/>
      <c r="Y73" s="234"/>
    </row>
    <row r="74" spans="1:25" s="236" customFormat="1" ht="11.25">
      <c r="A74" s="237"/>
      <c r="B74" s="234"/>
      <c r="C74" s="234"/>
      <c r="D74" s="234"/>
      <c r="E74" s="234"/>
      <c r="F74" s="234"/>
      <c r="G74" s="234"/>
      <c r="H74" s="234"/>
      <c r="I74" s="235"/>
      <c r="J74" s="235"/>
      <c r="K74" s="235"/>
      <c r="L74" s="235"/>
      <c r="M74" s="235"/>
      <c r="N74" s="235"/>
      <c r="O74" s="235"/>
      <c r="P74" s="235"/>
      <c r="Q74" s="237"/>
      <c r="R74" s="237"/>
      <c r="S74" s="235"/>
      <c r="T74" s="234"/>
      <c r="U74" s="234"/>
      <c r="V74" s="234"/>
      <c r="W74" s="234"/>
      <c r="X74" s="234"/>
      <c r="Y74" s="234"/>
    </row>
    <row r="75" spans="1:25" s="236" customFormat="1" ht="11.25">
      <c r="A75" s="237"/>
      <c r="B75" s="234"/>
      <c r="C75" s="234"/>
      <c r="D75" s="234"/>
      <c r="E75" s="234"/>
      <c r="F75" s="234"/>
      <c r="G75" s="234"/>
      <c r="H75" s="234"/>
      <c r="I75" s="235"/>
      <c r="J75" s="235"/>
      <c r="K75" s="235"/>
      <c r="L75" s="235"/>
      <c r="M75" s="235"/>
      <c r="N75" s="235"/>
      <c r="O75" s="235"/>
      <c r="P75" s="235"/>
      <c r="Q75" s="237"/>
      <c r="R75" s="237"/>
      <c r="S75" s="235"/>
      <c r="T75" s="234"/>
      <c r="U75" s="234"/>
      <c r="V75" s="234"/>
      <c r="W75" s="234"/>
      <c r="X75" s="234"/>
      <c r="Y75" s="234"/>
    </row>
    <row r="76" spans="1:25" s="236" customFormat="1" ht="11.25">
      <c r="A76" s="237"/>
      <c r="B76" s="234"/>
      <c r="C76" s="234"/>
      <c r="D76" s="234"/>
      <c r="E76" s="234"/>
      <c r="F76" s="234"/>
      <c r="G76" s="234"/>
      <c r="H76" s="234"/>
      <c r="I76" s="235"/>
      <c r="J76" s="235"/>
      <c r="K76" s="235"/>
      <c r="L76" s="235"/>
      <c r="M76" s="235"/>
      <c r="N76" s="235"/>
      <c r="O76" s="235"/>
      <c r="P76" s="235"/>
      <c r="Q76" s="237"/>
      <c r="R76" s="237"/>
      <c r="S76" s="235"/>
      <c r="T76" s="234"/>
      <c r="U76" s="234"/>
      <c r="V76" s="234"/>
      <c r="W76" s="234"/>
      <c r="X76" s="234"/>
      <c r="Y76" s="234"/>
    </row>
    <row r="77" spans="1:25" s="236" customFormat="1" ht="11.25">
      <c r="A77" s="237"/>
      <c r="B77" s="234"/>
      <c r="C77" s="234"/>
      <c r="D77" s="234"/>
      <c r="E77" s="234"/>
      <c r="F77" s="234"/>
      <c r="G77" s="234"/>
      <c r="H77" s="234"/>
      <c r="I77" s="235"/>
      <c r="J77" s="235"/>
      <c r="K77" s="235"/>
      <c r="L77" s="235"/>
      <c r="M77" s="235"/>
      <c r="N77" s="235"/>
      <c r="O77" s="235"/>
      <c r="P77" s="235"/>
      <c r="Q77" s="237"/>
      <c r="R77" s="237"/>
      <c r="S77" s="235"/>
      <c r="T77" s="234"/>
      <c r="U77" s="234"/>
      <c r="V77" s="234"/>
      <c r="W77" s="234"/>
      <c r="X77" s="234"/>
      <c r="Y77" s="234"/>
    </row>
    <row r="78" spans="1:25" s="236" customFormat="1" ht="11.25">
      <c r="A78" s="237"/>
      <c r="B78" s="234"/>
      <c r="C78" s="234"/>
      <c r="D78" s="234"/>
      <c r="E78" s="234"/>
      <c r="F78" s="234"/>
      <c r="G78" s="234"/>
      <c r="H78" s="234"/>
      <c r="I78" s="235"/>
      <c r="J78" s="235"/>
      <c r="K78" s="235"/>
      <c r="L78" s="235"/>
      <c r="M78" s="235"/>
      <c r="N78" s="235"/>
      <c r="O78" s="235"/>
      <c r="P78" s="235"/>
      <c r="Q78" s="237"/>
      <c r="R78" s="237"/>
      <c r="S78" s="235"/>
      <c r="T78" s="234"/>
      <c r="U78" s="234"/>
      <c r="V78" s="234"/>
      <c r="W78" s="234"/>
      <c r="X78" s="234"/>
      <c r="Y78" s="234"/>
    </row>
    <row r="79" spans="1:25" s="236" customFormat="1" ht="11.25">
      <c r="A79" s="237"/>
      <c r="B79" s="234"/>
      <c r="C79" s="234"/>
      <c r="D79" s="234"/>
      <c r="E79" s="234"/>
      <c r="F79" s="234"/>
      <c r="G79" s="234"/>
      <c r="H79" s="234"/>
      <c r="I79" s="235"/>
      <c r="J79" s="235"/>
      <c r="K79" s="235"/>
      <c r="L79" s="235"/>
      <c r="M79" s="235"/>
      <c r="N79" s="235"/>
      <c r="O79" s="235"/>
      <c r="P79" s="235"/>
      <c r="Q79" s="237"/>
      <c r="R79" s="237"/>
      <c r="S79" s="235"/>
      <c r="T79" s="234"/>
      <c r="U79" s="234"/>
      <c r="V79" s="234"/>
      <c r="W79" s="234"/>
      <c r="X79" s="234"/>
      <c r="Y79" s="234"/>
    </row>
    <row r="80" spans="1:25" s="236" customFormat="1" ht="11.25">
      <c r="A80" s="237"/>
      <c r="B80" s="234"/>
      <c r="C80" s="234"/>
      <c r="D80" s="234"/>
      <c r="E80" s="234"/>
      <c r="F80" s="234"/>
      <c r="G80" s="234"/>
      <c r="H80" s="234"/>
      <c r="I80" s="235"/>
      <c r="J80" s="235"/>
      <c r="K80" s="235"/>
      <c r="L80" s="235"/>
      <c r="M80" s="235"/>
      <c r="N80" s="235"/>
      <c r="O80" s="235"/>
      <c r="P80" s="235"/>
      <c r="Q80" s="237"/>
      <c r="R80" s="237"/>
      <c r="S80" s="235"/>
      <c r="T80" s="234"/>
      <c r="U80" s="234"/>
      <c r="V80" s="234"/>
      <c r="W80" s="234"/>
      <c r="X80" s="234"/>
      <c r="Y80" s="234"/>
    </row>
    <row r="81" spans="1:25" s="236" customFormat="1" ht="11.25">
      <c r="A81" s="237"/>
      <c r="B81" s="234"/>
      <c r="C81" s="234"/>
      <c r="D81" s="234"/>
      <c r="E81" s="234"/>
      <c r="F81" s="234"/>
      <c r="G81" s="234"/>
      <c r="H81" s="234"/>
      <c r="I81" s="235"/>
      <c r="J81" s="235"/>
      <c r="K81" s="235"/>
      <c r="L81" s="235"/>
      <c r="M81" s="235"/>
      <c r="N81" s="235"/>
      <c r="O81" s="235"/>
      <c r="P81" s="235"/>
      <c r="Q81" s="237"/>
      <c r="R81" s="237"/>
      <c r="S81" s="235"/>
      <c r="T81" s="234"/>
      <c r="U81" s="234"/>
      <c r="V81" s="234"/>
      <c r="W81" s="234"/>
      <c r="X81" s="234"/>
      <c r="Y81" s="234"/>
    </row>
    <row r="82" spans="1:25" s="236" customFormat="1" ht="11.25">
      <c r="A82" s="237"/>
      <c r="B82" s="234"/>
      <c r="C82" s="234"/>
      <c r="D82" s="234"/>
      <c r="E82" s="234"/>
      <c r="F82" s="234"/>
      <c r="G82" s="234"/>
      <c r="H82" s="234"/>
      <c r="I82" s="235"/>
      <c r="J82" s="235"/>
      <c r="K82" s="235"/>
      <c r="L82" s="235"/>
      <c r="M82" s="235"/>
      <c r="N82" s="235"/>
      <c r="O82" s="235"/>
      <c r="P82" s="235"/>
      <c r="Q82" s="237"/>
      <c r="R82" s="237"/>
      <c r="S82" s="235"/>
      <c r="T82" s="234"/>
      <c r="U82" s="234"/>
      <c r="V82" s="234"/>
      <c r="W82" s="234"/>
      <c r="X82" s="234"/>
      <c r="Y82" s="234"/>
    </row>
    <row r="83" spans="1:25" s="236" customFormat="1" ht="11.25">
      <c r="A83" s="237"/>
      <c r="B83" s="234"/>
      <c r="C83" s="234"/>
      <c r="D83" s="234"/>
      <c r="E83" s="234"/>
      <c r="F83" s="234"/>
      <c r="G83" s="234"/>
      <c r="H83" s="234"/>
      <c r="I83" s="235"/>
      <c r="J83" s="235"/>
      <c r="K83" s="235"/>
      <c r="L83" s="235"/>
      <c r="M83" s="235"/>
      <c r="N83" s="235"/>
      <c r="O83" s="235"/>
      <c r="P83" s="235"/>
      <c r="Q83" s="237"/>
      <c r="R83" s="237"/>
      <c r="S83" s="235"/>
      <c r="T83" s="234"/>
      <c r="U83" s="234"/>
      <c r="V83" s="234"/>
      <c r="W83" s="234"/>
      <c r="X83" s="234"/>
      <c r="Y83" s="234"/>
    </row>
    <row r="84" spans="1:25" s="236" customFormat="1" ht="11.25">
      <c r="A84" s="237"/>
      <c r="B84" s="234"/>
      <c r="C84" s="234"/>
      <c r="D84" s="234"/>
      <c r="E84" s="234"/>
      <c r="F84" s="234"/>
      <c r="G84" s="234"/>
      <c r="H84" s="234"/>
      <c r="I84" s="235"/>
      <c r="J84" s="235"/>
      <c r="K84" s="235"/>
      <c r="L84" s="235"/>
      <c r="M84" s="235"/>
      <c r="N84" s="235"/>
      <c r="O84" s="235"/>
      <c r="P84" s="235"/>
      <c r="Q84" s="237"/>
      <c r="R84" s="237"/>
      <c r="S84" s="235"/>
      <c r="T84" s="234"/>
      <c r="U84" s="234"/>
      <c r="V84" s="234"/>
      <c r="W84" s="234"/>
      <c r="X84" s="234"/>
      <c r="Y84" s="234"/>
    </row>
    <row r="85" spans="1:25" s="236" customFormat="1" ht="11.25">
      <c r="A85" s="237"/>
      <c r="B85" s="234"/>
      <c r="C85" s="234"/>
      <c r="D85" s="234"/>
      <c r="E85" s="234"/>
      <c r="F85" s="234"/>
      <c r="G85" s="234"/>
      <c r="H85" s="234"/>
      <c r="I85" s="235"/>
      <c r="J85" s="235"/>
      <c r="K85" s="235"/>
      <c r="L85" s="235"/>
      <c r="M85" s="235"/>
      <c r="N85" s="235"/>
      <c r="O85" s="235"/>
      <c r="P85" s="235"/>
      <c r="Q85" s="237"/>
      <c r="R85" s="237"/>
      <c r="S85" s="235"/>
      <c r="T85" s="234"/>
      <c r="U85" s="234"/>
      <c r="V85" s="234"/>
      <c r="W85" s="234"/>
      <c r="X85" s="234"/>
      <c r="Y85" s="234"/>
    </row>
    <row r="86" spans="1:25" s="236" customFormat="1" ht="11.25">
      <c r="A86" s="237"/>
      <c r="B86" s="234"/>
      <c r="C86" s="234"/>
      <c r="D86" s="234"/>
      <c r="E86" s="234"/>
      <c r="F86" s="234"/>
      <c r="G86" s="234"/>
      <c r="H86" s="234"/>
      <c r="I86" s="235"/>
      <c r="J86" s="235"/>
      <c r="K86" s="235"/>
      <c r="L86" s="235"/>
      <c r="M86" s="235"/>
      <c r="N86" s="235"/>
      <c r="O86" s="235"/>
      <c r="P86" s="235"/>
      <c r="Q86" s="237"/>
      <c r="R86" s="237"/>
      <c r="S86" s="235"/>
      <c r="T86" s="234"/>
      <c r="U86" s="234"/>
      <c r="V86" s="234"/>
      <c r="W86" s="234"/>
      <c r="X86" s="234"/>
      <c r="Y86" s="234"/>
    </row>
    <row r="87" spans="1:25" s="236" customFormat="1" ht="11.25">
      <c r="A87" s="237"/>
      <c r="B87" s="234"/>
      <c r="C87" s="234"/>
      <c r="D87" s="234"/>
      <c r="E87" s="234"/>
      <c r="F87" s="234"/>
      <c r="G87" s="234"/>
      <c r="H87" s="234"/>
      <c r="I87" s="235"/>
      <c r="J87" s="235"/>
      <c r="K87" s="235"/>
      <c r="L87" s="235"/>
      <c r="M87" s="235"/>
      <c r="N87" s="235"/>
      <c r="O87" s="235"/>
      <c r="P87" s="235"/>
      <c r="Q87" s="237"/>
      <c r="R87" s="237"/>
      <c r="S87" s="235"/>
      <c r="T87" s="234"/>
      <c r="U87" s="234"/>
      <c r="V87" s="234"/>
      <c r="W87" s="234"/>
      <c r="X87" s="234"/>
      <c r="Y87" s="234"/>
    </row>
    <row r="88" spans="1:25" s="236" customFormat="1" ht="11.25">
      <c r="A88" s="237"/>
      <c r="B88" s="234"/>
      <c r="C88" s="234"/>
      <c r="D88" s="234"/>
      <c r="E88" s="234"/>
      <c r="F88" s="234"/>
      <c r="G88" s="234"/>
      <c r="H88" s="234"/>
      <c r="I88" s="235"/>
      <c r="J88" s="235"/>
      <c r="K88" s="235"/>
      <c r="L88" s="235"/>
      <c r="M88" s="235"/>
      <c r="N88" s="235"/>
      <c r="O88" s="235"/>
      <c r="P88" s="235"/>
      <c r="Q88" s="237"/>
      <c r="R88" s="237"/>
      <c r="S88" s="235"/>
      <c r="T88" s="234"/>
      <c r="U88" s="234"/>
      <c r="V88" s="234"/>
      <c r="W88" s="234"/>
      <c r="X88" s="234"/>
      <c r="Y88" s="234"/>
    </row>
    <row r="89" spans="1:25" s="236" customFormat="1" ht="11.25">
      <c r="A89" s="237"/>
      <c r="B89" s="234"/>
      <c r="C89" s="234"/>
      <c r="D89" s="234"/>
      <c r="E89" s="234"/>
      <c r="F89" s="234"/>
      <c r="G89" s="234"/>
      <c r="H89" s="234"/>
      <c r="I89" s="235"/>
      <c r="J89" s="235"/>
      <c r="K89" s="235"/>
      <c r="L89" s="235"/>
      <c r="M89" s="235"/>
      <c r="N89" s="235"/>
      <c r="O89" s="235"/>
      <c r="P89" s="235"/>
      <c r="Q89" s="237"/>
      <c r="R89" s="237"/>
      <c r="S89" s="235"/>
      <c r="T89" s="234"/>
      <c r="U89" s="234"/>
      <c r="V89" s="234"/>
      <c r="W89" s="234"/>
      <c r="X89" s="234"/>
      <c r="Y89" s="234"/>
    </row>
    <row r="90" spans="1:25" s="236" customFormat="1" ht="11.25">
      <c r="A90" s="237"/>
      <c r="B90" s="234"/>
      <c r="C90" s="234"/>
      <c r="D90" s="234"/>
      <c r="E90" s="234"/>
      <c r="F90" s="234"/>
      <c r="G90" s="234"/>
      <c r="H90" s="234"/>
      <c r="I90" s="235"/>
      <c r="J90" s="235"/>
      <c r="K90" s="235"/>
      <c r="L90" s="235"/>
      <c r="M90" s="235"/>
      <c r="N90" s="235"/>
      <c r="O90" s="235"/>
      <c r="P90" s="235"/>
      <c r="Q90" s="237"/>
      <c r="R90" s="237"/>
      <c r="S90" s="235"/>
      <c r="T90" s="234"/>
      <c r="U90" s="234"/>
      <c r="V90" s="234"/>
      <c r="W90" s="234"/>
      <c r="X90" s="234"/>
      <c r="Y90" s="234"/>
    </row>
    <row r="91" spans="1:25" s="236" customFormat="1" ht="11.25">
      <c r="A91" s="237"/>
      <c r="B91" s="234"/>
      <c r="C91" s="234"/>
      <c r="D91" s="234"/>
      <c r="E91" s="234"/>
      <c r="F91" s="234"/>
      <c r="G91" s="234"/>
      <c r="H91" s="234"/>
      <c r="I91" s="235"/>
      <c r="J91" s="235"/>
      <c r="K91" s="235"/>
      <c r="L91" s="235"/>
      <c r="M91" s="235"/>
      <c r="N91" s="235"/>
      <c r="O91" s="235"/>
      <c r="P91" s="235"/>
      <c r="Q91" s="237"/>
      <c r="R91" s="237"/>
      <c r="S91" s="235"/>
      <c r="T91" s="234"/>
      <c r="U91" s="234"/>
      <c r="V91" s="234"/>
      <c r="W91" s="234"/>
      <c r="X91" s="234"/>
      <c r="Y91" s="234"/>
    </row>
    <row r="92" spans="1:25" s="236" customFormat="1" ht="11.25">
      <c r="A92" s="237"/>
      <c r="B92" s="234"/>
      <c r="C92" s="234"/>
      <c r="D92" s="234"/>
      <c r="E92" s="234"/>
      <c r="F92" s="234"/>
      <c r="G92" s="234"/>
      <c r="H92" s="234"/>
      <c r="I92" s="235"/>
      <c r="J92" s="235"/>
      <c r="K92" s="235"/>
      <c r="L92" s="235"/>
      <c r="M92" s="235"/>
      <c r="N92" s="235"/>
      <c r="O92" s="235"/>
      <c r="P92" s="235"/>
      <c r="Q92" s="237"/>
      <c r="R92" s="237"/>
      <c r="S92" s="235"/>
      <c r="T92" s="234"/>
      <c r="U92" s="234"/>
      <c r="V92" s="234"/>
      <c r="W92" s="234"/>
      <c r="X92" s="234"/>
      <c r="Y92" s="234"/>
    </row>
  </sheetData>
  <sheetProtection selectLockedCells="1"/>
  <mergeCells count="40">
    <mergeCell ref="A48:C48"/>
    <mergeCell ref="R48:S48"/>
    <mergeCell ref="W7:W9"/>
    <mergeCell ref="X7:X9"/>
    <mergeCell ref="Y7:Y9"/>
    <mergeCell ref="A47:B47"/>
    <mergeCell ref="D47:G47"/>
    <mergeCell ref="L47:Q47"/>
    <mergeCell ref="R47:S47"/>
    <mergeCell ref="V47:Y47"/>
    <mergeCell ref="V6:V9"/>
    <mergeCell ref="W6:Y6"/>
    <mergeCell ref="D7:D9"/>
    <mergeCell ref="E7:E9"/>
    <mergeCell ref="F7:F9"/>
    <mergeCell ref="G7:G9"/>
    <mergeCell ref="I7:I9"/>
    <mergeCell ref="J7:J9"/>
    <mergeCell ref="K7:K9"/>
    <mergeCell ref="M6:P6"/>
    <mergeCell ref="M7:M9"/>
    <mergeCell ref="N7:N9"/>
    <mergeCell ref="O7:O9"/>
    <mergeCell ref="P7:P9"/>
    <mergeCell ref="A3:G3"/>
    <mergeCell ref="H3:Q3"/>
    <mergeCell ref="R3:Y3"/>
    <mergeCell ref="R4:Y4"/>
    <mergeCell ref="A6:A9"/>
    <mergeCell ref="B6:B9"/>
    <mergeCell ref="C6:C9"/>
    <mergeCell ref="D6:G6"/>
    <mergeCell ref="H6:K6"/>
    <mergeCell ref="L6:L9"/>
    <mergeCell ref="Q6:Q9"/>
    <mergeCell ref="R6:R9"/>
    <mergeCell ref="S6:S9"/>
    <mergeCell ref="T6:T9"/>
    <mergeCell ref="U6:U9"/>
    <mergeCell ref="H7:H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6" man="1"/>
    <brk id="17" max="4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8"/>
  <sheetViews>
    <sheetView showGridLines="0" view="pageBreakPreview" zoomScaleNormal="100" zoomScaleSheetLayoutView="100" workbookViewId="0">
      <selection activeCell="P60" sqref="P60"/>
    </sheetView>
  </sheetViews>
  <sheetFormatPr defaultRowHeight="14.25"/>
  <cols>
    <col min="1" max="1" width="5.25" style="524" customWidth="1"/>
    <col min="2" max="2" width="9.625" style="525" customWidth="1"/>
    <col min="3" max="3" width="8" style="524" customWidth="1"/>
    <col min="4" max="4" width="28" style="524" customWidth="1"/>
    <col min="5" max="5" width="6" style="524" customWidth="1"/>
    <col min="6" max="6" width="8.625" style="524" customWidth="1"/>
    <col min="7" max="7" width="7.875" style="524" customWidth="1"/>
    <col min="8" max="8" width="9" style="526" customWidth="1"/>
    <col min="9" max="9" width="6.625" style="524" customWidth="1"/>
    <col min="10" max="10" width="6.625" style="526" customWidth="1"/>
    <col min="11" max="11" width="8.625" style="524" customWidth="1"/>
    <col min="12" max="12" width="7.625" style="525" customWidth="1"/>
    <col min="13" max="13" width="8.625" style="525" customWidth="1"/>
    <col min="14" max="14" width="16.125" style="525" customWidth="1"/>
    <col min="15" max="18" width="6.875" style="525" customWidth="1"/>
    <col min="19" max="19" width="7.125" style="525" hidden="1" customWidth="1"/>
    <col min="20" max="20" width="10.5" style="525" hidden="1" customWidth="1"/>
    <col min="21" max="21" width="10.375" style="524" customWidth="1"/>
    <col min="22" max="22" width="10" style="524" customWidth="1"/>
    <col min="23" max="24" width="9.625" style="524" customWidth="1"/>
    <col min="25" max="25" width="10.875" style="524" customWidth="1"/>
    <col min="26" max="26" width="9.625" style="524" customWidth="1"/>
    <col min="27" max="27" width="11" style="526" bestFit="1" customWidth="1"/>
    <col min="28" max="28" width="11" style="525" customWidth="1"/>
    <col min="29" max="16384" width="9" style="527"/>
  </cols>
  <sheetData>
    <row r="1" spans="1:28" s="510" customFormat="1" ht="14.1" customHeight="1">
      <c r="A1" s="333"/>
      <c r="B1" s="500"/>
      <c r="C1" s="507"/>
      <c r="D1" s="507"/>
      <c r="E1" s="507"/>
      <c r="F1" s="507"/>
      <c r="G1" s="508"/>
      <c r="H1" s="508" t="s">
        <v>1001</v>
      </c>
      <c r="I1" s="333" t="s">
        <v>1002</v>
      </c>
      <c r="J1" s="507"/>
      <c r="K1" s="509"/>
      <c r="L1" s="509"/>
      <c r="M1" s="509"/>
      <c r="N1" s="509"/>
      <c r="O1" s="509"/>
      <c r="P1" s="509"/>
      <c r="Q1" s="509"/>
      <c r="R1" s="509"/>
      <c r="S1" s="500" t="s">
        <v>654</v>
      </c>
      <c r="T1" s="327" t="s">
        <v>655</v>
      </c>
      <c r="U1" s="509"/>
      <c r="V1" s="507"/>
      <c r="W1" s="507"/>
      <c r="X1" s="507"/>
      <c r="Y1" s="507"/>
      <c r="Z1" s="507"/>
      <c r="AA1" s="507"/>
      <c r="AB1" s="500" t="s">
        <v>1003</v>
      </c>
    </row>
    <row r="2" spans="1:28" s="511" customFormat="1" ht="14.1" customHeight="1">
      <c r="C2" s="512"/>
      <c r="D2" s="512"/>
      <c r="E2" s="512"/>
      <c r="F2" s="512"/>
      <c r="G2" s="512"/>
      <c r="H2" s="512"/>
      <c r="J2" s="512"/>
      <c r="K2" s="513"/>
      <c r="L2" s="513"/>
      <c r="M2" s="513"/>
      <c r="N2" s="513"/>
      <c r="O2" s="513"/>
      <c r="P2" s="513"/>
      <c r="Q2" s="513"/>
      <c r="R2" s="513"/>
      <c r="T2" s="514"/>
      <c r="U2" s="513"/>
      <c r="V2" s="512"/>
      <c r="W2" s="512"/>
      <c r="X2" s="512"/>
      <c r="Y2" s="512"/>
      <c r="Z2" s="512"/>
      <c r="AA2" s="512"/>
    </row>
    <row r="3" spans="1:28" s="515" customFormat="1" ht="19.5" customHeight="1">
      <c r="A3" s="1313" t="s">
        <v>656</v>
      </c>
      <c r="B3" s="1313"/>
      <c r="C3" s="1313"/>
      <c r="D3" s="1313"/>
      <c r="E3" s="1313"/>
      <c r="F3" s="1313"/>
      <c r="G3" s="1313"/>
      <c r="H3" s="1313"/>
      <c r="I3" s="1313" t="s">
        <v>395</v>
      </c>
      <c r="J3" s="1313"/>
      <c r="K3" s="1313"/>
      <c r="L3" s="1313"/>
      <c r="M3" s="1313"/>
      <c r="N3" s="1313"/>
      <c r="O3" s="1313"/>
      <c r="P3" s="1313"/>
      <c r="Q3" s="1313"/>
      <c r="R3" s="1313"/>
      <c r="S3" s="1313"/>
      <c r="T3" s="1314" t="s">
        <v>656</v>
      </c>
      <c r="U3" s="1314"/>
      <c r="V3" s="1314"/>
      <c r="W3" s="1314"/>
      <c r="X3" s="1314"/>
      <c r="Y3" s="1314"/>
      <c r="Z3" s="1314"/>
      <c r="AA3" s="1314"/>
      <c r="AB3" s="1314"/>
    </row>
    <row r="4" spans="1:28" s="13" customFormat="1" ht="12" customHeight="1">
      <c r="J4" s="516"/>
      <c r="K4" s="516"/>
      <c r="L4" s="517"/>
      <c r="M4" s="517"/>
      <c r="N4" s="517"/>
      <c r="O4" s="517"/>
      <c r="P4" s="517"/>
      <c r="Q4" s="517"/>
      <c r="R4" s="517"/>
      <c r="T4" s="1315"/>
      <c r="U4" s="1315"/>
      <c r="V4" s="1315"/>
      <c r="W4" s="1315"/>
      <c r="X4" s="1315"/>
      <c r="Y4" s="1315"/>
      <c r="Z4" s="1315"/>
      <c r="AA4" s="1315"/>
    </row>
    <row r="5" spans="1:28" s="518" customFormat="1" ht="12" customHeight="1" thickBot="1">
      <c r="A5" s="518" t="s">
        <v>258</v>
      </c>
      <c r="B5" s="518" t="s">
        <v>258</v>
      </c>
      <c r="C5" s="519"/>
      <c r="D5" s="519"/>
      <c r="E5" s="519"/>
      <c r="F5" s="519"/>
      <c r="G5" s="519"/>
      <c r="H5" s="519"/>
      <c r="I5" s="518" t="s">
        <v>258</v>
      </c>
      <c r="J5" s="519"/>
      <c r="K5" s="520"/>
      <c r="L5" s="520"/>
      <c r="M5" s="520"/>
      <c r="N5" s="520"/>
      <c r="O5" s="520"/>
      <c r="P5" s="520"/>
      <c r="Q5" s="520"/>
      <c r="R5" s="520"/>
      <c r="S5" s="518" t="s">
        <v>258</v>
      </c>
      <c r="T5" s="518" t="s">
        <v>258</v>
      </c>
      <c r="U5" s="520"/>
      <c r="V5" s="519"/>
      <c r="W5" s="519"/>
      <c r="X5" s="519"/>
      <c r="Y5" s="519"/>
      <c r="Z5" s="519"/>
      <c r="AA5" s="519"/>
      <c r="AB5" s="518" t="s">
        <v>258</v>
      </c>
    </row>
    <row r="6" spans="1:28" s="511" customFormat="1" ht="24.95" customHeight="1">
      <c r="A6" s="1316" t="s">
        <v>657</v>
      </c>
      <c r="B6" s="1317"/>
      <c r="C6" s="1322" t="s">
        <v>783</v>
      </c>
      <c r="D6" s="1325" t="s">
        <v>396</v>
      </c>
      <c r="E6" s="1328" t="s">
        <v>789</v>
      </c>
      <c r="F6" s="1329"/>
      <c r="G6" s="1329"/>
      <c r="H6" s="1330"/>
      <c r="I6" s="1331" t="s">
        <v>285</v>
      </c>
      <c r="J6" s="1334" t="s">
        <v>781</v>
      </c>
      <c r="K6" s="1335"/>
      <c r="L6" s="1335"/>
      <c r="M6" s="1336"/>
      <c r="N6" s="1360" t="s">
        <v>286</v>
      </c>
      <c r="O6" s="1337" t="s">
        <v>782</v>
      </c>
      <c r="P6" s="1338"/>
      <c r="Q6" s="1338"/>
      <c r="R6" s="1338"/>
      <c r="S6" s="1363" t="s">
        <v>287</v>
      </c>
      <c r="T6" s="1363" t="s">
        <v>288</v>
      </c>
      <c r="U6" s="1334" t="s">
        <v>289</v>
      </c>
      <c r="V6" s="1325" t="s">
        <v>290</v>
      </c>
      <c r="W6" s="1360" t="s">
        <v>291</v>
      </c>
      <c r="X6" s="1360" t="s">
        <v>292</v>
      </c>
      <c r="Y6" s="1337" t="s">
        <v>269</v>
      </c>
      <c r="Z6" s="1338"/>
      <c r="AA6" s="1338"/>
      <c r="AB6" s="1339" t="s">
        <v>287</v>
      </c>
    </row>
    <row r="7" spans="1:28" s="511" customFormat="1" ht="15" customHeight="1">
      <c r="A7" s="1318"/>
      <c r="B7" s="1319"/>
      <c r="C7" s="1323"/>
      <c r="D7" s="1326"/>
      <c r="E7" s="1342"/>
      <c r="F7" s="1326" t="s">
        <v>293</v>
      </c>
      <c r="G7" s="1347" t="s">
        <v>275</v>
      </c>
      <c r="H7" s="1350" t="s">
        <v>294</v>
      </c>
      <c r="I7" s="1332"/>
      <c r="J7" s="1354"/>
      <c r="K7" s="1357" t="s">
        <v>964</v>
      </c>
      <c r="L7" s="1357" t="s">
        <v>965</v>
      </c>
      <c r="M7" s="1373" t="s">
        <v>294</v>
      </c>
      <c r="N7" s="1361"/>
      <c r="O7" s="1366" t="s">
        <v>966</v>
      </c>
      <c r="P7" s="1366" t="s">
        <v>967</v>
      </c>
      <c r="Q7" s="1376" t="s">
        <v>968</v>
      </c>
      <c r="R7" s="1377" t="s">
        <v>969</v>
      </c>
      <c r="S7" s="1364"/>
      <c r="T7" s="1364"/>
      <c r="U7" s="1355"/>
      <c r="V7" s="1326"/>
      <c r="W7" s="1366"/>
      <c r="X7" s="1366"/>
      <c r="Y7" s="1366" t="s">
        <v>790</v>
      </c>
      <c r="Z7" s="1366" t="s">
        <v>277</v>
      </c>
      <c r="AA7" s="1368" t="s">
        <v>791</v>
      </c>
      <c r="AB7" s="1340"/>
    </row>
    <row r="8" spans="1:28" s="511" customFormat="1" ht="15" customHeight="1">
      <c r="A8" s="1318"/>
      <c r="B8" s="1319"/>
      <c r="C8" s="1323"/>
      <c r="D8" s="1326"/>
      <c r="E8" s="1343"/>
      <c r="F8" s="1345"/>
      <c r="G8" s="1348"/>
      <c r="H8" s="1351"/>
      <c r="I8" s="1332"/>
      <c r="J8" s="1355"/>
      <c r="K8" s="1358"/>
      <c r="L8" s="1358"/>
      <c r="M8" s="1374"/>
      <c r="N8" s="1361"/>
      <c r="O8" s="1361"/>
      <c r="P8" s="1361"/>
      <c r="Q8" s="1361"/>
      <c r="R8" s="1378"/>
      <c r="S8" s="1364"/>
      <c r="T8" s="1364"/>
      <c r="U8" s="1355"/>
      <c r="V8" s="1326"/>
      <c r="W8" s="1366"/>
      <c r="X8" s="1366"/>
      <c r="Y8" s="1366"/>
      <c r="Z8" s="1366"/>
      <c r="AA8" s="1368"/>
      <c r="AB8" s="1340"/>
    </row>
    <row r="9" spans="1:28" s="511" customFormat="1" ht="15" customHeight="1">
      <c r="A9" s="1320"/>
      <c r="B9" s="1321"/>
      <c r="C9" s="1324"/>
      <c r="D9" s="1327"/>
      <c r="E9" s="1344"/>
      <c r="F9" s="1346"/>
      <c r="G9" s="1349"/>
      <c r="H9" s="1352"/>
      <c r="I9" s="1333"/>
      <c r="J9" s="1356"/>
      <c r="K9" s="1359"/>
      <c r="L9" s="1359"/>
      <c r="M9" s="1375"/>
      <c r="N9" s="1362"/>
      <c r="O9" s="1362"/>
      <c r="P9" s="1362"/>
      <c r="Q9" s="1362"/>
      <c r="R9" s="1379"/>
      <c r="S9" s="1365"/>
      <c r="T9" s="1365"/>
      <c r="U9" s="1356"/>
      <c r="V9" s="1327"/>
      <c r="W9" s="1367"/>
      <c r="X9" s="1367"/>
      <c r="Y9" s="1367"/>
      <c r="Z9" s="1367"/>
      <c r="AA9" s="1369"/>
      <c r="AB9" s="1341"/>
    </row>
    <row r="10" spans="1:28" s="511" customFormat="1" ht="12.2" customHeight="1">
      <c r="A10" s="775" t="s">
        <v>858</v>
      </c>
      <c r="B10" s="776" t="s">
        <v>1012</v>
      </c>
      <c r="C10" s="764" t="s">
        <v>136</v>
      </c>
      <c r="D10" s="765" t="s">
        <v>859</v>
      </c>
      <c r="E10" s="777">
        <v>45000</v>
      </c>
      <c r="F10" s="778">
        <v>0</v>
      </c>
      <c r="G10" s="778">
        <v>0</v>
      </c>
      <c r="H10" s="777">
        <v>45000</v>
      </c>
      <c r="I10" s="779" t="s">
        <v>858</v>
      </c>
      <c r="J10" s="778">
        <v>37070.199999999997</v>
      </c>
      <c r="K10" s="778">
        <v>0</v>
      </c>
      <c r="L10" s="778">
        <v>0</v>
      </c>
      <c r="M10" s="778">
        <v>37070.199999999997</v>
      </c>
      <c r="N10" s="777" t="s">
        <v>890</v>
      </c>
      <c r="O10" s="780">
        <v>46</v>
      </c>
      <c r="P10" s="780">
        <v>0</v>
      </c>
      <c r="Q10" s="691">
        <v>312.2</v>
      </c>
      <c r="R10" s="691">
        <v>0</v>
      </c>
      <c r="S10" s="746"/>
      <c r="T10" s="746"/>
      <c r="U10" s="820" t="s">
        <v>933</v>
      </c>
      <c r="V10" s="820">
        <v>105859</v>
      </c>
      <c r="W10" s="821" t="s">
        <v>637</v>
      </c>
      <c r="X10" s="821" t="s">
        <v>664</v>
      </c>
      <c r="Y10" s="821" t="s">
        <v>934</v>
      </c>
      <c r="Z10" s="821" t="s">
        <v>242</v>
      </c>
      <c r="AA10" s="821" t="s">
        <v>242</v>
      </c>
      <c r="AB10" s="822" t="s">
        <v>80</v>
      </c>
    </row>
    <row r="11" spans="1:28" s="695" customFormat="1" ht="12.2" customHeight="1">
      <c r="A11" s="781" t="s">
        <v>84</v>
      </c>
      <c r="B11" s="782" t="s">
        <v>85</v>
      </c>
      <c r="C11" s="764" t="s">
        <v>886</v>
      </c>
      <c r="D11" s="765" t="s">
        <v>860</v>
      </c>
      <c r="E11" s="777">
        <v>700</v>
      </c>
      <c r="F11" s="778">
        <v>0</v>
      </c>
      <c r="G11" s="778">
        <v>0</v>
      </c>
      <c r="H11" s="777">
        <v>700</v>
      </c>
      <c r="I11" s="783" t="s">
        <v>84</v>
      </c>
      <c r="J11" s="778">
        <v>203.1</v>
      </c>
      <c r="K11" s="778">
        <v>0</v>
      </c>
      <c r="L11" s="778">
        <v>0</v>
      </c>
      <c r="M11" s="778">
        <v>203.1</v>
      </c>
      <c r="N11" s="777" t="s">
        <v>891</v>
      </c>
      <c r="O11" s="780">
        <v>0</v>
      </c>
      <c r="P11" s="780">
        <v>0</v>
      </c>
      <c r="Q11" s="691">
        <v>0</v>
      </c>
      <c r="R11" s="691">
        <v>0</v>
      </c>
      <c r="S11" s="692" t="s">
        <v>85</v>
      </c>
      <c r="T11" s="693" t="s">
        <v>659</v>
      </c>
      <c r="U11" s="820" t="s">
        <v>755</v>
      </c>
      <c r="V11" s="820">
        <v>22598</v>
      </c>
      <c r="W11" s="821" t="s">
        <v>757</v>
      </c>
      <c r="X11" s="823" t="s">
        <v>854</v>
      </c>
      <c r="Y11" s="821"/>
      <c r="Z11" s="820" t="s">
        <v>242</v>
      </c>
      <c r="AA11" s="820" t="s">
        <v>242</v>
      </c>
      <c r="AB11" s="824" t="s">
        <v>85</v>
      </c>
    </row>
    <row r="12" spans="1:28" s="695" customFormat="1" ht="12.2" customHeight="1">
      <c r="A12" s="781"/>
      <c r="B12" s="782"/>
      <c r="C12" s="764" t="s">
        <v>913</v>
      </c>
      <c r="D12" s="765" t="s">
        <v>861</v>
      </c>
      <c r="E12" s="777">
        <v>900</v>
      </c>
      <c r="F12" s="778">
        <v>0</v>
      </c>
      <c r="G12" s="778">
        <v>0</v>
      </c>
      <c r="H12" s="777">
        <v>900</v>
      </c>
      <c r="I12" s="783"/>
      <c r="J12" s="778">
        <v>177.3</v>
      </c>
      <c r="K12" s="778">
        <v>0</v>
      </c>
      <c r="L12" s="778">
        <v>0</v>
      </c>
      <c r="M12" s="778">
        <v>177.3</v>
      </c>
      <c r="N12" s="777" t="s">
        <v>891</v>
      </c>
      <c r="O12" s="780">
        <v>0</v>
      </c>
      <c r="P12" s="780">
        <v>0</v>
      </c>
      <c r="Q12" s="691">
        <v>0</v>
      </c>
      <c r="R12" s="691">
        <v>0</v>
      </c>
      <c r="S12" s="692"/>
      <c r="T12" s="693"/>
      <c r="U12" s="820" t="s">
        <v>935</v>
      </c>
      <c r="V12" s="820">
        <v>10177</v>
      </c>
      <c r="W12" s="821" t="s">
        <v>757</v>
      </c>
      <c r="X12" s="823" t="s">
        <v>854</v>
      </c>
      <c r="Y12" s="821"/>
      <c r="Z12" s="820" t="s">
        <v>242</v>
      </c>
      <c r="AA12" s="820" t="s">
        <v>242</v>
      </c>
      <c r="AB12" s="824"/>
    </row>
    <row r="13" spans="1:28" s="695" customFormat="1" ht="12.2" customHeight="1">
      <c r="A13" s="781"/>
      <c r="B13" s="782"/>
      <c r="C13" s="766" t="s">
        <v>138</v>
      </c>
      <c r="D13" s="767" t="s">
        <v>862</v>
      </c>
      <c r="E13" s="777">
        <v>26000</v>
      </c>
      <c r="F13" s="778">
        <v>0</v>
      </c>
      <c r="G13" s="778">
        <v>0</v>
      </c>
      <c r="H13" s="777">
        <v>26000</v>
      </c>
      <c r="I13" s="783"/>
      <c r="J13" s="778">
        <v>17922</v>
      </c>
      <c r="K13" s="778">
        <v>0</v>
      </c>
      <c r="L13" s="778">
        <v>0</v>
      </c>
      <c r="M13" s="778">
        <v>17922</v>
      </c>
      <c r="N13" s="418" t="s">
        <v>892</v>
      </c>
      <c r="O13" s="780">
        <v>56.5</v>
      </c>
      <c r="P13" s="780">
        <v>0</v>
      </c>
      <c r="Q13" s="691">
        <v>11.3</v>
      </c>
      <c r="R13" s="691">
        <v>0</v>
      </c>
      <c r="S13" s="692"/>
      <c r="T13" s="693"/>
      <c r="U13" s="820" t="s">
        <v>663</v>
      </c>
      <c r="V13" s="805">
        <v>48500</v>
      </c>
      <c r="W13" s="820" t="s">
        <v>238</v>
      </c>
      <c r="X13" s="820" t="s">
        <v>936</v>
      </c>
      <c r="Y13" s="825"/>
      <c r="Z13" s="820" t="s">
        <v>246</v>
      </c>
      <c r="AA13" s="820" t="s">
        <v>242</v>
      </c>
      <c r="AB13" s="824"/>
    </row>
    <row r="14" spans="1:28" s="695" customFormat="1" ht="12.2" customHeight="1">
      <c r="A14" s="784" t="s">
        <v>87</v>
      </c>
      <c r="B14" s="782" t="s">
        <v>88</v>
      </c>
      <c r="C14" s="766" t="s">
        <v>667</v>
      </c>
      <c r="D14" s="767" t="s">
        <v>863</v>
      </c>
      <c r="E14" s="777">
        <v>3000</v>
      </c>
      <c r="F14" s="778">
        <v>0</v>
      </c>
      <c r="G14" s="778">
        <v>0</v>
      </c>
      <c r="H14" s="777">
        <v>3000</v>
      </c>
      <c r="I14" s="785" t="s">
        <v>87</v>
      </c>
      <c r="J14" s="778">
        <v>2235</v>
      </c>
      <c r="K14" s="778">
        <v>0</v>
      </c>
      <c r="L14" s="778">
        <v>0</v>
      </c>
      <c r="M14" s="778">
        <v>2235</v>
      </c>
      <c r="N14" s="418" t="s">
        <v>844</v>
      </c>
      <c r="O14" s="780">
        <v>0</v>
      </c>
      <c r="P14" s="780">
        <v>0</v>
      </c>
      <c r="Q14" s="691">
        <v>0</v>
      </c>
      <c r="R14" s="691">
        <v>0</v>
      </c>
      <c r="S14" s="692" t="s">
        <v>88</v>
      </c>
      <c r="T14" s="693" t="s">
        <v>662</v>
      </c>
      <c r="U14" s="820" t="s">
        <v>666</v>
      </c>
      <c r="V14" s="820">
        <v>24785</v>
      </c>
      <c r="W14" s="820" t="s">
        <v>238</v>
      </c>
      <c r="X14" s="820" t="s">
        <v>664</v>
      </c>
      <c r="Y14" s="825"/>
      <c r="Z14" s="820" t="s">
        <v>246</v>
      </c>
      <c r="AA14" s="820" t="s">
        <v>242</v>
      </c>
      <c r="AB14" s="826" t="s">
        <v>88</v>
      </c>
    </row>
    <row r="15" spans="1:28" s="695" customFormat="1" ht="12.2" customHeight="1">
      <c r="A15" s="784"/>
      <c r="B15" s="786"/>
      <c r="C15" s="766" t="s">
        <v>665</v>
      </c>
      <c r="D15" s="767" t="s">
        <v>864</v>
      </c>
      <c r="E15" s="777">
        <v>8000</v>
      </c>
      <c r="F15" s="778">
        <v>0</v>
      </c>
      <c r="G15" s="778">
        <v>0</v>
      </c>
      <c r="H15" s="777">
        <v>8000</v>
      </c>
      <c r="I15" s="785"/>
      <c r="J15" s="778">
        <v>6111</v>
      </c>
      <c r="K15" s="778">
        <v>0</v>
      </c>
      <c r="L15" s="778">
        <v>0</v>
      </c>
      <c r="M15" s="778">
        <v>6111</v>
      </c>
      <c r="N15" s="418" t="s">
        <v>840</v>
      </c>
      <c r="O15" s="780">
        <v>0</v>
      </c>
      <c r="P15" s="780">
        <v>0</v>
      </c>
      <c r="Q15" s="691">
        <v>0</v>
      </c>
      <c r="R15" s="691">
        <v>0</v>
      </c>
      <c r="S15" s="696"/>
      <c r="T15" s="696"/>
      <c r="U15" s="820" t="s">
        <v>668</v>
      </c>
      <c r="V15" s="820">
        <v>28120</v>
      </c>
      <c r="W15" s="820" t="s">
        <v>637</v>
      </c>
      <c r="X15" s="820" t="s">
        <v>664</v>
      </c>
      <c r="Y15" s="825"/>
      <c r="Z15" s="820" t="s">
        <v>246</v>
      </c>
      <c r="AA15" s="820" t="s">
        <v>242</v>
      </c>
      <c r="AB15" s="827"/>
    </row>
    <row r="16" spans="1:28" s="695" customFormat="1" ht="12.2" customHeight="1">
      <c r="A16" s="784"/>
      <c r="B16" s="786"/>
      <c r="C16" s="768" t="s">
        <v>661</v>
      </c>
      <c r="D16" s="769" t="s">
        <v>916</v>
      </c>
      <c r="E16" s="777">
        <v>30000</v>
      </c>
      <c r="F16" s="778">
        <v>0</v>
      </c>
      <c r="G16" s="778">
        <v>0</v>
      </c>
      <c r="H16" s="777">
        <v>30000</v>
      </c>
      <c r="I16" s="785"/>
      <c r="J16" s="778">
        <v>28577</v>
      </c>
      <c r="K16" s="778">
        <v>0</v>
      </c>
      <c r="L16" s="778">
        <v>0</v>
      </c>
      <c r="M16" s="778">
        <v>28577</v>
      </c>
      <c r="N16" s="777" t="s">
        <v>844</v>
      </c>
      <c r="O16" s="780">
        <v>26.2</v>
      </c>
      <c r="P16" s="780">
        <v>101.1</v>
      </c>
      <c r="Q16" s="691">
        <v>20</v>
      </c>
      <c r="R16" s="691">
        <v>1.3</v>
      </c>
      <c r="S16" s="696"/>
      <c r="T16" s="696"/>
      <c r="U16" s="821" t="s">
        <v>669</v>
      </c>
      <c r="V16" s="820">
        <v>61832</v>
      </c>
      <c r="W16" s="821" t="s">
        <v>637</v>
      </c>
      <c r="X16" s="823" t="s">
        <v>664</v>
      </c>
      <c r="Y16" s="821" t="s">
        <v>247</v>
      </c>
      <c r="Z16" s="821" t="s">
        <v>245</v>
      </c>
      <c r="AA16" s="821" t="s">
        <v>242</v>
      </c>
      <c r="AB16" s="827"/>
    </row>
    <row r="17" spans="1:28" s="695" customFormat="1" ht="12.2" customHeight="1">
      <c r="A17" s="781" t="s">
        <v>90</v>
      </c>
      <c r="B17" s="782" t="s">
        <v>91</v>
      </c>
      <c r="C17" s="768" t="s">
        <v>139</v>
      </c>
      <c r="D17" s="769" t="s">
        <v>865</v>
      </c>
      <c r="E17" s="777">
        <v>40000</v>
      </c>
      <c r="F17" s="778">
        <v>0</v>
      </c>
      <c r="G17" s="778">
        <v>0</v>
      </c>
      <c r="H17" s="777">
        <v>40000</v>
      </c>
      <c r="I17" s="783" t="s">
        <v>90</v>
      </c>
      <c r="J17" s="778">
        <v>31891.4</v>
      </c>
      <c r="K17" s="778">
        <v>0</v>
      </c>
      <c r="L17" s="778">
        <v>0</v>
      </c>
      <c r="M17" s="778">
        <v>31891.4</v>
      </c>
      <c r="N17" s="777" t="s">
        <v>893</v>
      </c>
      <c r="O17" s="780">
        <v>82.8</v>
      </c>
      <c r="P17" s="780">
        <v>0</v>
      </c>
      <c r="Q17" s="691">
        <v>0</v>
      </c>
      <c r="R17" s="691">
        <v>0</v>
      </c>
      <c r="S17" s="697" t="s">
        <v>91</v>
      </c>
      <c r="T17" s="698"/>
      <c r="U17" s="821"/>
      <c r="V17" s="820">
        <v>93317</v>
      </c>
      <c r="W17" s="821"/>
      <c r="X17" s="823" t="s">
        <v>664</v>
      </c>
      <c r="Y17" s="821"/>
      <c r="Z17" s="821"/>
      <c r="AA17" s="821"/>
      <c r="AB17" s="828" t="s">
        <v>91</v>
      </c>
    </row>
    <row r="18" spans="1:28" s="699" customFormat="1" ht="12.2" customHeight="1">
      <c r="A18" s="781" t="s">
        <v>93</v>
      </c>
      <c r="B18" s="782" t="s">
        <v>793</v>
      </c>
      <c r="C18" s="768" t="s">
        <v>248</v>
      </c>
      <c r="D18" s="767" t="s">
        <v>917</v>
      </c>
      <c r="E18" s="777">
        <v>2000</v>
      </c>
      <c r="F18" s="778">
        <v>0</v>
      </c>
      <c r="G18" s="778">
        <v>0</v>
      </c>
      <c r="H18" s="777">
        <v>2000</v>
      </c>
      <c r="I18" s="783" t="s">
        <v>93</v>
      </c>
      <c r="J18" s="778">
        <v>1678.1</v>
      </c>
      <c r="K18" s="778">
        <v>0</v>
      </c>
      <c r="L18" s="778">
        <v>0</v>
      </c>
      <c r="M18" s="778">
        <v>1678.1</v>
      </c>
      <c r="N18" s="777" t="s">
        <v>894</v>
      </c>
      <c r="O18" s="780">
        <v>0</v>
      </c>
      <c r="P18" s="780">
        <v>0</v>
      </c>
      <c r="Q18" s="691">
        <v>0</v>
      </c>
      <c r="R18" s="691">
        <v>0</v>
      </c>
      <c r="S18" s="697"/>
      <c r="T18" s="698"/>
      <c r="U18" s="821" t="s">
        <v>756</v>
      </c>
      <c r="V18" s="820">
        <v>18654</v>
      </c>
      <c r="W18" s="821" t="s">
        <v>757</v>
      </c>
      <c r="X18" s="829" t="s">
        <v>855</v>
      </c>
      <c r="Y18" s="829" t="s">
        <v>758</v>
      </c>
      <c r="Z18" s="841" t="s">
        <v>758</v>
      </c>
      <c r="AA18" s="821" t="s">
        <v>242</v>
      </c>
      <c r="AB18" s="830" t="s">
        <v>94</v>
      </c>
    </row>
    <row r="19" spans="1:28" s="700" customFormat="1" ht="12.2" customHeight="1">
      <c r="A19" s="787" t="s">
        <v>96</v>
      </c>
      <c r="B19" s="782" t="s">
        <v>97</v>
      </c>
      <c r="C19" s="770" t="s">
        <v>679</v>
      </c>
      <c r="D19" s="771" t="s">
        <v>866</v>
      </c>
      <c r="E19" s="777">
        <v>1300</v>
      </c>
      <c r="F19" s="778">
        <v>0</v>
      </c>
      <c r="G19" s="778">
        <v>0</v>
      </c>
      <c r="H19" s="777">
        <v>1300</v>
      </c>
      <c r="I19" s="788" t="s">
        <v>96</v>
      </c>
      <c r="J19" s="778">
        <v>749.6</v>
      </c>
      <c r="K19" s="778">
        <v>0</v>
      </c>
      <c r="L19" s="778">
        <v>0</v>
      </c>
      <c r="M19" s="778">
        <v>749.6</v>
      </c>
      <c r="N19" s="789" t="s">
        <v>895</v>
      </c>
      <c r="O19" s="780">
        <v>0</v>
      </c>
      <c r="P19" s="780">
        <v>0</v>
      </c>
      <c r="Q19" s="691">
        <v>0</v>
      </c>
      <c r="R19" s="691">
        <v>0</v>
      </c>
      <c r="S19" s="523" t="s">
        <v>97</v>
      </c>
      <c r="T19" s="523"/>
      <c r="U19" s="821" t="s">
        <v>670</v>
      </c>
      <c r="V19" s="820">
        <v>28040</v>
      </c>
      <c r="W19" s="821" t="s">
        <v>637</v>
      </c>
      <c r="X19" s="821" t="s">
        <v>642</v>
      </c>
      <c r="Y19" s="821" t="s">
        <v>250</v>
      </c>
      <c r="Z19" s="821" t="s">
        <v>249</v>
      </c>
      <c r="AA19" s="821" t="s">
        <v>242</v>
      </c>
      <c r="AB19" s="831" t="s">
        <v>97</v>
      </c>
    </row>
    <row r="20" spans="1:28" s="700" customFormat="1" ht="12.2" customHeight="1">
      <c r="A20" s="787"/>
      <c r="B20" s="782"/>
      <c r="C20" s="770" t="s">
        <v>682</v>
      </c>
      <c r="D20" s="771" t="s">
        <v>867</v>
      </c>
      <c r="E20" s="777">
        <v>1500</v>
      </c>
      <c r="F20" s="778">
        <v>0</v>
      </c>
      <c r="G20" s="778">
        <v>0</v>
      </c>
      <c r="H20" s="777">
        <v>1500</v>
      </c>
      <c r="I20" s="788"/>
      <c r="J20" s="778">
        <v>400.2</v>
      </c>
      <c r="K20" s="778">
        <v>0</v>
      </c>
      <c r="L20" s="778">
        <v>0</v>
      </c>
      <c r="M20" s="778">
        <v>400.2</v>
      </c>
      <c r="N20" s="777" t="s">
        <v>683</v>
      </c>
      <c r="O20" s="780">
        <v>0</v>
      </c>
      <c r="P20" s="780">
        <v>0</v>
      </c>
      <c r="Q20" s="691">
        <v>0</v>
      </c>
      <c r="R20" s="691">
        <v>0</v>
      </c>
      <c r="S20" s="701"/>
      <c r="T20" s="702"/>
      <c r="U20" s="821" t="s">
        <v>673</v>
      </c>
      <c r="V20" s="820">
        <v>27693</v>
      </c>
      <c r="W20" s="821" t="s">
        <v>637</v>
      </c>
      <c r="X20" s="821" t="s">
        <v>660</v>
      </c>
      <c r="Y20" s="821" t="s">
        <v>674</v>
      </c>
      <c r="Z20" s="821" t="s">
        <v>249</v>
      </c>
      <c r="AA20" s="821" t="s">
        <v>242</v>
      </c>
      <c r="AB20" s="832"/>
    </row>
    <row r="21" spans="1:28" s="700" customFormat="1" ht="12.2" customHeight="1">
      <c r="A21" s="787"/>
      <c r="B21" s="782"/>
      <c r="C21" s="770" t="s">
        <v>675</v>
      </c>
      <c r="D21" s="771" t="s">
        <v>868</v>
      </c>
      <c r="E21" s="777">
        <v>1700</v>
      </c>
      <c r="F21" s="778">
        <v>0</v>
      </c>
      <c r="G21" s="778">
        <v>0</v>
      </c>
      <c r="H21" s="777">
        <v>1700</v>
      </c>
      <c r="I21" s="788"/>
      <c r="J21" s="778">
        <v>1507.6</v>
      </c>
      <c r="K21" s="778">
        <v>0</v>
      </c>
      <c r="L21" s="778">
        <v>0</v>
      </c>
      <c r="M21" s="778">
        <v>1507.6</v>
      </c>
      <c r="N21" s="777" t="s">
        <v>676</v>
      </c>
      <c r="O21" s="780">
        <v>0</v>
      </c>
      <c r="P21" s="780">
        <v>0</v>
      </c>
      <c r="Q21" s="691">
        <v>0</v>
      </c>
      <c r="R21" s="691">
        <v>0</v>
      </c>
      <c r="S21" s="692"/>
      <c r="T21" s="693"/>
      <c r="U21" s="821" t="s">
        <v>677</v>
      </c>
      <c r="V21" s="820">
        <v>30776</v>
      </c>
      <c r="W21" s="821" t="s">
        <v>637</v>
      </c>
      <c r="X21" s="821" t="s">
        <v>660</v>
      </c>
      <c r="Y21" s="821" t="s">
        <v>678</v>
      </c>
      <c r="Z21" s="821" t="s">
        <v>249</v>
      </c>
      <c r="AA21" s="821" t="s">
        <v>242</v>
      </c>
      <c r="AB21" s="826"/>
    </row>
    <row r="22" spans="1:28" s="703" customFormat="1" ht="12.2" customHeight="1">
      <c r="A22" s="787"/>
      <c r="B22" s="782"/>
      <c r="C22" s="770" t="s">
        <v>671</v>
      </c>
      <c r="D22" s="771" t="s">
        <v>869</v>
      </c>
      <c r="E22" s="777">
        <v>2600</v>
      </c>
      <c r="F22" s="778">
        <v>0</v>
      </c>
      <c r="G22" s="778">
        <v>0</v>
      </c>
      <c r="H22" s="777">
        <v>2600</v>
      </c>
      <c r="I22" s="788"/>
      <c r="J22" s="778">
        <v>1594.5</v>
      </c>
      <c r="K22" s="778">
        <v>0</v>
      </c>
      <c r="L22" s="778">
        <v>0</v>
      </c>
      <c r="M22" s="778">
        <v>1594.5</v>
      </c>
      <c r="N22" s="789" t="s">
        <v>672</v>
      </c>
      <c r="O22" s="780">
        <v>0</v>
      </c>
      <c r="P22" s="780">
        <v>0</v>
      </c>
      <c r="Q22" s="691">
        <v>0</v>
      </c>
      <c r="R22" s="691">
        <v>0</v>
      </c>
      <c r="S22" s="692"/>
      <c r="T22" s="693"/>
      <c r="U22" s="821" t="s">
        <v>680</v>
      </c>
      <c r="V22" s="820">
        <v>13887</v>
      </c>
      <c r="W22" s="821" t="s">
        <v>637</v>
      </c>
      <c r="X22" s="821" t="s">
        <v>660</v>
      </c>
      <c r="Y22" s="821" t="s">
        <v>681</v>
      </c>
      <c r="Z22" s="821" t="s">
        <v>249</v>
      </c>
      <c r="AA22" s="821" t="s">
        <v>242</v>
      </c>
      <c r="AB22" s="826"/>
    </row>
    <row r="23" spans="1:28" s="703" customFormat="1" ht="12.2" customHeight="1">
      <c r="A23" s="787"/>
      <c r="B23" s="782"/>
      <c r="C23" s="770" t="s">
        <v>140</v>
      </c>
      <c r="D23" s="771" t="s">
        <v>918</v>
      </c>
      <c r="E23" s="777">
        <v>8000</v>
      </c>
      <c r="F23" s="778">
        <v>0</v>
      </c>
      <c r="G23" s="778">
        <v>0</v>
      </c>
      <c r="H23" s="777">
        <v>8000</v>
      </c>
      <c r="I23" s="788"/>
      <c r="J23" s="778">
        <v>5844</v>
      </c>
      <c r="K23" s="778">
        <v>0</v>
      </c>
      <c r="L23" s="778">
        <v>0</v>
      </c>
      <c r="M23" s="778">
        <v>5844</v>
      </c>
      <c r="N23" s="687" t="s">
        <v>896</v>
      </c>
      <c r="O23" s="780">
        <v>56.3</v>
      </c>
      <c r="P23" s="780">
        <v>49.4</v>
      </c>
      <c r="Q23" s="691">
        <v>10.7</v>
      </c>
      <c r="R23" s="691">
        <v>0</v>
      </c>
      <c r="S23" s="692"/>
      <c r="T23" s="693"/>
      <c r="U23" s="821" t="s">
        <v>684</v>
      </c>
      <c r="V23" s="820">
        <v>23284</v>
      </c>
      <c r="W23" s="821" t="s">
        <v>637</v>
      </c>
      <c r="X23" s="821" t="s">
        <v>660</v>
      </c>
      <c r="Y23" s="821" t="s">
        <v>685</v>
      </c>
      <c r="Z23" s="821" t="s">
        <v>249</v>
      </c>
      <c r="AA23" s="821" t="s">
        <v>242</v>
      </c>
      <c r="AB23" s="826"/>
    </row>
    <row r="24" spans="1:28" s="703" customFormat="1" ht="12.2" customHeight="1">
      <c r="A24" s="781" t="s">
        <v>99</v>
      </c>
      <c r="B24" s="782" t="s">
        <v>100</v>
      </c>
      <c r="C24" s="772" t="s">
        <v>686</v>
      </c>
      <c r="D24" s="765" t="s">
        <v>919</v>
      </c>
      <c r="E24" s="777">
        <v>550</v>
      </c>
      <c r="F24" s="778">
        <v>0</v>
      </c>
      <c r="G24" s="778">
        <v>0</v>
      </c>
      <c r="H24" s="777">
        <v>550</v>
      </c>
      <c r="I24" s="783" t="s">
        <v>99</v>
      </c>
      <c r="J24" s="778">
        <v>512.70000000000005</v>
      </c>
      <c r="K24" s="778">
        <v>0</v>
      </c>
      <c r="L24" s="778">
        <v>0</v>
      </c>
      <c r="M24" s="778">
        <v>512.70000000000005</v>
      </c>
      <c r="N24" s="777" t="s">
        <v>687</v>
      </c>
      <c r="O24" s="780">
        <v>0</v>
      </c>
      <c r="P24" s="780">
        <v>0</v>
      </c>
      <c r="Q24" s="691">
        <v>0</v>
      </c>
      <c r="R24" s="691">
        <v>0</v>
      </c>
      <c r="S24" s="701" t="s">
        <v>100</v>
      </c>
      <c r="T24" s="702"/>
      <c r="U24" s="821" t="s">
        <v>688</v>
      </c>
      <c r="V24" s="820">
        <v>6006</v>
      </c>
      <c r="W24" s="821" t="s">
        <v>637</v>
      </c>
      <c r="X24" s="821" t="s">
        <v>855</v>
      </c>
      <c r="Y24" s="821" t="s">
        <v>689</v>
      </c>
      <c r="Z24" s="821" t="s">
        <v>690</v>
      </c>
      <c r="AA24" s="821" t="s">
        <v>242</v>
      </c>
      <c r="AB24" s="826" t="s">
        <v>100</v>
      </c>
    </row>
    <row r="25" spans="1:28" s="703" customFormat="1" ht="12.2" customHeight="1">
      <c r="A25" s="781"/>
      <c r="B25" s="782"/>
      <c r="C25" s="772" t="s">
        <v>402</v>
      </c>
      <c r="D25" s="765" t="s">
        <v>920</v>
      </c>
      <c r="E25" s="777">
        <v>1600</v>
      </c>
      <c r="F25" s="778">
        <v>0</v>
      </c>
      <c r="G25" s="778">
        <v>0</v>
      </c>
      <c r="H25" s="777">
        <v>1600</v>
      </c>
      <c r="I25" s="783"/>
      <c r="J25" s="778">
        <v>1559.7</v>
      </c>
      <c r="K25" s="778">
        <v>0</v>
      </c>
      <c r="L25" s="778">
        <v>0</v>
      </c>
      <c r="M25" s="778">
        <v>1559.7</v>
      </c>
      <c r="N25" s="777" t="s">
        <v>897</v>
      </c>
      <c r="O25" s="780">
        <v>0</v>
      </c>
      <c r="P25" s="780">
        <v>0</v>
      </c>
      <c r="Q25" s="691">
        <v>0</v>
      </c>
      <c r="R25" s="691">
        <v>0</v>
      </c>
      <c r="S25" s="701"/>
      <c r="T25" s="702"/>
      <c r="U25" s="821" t="s">
        <v>691</v>
      </c>
      <c r="V25" s="820">
        <v>33174</v>
      </c>
      <c r="W25" s="821" t="s">
        <v>637</v>
      </c>
      <c r="X25" s="821" t="s">
        <v>855</v>
      </c>
      <c r="Y25" s="821" t="s">
        <v>692</v>
      </c>
      <c r="Z25" s="821" t="s">
        <v>690</v>
      </c>
      <c r="AA25" s="821" t="s">
        <v>242</v>
      </c>
      <c r="AB25" s="826"/>
    </row>
    <row r="26" spans="1:28" s="703" customFormat="1" ht="12.2" customHeight="1">
      <c r="A26" s="781"/>
      <c r="B26" s="782"/>
      <c r="C26" s="772" t="s">
        <v>693</v>
      </c>
      <c r="D26" s="765" t="s">
        <v>921</v>
      </c>
      <c r="E26" s="777">
        <v>5000</v>
      </c>
      <c r="F26" s="778">
        <v>0</v>
      </c>
      <c r="G26" s="778">
        <v>0</v>
      </c>
      <c r="H26" s="777">
        <v>5000</v>
      </c>
      <c r="I26" s="783"/>
      <c r="J26" s="778">
        <v>4645.3</v>
      </c>
      <c r="K26" s="778">
        <v>0</v>
      </c>
      <c r="L26" s="778">
        <v>0</v>
      </c>
      <c r="M26" s="778">
        <v>4645.3</v>
      </c>
      <c r="N26" s="777" t="s">
        <v>897</v>
      </c>
      <c r="O26" s="780">
        <v>14.6</v>
      </c>
      <c r="P26" s="780">
        <v>0</v>
      </c>
      <c r="Q26" s="691">
        <v>0</v>
      </c>
      <c r="R26" s="691">
        <v>0</v>
      </c>
      <c r="S26" s="701"/>
      <c r="T26" s="702"/>
      <c r="U26" s="821" t="s">
        <v>691</v>
      </c>
      <c r="V26" s="820">
        <v>50884</v>
      </c>
      <c r="W26" s="821" t="s">
        <v>637</v>
      </c>
      <c r="X26" s="821" t="s">
        <v>855</v>
      </c>
      <c r="Y26" s="821" t="s">
        <v>252</v>
      </c>
      <c r="Z26" s="821" t="s">
        <v>690</v>
      </c>
      <c r="AA26" s="821" t="s">
        <v>242</v>
      </c>
      <c r="AB26" s="826"/>
    </row>
    <row r="27" spans="1:28" s="703" customFormat="1" ht="12.2" customHeight="1">
      <c r="A27" s="784" t="s">
        <v>102</v>
      </c>
      <c r="B27" s="782" t="s">
        <v>103</v>
      </c>
      <c r="C27" s="772" t="s">
        <v>251</v>
      </c>
      <c r="D27" s="765" t="s">
        <v>922</v>
      </c>
      <c r="E27" s="777">
        <v>2000</v>
      </c>
      <c r="F27" s="778">
        <v>0</v>
      </c>
      <c r="G27" s="778">
        <v>0</v>
      </c>
      <c r="H27" s="777">
        <v>2000</v>
      </c>
      <c r="I27" s="785" t="s">
        <v>102</v>
      </c>
      <c r="J27" s="778">
        <v>1843</v>
      </c>
      <c r="K27" s="778">
        <v>0</v>
      </c>
      <c r="L27" s="778">
        <v>0</v>
      </c>
      <c r="M27" s="778">
        <v>1843</v>
      </c>
      <c r="N27" s="777" t="s">
        <v>898</v>
      </c>
      <c r="O27" s="780">
        <v>0</v>
      </c>
      <c r="P27" s="780">
        <v>0</v>
      </c>
      <c r="Q27" s="691">
        <v>0</v>
      </c>
      <c r="R27" s="691">
        <v>0</v>
      </c>
      <c r="S27" s="701" t="s">
        <v>103</v>
      </c>
      <c r="T27" s="702"/>
      <c r="U27" s="821" t="s">
        <v>694</v>
      </c>
      <c r="V27" s="820">
        <v>53788</v>
      </c>
      <c r="W27" s="821" t="s">
        <v>259</v>
      </c>
      <c r="X27" s="821" t="s">
        <v>664</v>
      </c>
      <c r="Y27" s="821" t="s">
        <v>252</v>
      </c>
      <c r="Z27" s="821" t="s">
        <v>242</v>
      </c>
      <c r="AA27" s="821" t="s">
        <v>242</v>
      </c>
      <c r="AB27" s="826" t="s">
        <v>103</v>
      </c>
    </row>
    <row r="28" spans="1:28" s="700" customFormat="1" ht="12.2" customHeight="1">
      <c r="A28" s="781" t="s">
        <v>105</v>
      </c>
      <c r="B28" s="782" t="s">
        <v>106</v>
      </c>
      <c r="C28" s="772" t="s">
        <v>696</v>
      </c>
      <c r="D28" s="773" t="s">
        <v>870</v>
      </c>
      <c r="E28" s="777">
        <v>800</v>
      </c>
      <c r="F28" s="778">
        <v>0</v>
      </c>
      <c r="G28" s="778">
        <v>0</v>
      </c>
      <c r="H28" s="777">
        <v>800</v>
      </c>
      <c r="I28" s="783" t="s">
        <v>105</v>
      </c>
      <c r="J28" s="778">
        <v>349.6</v>
      </c>
      <c r="K28" s="778">
        <v>0</v>
      </c>
      <c r="L28" s="778">
        <v>0</v>
      </c>
      <c r="M28" s="778">
        <v>349.6</v>
      </c>
      <c r="N28" s="777" t="s">
        <v>899</v>
      </c>
      <c r="O28" s="780">
        <v>0</v>
      </c>
      <c r="P28" s="780">
        <v>0</v>
      </c>
      <c r="Q28" s="691">
        <v>0</v>
      </c>
      <c r="R28" s="691">
        <v>0</v>
      </c>
      <c r="S28" s="692"/>
      <c r="T28" s="693"/>
      <c r="U28" s="821" t="s">
        <v>695</v>
      </c>
      <c r="V28" s="820">
        <v>7009</v>
      </c>
      <c r="W28" s="821" t="s">
        <v>637</v>
      </c>
      <c r="X28" s="821" t="s">
        <v>855</v>
      </c>
      <c r="Y28" s="821" t="s">
        <v>253</v>
      </c>
      <c r="Z28" s="821" t="s">
        <v>237</v>
      </c>
      <c r="AA28" s="821" t="s">
        <v>242</v>
      </c>
      <c r="AB28" s="826" t="s">
        <v>106</v>
      </c>
    </row>
    <row r="29" spans="1:28" s="700" customFormat="1" ht="12.2" customHeight="1">
      <c r="A29" s="781"/>
      <c r="B29" s="782"/>
      <c r="C29" s="772" t="s">
        <v>295</v>
      </c>
      <c r="D29" s="773" t="s">
        <v>871</v>
      </c>
      <c r="E29" s="777">
        <v>800</v>
      </c>
      <c r="F29" s="778">
        <v>0</v>
      </c>
      <c r="G29" s="778">
        <v>0</v>
      </c>
      <c r="H29" s="777">
        <v>800</v>
      </c>
      <c r="I29" s="783"/>
      <c r="J29" s="778">
        <v>551.4</v>
      </c>
      <c r="K29" s="778">
        <v>0</v>
      </c>
      <c r="L29" s="778">
        <v>0</v>
      </c>
      <c r="M29" s="778">
        <v>551.4</v>
      </c>
      <c r="N29" s="777" t="s">
        <v>687</v>
      </c>
      <c r="O29" s="780">
        <v>0</v>
      </c>
      <c r="P29" s="780">
        <v>0</v>
      </c>
      <c r="Q29" s="691">
        <v>0</v>
      </c>
      <c r="R29" s="691">
        <v>0</v>
      </c>
      <c r="S29" s="701"/>
      <c r="T29" s="702"/>
      <c r="U29" s="821" t="s">
        <v>697</v>
      </c>
      <c r="V29" s="820">
        <v>10765</v>
      </c>
      <c r="W29" s="821" t="s">
        <v>637</v>
      </c>
      <c r="X29" s="821" t="s">
        <v>855</v>
      </c>
      <c r="Y29" s="821"/>
      <c r="Z29" s="821"/>
      <c r="AA29" s="821"/>
      <c r="AB29" s="826"/>
    </row>
    <row r="30" spans="1:28" s="700" customFormat="1" ht="12.2" customHeight="1">
      <c r="A30" s="781"/>
      <c r="B30" s="782"/>
      <c r="C30" s="772" t="s">
        <v>698</v>
      </c>
      <c r="D30" s="773" t="s">
        <v>872</v>
      </c>
      <c r="E30" s="777">
        <v>5400</v>
      </c>
      <c r="F30" s="778">
        <v>0</v>
      </c>
      <c r="G30" s="778">
        <v>0</v>
      </c>
      <c r="H30" s="777">
        <v>5400</v>
      </c>
      <c r="I30" s="783"/>
      <c r="J30" s="778">
        <v>3640.4</v>
      </c>
      <c r="K30" s="778">
        <v>0</v>
      </c>
      <c r="L30" s="778">
        <v>0</v>
      </c>
      <c r="M30" s="778">
        <v>3640.4</v>
      </c>
      <c r="N30" s="777" t="s">
        <v>899</v>
      </c>
      <c r="O30" s="780">
        <v>7.3</v>
      </c>
      <c r="P30" s="780">
        <v>0</v>
      </c>
      <c r="Q30" s="691">
        <v>13.7</v>
      </c>
      <c r="R30" s="691">
        <v>0</v>
      </c>
      <c r="S30" s="701"/>
      <c r="T30" s="702"/>
      <c r="U30" s="821" t="s">
        <v>699</v>
      </c>
      <c r="V30" s="820">
        <v>20348</v>
      </c>
      <c r="W30" s="821" t="s">
        <v>637</v>
      </c>
      <c r="X30" s="821" t="s">
        <v>855</v>
      </c>
      <c r="Y30" s="821"/>
      <c r="Z30" s="821"/>
      <c r="AA30" s="821"/>
      <c r="AB30" s="826"/>
    </row>
    <row r="31" spans="1:28" s="700" customFormat="1" ht="12.2" customHeight="1">
      <c r="A31" s="781"/>
      <c r="B31" s="782"/>
      <c r="C31" s="772" t="s">
        <v>141</v>
      </c>
      <c r="D31" s="773" t="s">
        <v>873</v>
      </c>
      <c r="E31" s="777">
        <v>13000</v>
      </c>
      <c r="F31" s="778">
        <v>0</v>
      </c>
      <c r="G31" s="778">
        <v>0</v>
      </c>
      <c r="H31" s="777">
        <v>13000</v>
      </c>
      <c r="I31" s="783"/>
      <c r="J31" s="790">
        <v>7079.8</v>
      </c>
      <c r="K31" s="778">
        <v>0</v>
      </c>
      <c r="L31" s="778">
        <v>0</v>
      </c>
      <c r="M31" s="778">
        <v>7079.8</v>
      </c>
      <c r="N31" s="777" t="s">
        <v>900</v>
      </c>
      <c r="O31" s="780">
        <v>20.2</v>
      </c>
      <c r="P31" s="780">
        <v>0</v>
      </c>
      <c r="Q31" s="691">
        <v>19.399999999999999</v>
      </c>
      <c r="R31" s="691">
        <v>0</v>
      </c>
      <c r="S31" s="701"/>
      <c r="T31" s="702"/>
      <c r="U31" s="821" t="s">
        <v>759</v>
      </c>
      <c r="V31" s="820">
        <v>35290</v>
      </c>
      <c r="W31" s="821" t="s">
        <v>637</v>
      </c>
      <c r="X31" s="821" t="s">
        <v>855</v>
      </c>
      <c r="Y31" s="821"/>
      <c r="Z31" s="821"/>
      <c r="AA31" s="821"/>
      <c r="AB31" s="826"/>
    </row>
    <row r="32" spans="1:28" s="700" customFormat="1" ht="12.2" customHeight="1">
      <c r="A32" s="781" t="s">
        <v>108</v>
      </c>
      <c r="B32" s="782" t="s">
        <v>109</v>
      </c>
      <c r="C32" s="772" t="s">
        <v>702</v>
      </c>
      <c r="D32" s="765" t="s">
        <v>923</v>
      </c>
      <c r="E32" s="777">
        <v>700</v>
      </c>
      <c r="F32" s="778">
        <v>0</v>
      </c>
      <c r="G32" s="778">
        <v>0</v>
      </c>
      <c r="H32" s="777">
        <v>700</v>
      </c>
      <c r="I32" s="783" t="s">
        <v>108</v>
      </c>
      <c r="J32" s="705">
        <v>360.1</v>
      </c>
      <c r="K32" s="778">
        <v>0</v>
      </c>
      <c r="L32" s="778">
        <v>0</v>
      </c>
      <c r="M32" s="706">
        <v>360.1</v>
      </c>
      <c r="N32" s="777" t="s">
        <v>687</v>
      </c>
      <c r="O32" s="780">
        <v>0</v>
      </c>
      <c r="P32" s="780">
        <v>0</v>
      </c>
      <c r="Q32" s="691">
        <v>0</v>
      </c>
      <c r="R32" s="691">
        <v>0</v>
      </c>
      <c r="S32" s="701"/>
      <c r="T32" s="702"/>
      <c r="U32" s="821" t="s">
        <v>701</v>
      </c>
      <c r="V32" s="820">
        <v>5582</v>
      </c>
      <c r="W32" s="821" t="s">
        <v>238</v>
      </c>
      <c r="X32" s="821" t="s">
        <v>664</v>
      </c>
      <c r="Y32" s="821" t="s">
        <v>254</v>
      </c>
      <c r="Z32" s="821" t="s">
        <v>255</v>
      </c>
      <c r="AA32" s="821" t="s">
        <v>242</v>
      </c>
      <c r="AB32" s="826" t="s">
        <v>109</v>
      </c>
    </row>
    <row r="33" spans="1:28" s="700" customFormat="1" ht="12.2" customHeight="1">
      <c r="A33" s="781"/>
      <c r="B33" s="782"/>
      <c r="C33" s="772" t="s">
        <v>705</v>
      </c>
      <c r="D33" s="765" t="s">
        <v>924</v>
      </c>
      <c r="E33" s="777">
        <v>800</v>
      </c>
      <c r="F33" s="778">
        <v>0</v>
      </c>
      <c r="G33" s="778">
        <v>0</v>
      </c>
      <c r="H33" s="777">
        <v>800</v>
      </c>
      <c r="I33" s="783"/>
      <c r="J33" s="705">
        <v>645.20000000000005</v>
      </c>
      <c r="K33" s="778">
        <v>0</v>
      </c>
      <c r="L33" s="778">
        <v>0</v>
      </c>
      <c r="M33" s="706">
        <v>645.20000000000005</v>
      </c>
      <c r="N33" s="789" t="s">
        <v>687</v>
      </c>
      <c r="O33" s="780">
        <v>0</v>
      </c>
      <c r="P33" s="780">
        <v>0</v>
      </c>
      <c r="Q33" s="691">
        <v>0</v>
      </c>
      <c r="R33" s="691">
        <v>0</v>
      </c>
      <c r="S33" s="701"/>
      <c r="T33" s="702"/>
      <c r="U33" s="821" t="s">
        <v>703</v>
      </c>
      <c r="V33" s="820">
        <v>6741</v>
      </c>
      <c r="W33" s="821" t="s">
        <v>238</v>
      </c>
      <c r="X33" s="821" t="s">
        <v>664</v>
      </c>
      <c r="Y33" s="821" t="s">
        <v>704</v>
      </c>
      <c r="Z33" s="821" t="s">
        <v>255</v>
      </c>
      <c r="AA33" s="821" t="s">
        <v>242</v>
      </c>
      <c r="AB33" s="826"/>
    </row>
    <row r="34" spans="1:28" s="707" customFormat="1" ht="12.2" customHeight="1">
      <c r="A34" s="781"/>
      <c r="B34" s="782"/>
      <c r="C34" s="772" t="s">
        <v>700</v>
      </c>
      <c r="D34" s="765" t="s">
        <v>874</v>
      </c>
      <c r="E34" s="777">
        <v>7600</v>
      </c>
      <c r="F34" s="778">
        <v>0</v>
      </c>
      <c r="G34" s="778">
        <v>0</v>
      </c>
      <c r="H34" s="777">
        <v>7600</v>
      </c>
      <c r="I34" s="783"/>
      <c r="J34" s="705">
        <v>9938</v>
      </c>
      <c r="K34" s="778">
        <v>0</v>
      </c>
      <c r="L34" s="778">
        <v>0</v>
      </c>
      <c r="M34" s="706">
        <v>9938</v>
      </c>
      <c r="N34" s="789" t="s">
        <v>901</v>
      </c>
      <c r="O34" s="780">
        <v>12</v>
      </c>
      <c r="P34" s="780">
        <v>0</v>
      </c>
      <c r="Q34" s="691">
        <v>0</v>
      </c>
      <c r="R34" s="691">
        <v>0</v>
      </c>
      <c r="S34" s="701"/>
      <c r="T34" s="702"/>
      <c r="U34" s="821" t="s">
        <v>706</v>
      </c>
      <c r="V34" s="820">
        <v>21075</v>
      </c>
      <c r="W34" s="821" t="s">
        <v>238</v>
      </c>
      <c r="X34" s="821" t="s">
        <v>937</v>
      </c>
      <c r="Y34" s="821" t="s">
        <v>707</v>
      </c>
      <c r="Z34" s="821" t="s">
        <v>255</v>
      </c>
      <c r="AA34" s="821" t="s">
        <v>242</v>
      </c>
      <c r="AB34" s="826"/>
    </row>
    <row r="35" spans="1:28" s="700" customFormat="1" ht="12.2" customHeight="1">
      <c r="A35" s="781" t="s">
        <v>111</v>
      </c>
      <c r="B35" s="782" t="s">
        <v>112</v>
      </c>
      <c r="C35" s="772" t="s">
        <v>925</v>
      </c>
      <c r="D35" s="773" t="s">
        <v>926</v>
      </c>
      <c r="E35" s="777">
        <v>2700</v>
      </c>
      <c r="F35" s="778">
        <v>0</v>
      </c>
      <c r="G35" s="778">
        <v>0</v>
      </c>
      <c r="H35" s="777">
        <v>2700</v>
      </c>
      <c r="I35" s="783" t="s">
        <v>111</v>
      </c>
      <c r="J35" s="790">
        <v>1927.7</v>
      </c>
      <c r="K35" s="778">
        <v>0</v>
      </c>
      <c r="L35" s="778">
        <v>0</v>
      </c>
      <c r="M35" s="778">
        <v>1927.7</v>
      </c>
      <c r="N35" s="777" t="s">
        <v>708</v>
      </c>
      <c r="O35" s="780">
        <v>0</v>
      </c>
      <c r="P35" s="780">
        <v>117.7</v>
      </c>
      <c r="Q35" s="691">
        <v>0</v>
      </c>
      <c r="R35" s="691">
        <v>0</v>
      </c>
      <c r="S35" s="701"/>
      <c r="T35" s="702"/>
      <c r="U35" s="821" t="s">
        <v>709</v>
      </c>
      <c r="V35" s="820">
        <v>26113</v>
      </c>
      <c r="W35" s="821" t="s">
        <v>637</v>
      </c>
      <c r="X35" s="821" t="s">
        <v>855</v>
      </c>
      <c r="Y35" s="821" t="s">
        <v>256</v>
      </c>
      <c r="Z35" s="821" t="s">
        <v>242</v>
      </c>
      <c r="AA35" s="821" t="s">
        <v>242</v>
      </c>
      <c r="AB35" s="826" t="s">
        <v>112</v>
      </c>
    </row>
    <row r="36" spans="1:28" s="700" customFormat="1" ht="12.2" customHeight="1">
      <c r="A36" s="781"/>
      <c r="B36" s="782"/>
      <c r="C36" s="772" t="s">
        <v>927</v>
      </c>
      <c r="D36" s="773" t="s">
        <v>928</v>
      </c>
      <c r="E36" s="777">
        <v>6000</v>
      </c>
      <c r="F36" s="778">
        <v>0</v>
      </c>
      <c r="G36" s="778">
        <v>0</v>
      </c>
      <c r="H36" s="777">
        <v>6000</v>
      </c>
      <c r="I36" s="783"/>
      <c r="J36" s="790">
        <v>3878.1</v>
      </c>
      <c r="K36" s="778">
        <v>0</v>
      </c>
      <c r="L36" s="778">
        <v>0</v>
      </c>
      <c r="M36" s="778">
        <v>3878.1</v>
      </c>
      <c r="N36" s="777" t="s">
        <v>708</v>
      </c>
      <c r="O36" s="780">
        <v>15.8</v>
      </c>
      <c r="P36" s="780">
        <v>0</v>
      </c>
      <c r="Q36" s="691">
        <v>0</v>
      </c>
      <c r="R36" s="691">
        <v>0</v>
      </c>
      <c r="S36" s="701"/>
      <c r="T36" s="702"/>
      <c r="U36" s="821" t="s">
        <v>710</v>
      </c>
      <c r="V36" s="820">
        <v>21283</v>
      </c>
      <c r="W36" s="821" t="s">
        <v>637</v>
      </c>
      <c r="X36" s="821" t="s">
        <v>855</v>
      </c>
      <c r="Y36" s="821"/>
      <c r="Z36" s="821" t="s">
        <v>242</v>
      </c>
      <c r="AA36" s="821" t="s">
        <v>242</v>
      </c>
      <c r="AB36" s="826"/>
    </row>
    <row r="37" spans="1:28" s="700" customFormat="1" ht="12.2" customHeight="1">
      <c r="A37" s="781" t="s">
        <v>114</v>
      </c>
      <c r="B37" s="782" t="s">
        <v>115</v>
      </c>
      <c r="C37" s="772" t="s">
        <v>914</v>
      </c>
      <c r="D37" s="765" t="s">
        <v>929</v>
      </c>
      <c r="E37" s="777">
        <v>550</v>
      </c>
      <c r="F37" s="778">
        <v>0</v>
      </c>
      <c r="G37" s="778">
        <v>0</v>
      </c>
      <c r="H37" s="777">
        <v>550</v>
      </c>
      <c r="I37" s="783" t="s">
        <v>114</v>
      </c>
      <c r="J37" s="778">
        <v>435.8</v>
      </c>
      <c r="K37" s="778">
        <v>0</v>
      </c>
      <c r="L37" s="778">
        <v>0</v>
      </c>
      <c r="M37" s="778">
        <v>435.8</v>
      </c>
      <c r="N37" s="777" t="s">
        <v>898</v>
      </c>
      <c r="O37" s="778">
        <v>0</v>
      </c>
      <c r="P37" s="778">
        <v>0</v>
      </c>
      <c r="Q37" s="413">
        <v>0</v>
      </c>
      <c r="R37" s="413">
        <v>0</v>
      </c>
      <c r="S37" s="708"/>
      <c r="T37" s="709"/>
      <c r="U37" s="777" t="s">
        <v>711</v>
      </c>
      <c r="V37" s="418">
        <v>16839</v>
      </c>
      <c r="W37" s="777" t="s">
        <v>637</v>
      </c>
      <c r="X37" s="777" t="s">
        <v>664</v>
      </c>
      <c r="Y37" s="777" t="s">
        <v>712</v>
      </c>
      <c r="Z37" s="777" t="s">
        <v>242</v>
      </c>
      <c r="AA37" s="777" t="s">
        <v>242</v>
      </c>
      <c r="AB37" s="833" t="s">
        <v>115</v>
      </c>
    </row>
    <row r="38" spans="1:28" s="700" customFormat="1" ht="12.2" customHeight="1">
      <c r="A38" s="781"/>
      <c r="B38" s="782"/>
      <c r="C38" s="768" t="s">
        <v>142</v>
      </c>
      <c r="D38" s="769" t="s">
        <v>930</v>
      </c>
      <c r="E38" s="777">
        <v>6000</v>
      </c>
      <c r="F38" s="778">
        <v>0</v>
      </c>
      <c r="G38" s="778">
        <v>0</v>
      </c>
      <c r="H38" s="777">
        <v>6000</v>
      </c>
      <c r="I38" s="783"/>
      <c r="J38" s="778">
        <v>4286.2</v>
      </c>
      <c r="K38" s="778">
        <v>0</v>
      </c>
      <c r="L38" s="778">
        <v>0</v>
      </c>
      <c r="M38" s="778">
        <v>4286.2</v>
      </c>
      <c r="N38" s="777" t="s">
        <v>836</v>
      </c>
      <c r="O38" s="780">
        <v>0</v>
      </c>
      <c r="P38" s="780">
        <v>0</v>
      </c>
      <c r="Q38" s="691">
        <v>0</v>
      </c>
      <c r="R38" s="691">
        <v>0</v>
      </c>
      <c r="S38" s="708"/>
      <c r="T38" s="709"/>
      <c r="U38" s="821" t="s">
        <v>714</v>
      </c>
      <c r="V38" s="820">
        <v>36745</v>
      </c>
      <c r="W38" s="821" t="s">
        <v>637</v>
      </c>
      <c r="X38" s="821" t="s">
        <v>664</v>
      </c>
      <c r="Y38" s="825"/>
      <c r="Z38" s="777" t="s">
        <v>242</v>
      </c>
      <c r="AA38" s="821" t="s">
        <v>242</v>
      </c>
      <c r="AB38" s="833"/>
    </row>
    <row r="39" spans="1:28" s="710" customFormat="1" ht="12.2" customHeight="1">
      <c r="A39" s="781" t="s">
        <v>117</v>
      </c>
      <c r="B39" s="782" t="s">
        <v>118</v>
      </c>
      <c r="C39" s="768" t="s">
        <v>717</v>
      </c>
      <c r="D39" s="769" t="s">
        <v>931</v>
      </c>
      <c r="E39" s="777">
        <v>2000</v>
      </c>
      <c r="F39" s="778">
        <v>0</v>
      </c>
      <c r="G39" s="778">
        <v>0</v>
      </c>
      <c r="H39" s="777">
        <v>2000</v>
      </c>
      <c r="I39" s="783" t="s">
        <v>117</v>
      </c>
      <c r="J39" s="778">
        <v>634</v>
      </c>
      <c r="K39" s="778">
        <v>0</v>
      </c>
      <c r="L39" s="778">
        <v>0</v>
      </c>
      <c r="M39" s="778">
        <v>634</v>
      </c>
      <c r="N39" s="777" t="s">
        <v>902</v>
      </c>
      <c r="O39" s="780">
        <v>0</v>
      </c>
      <c r="P39" s="780">
        <v>0</v>
      </c>
      <c r="Q39" s="691">
        <v>0</v>
      </c>
      <c r="R39" s="691">
        <v>0</v>
      </c>
      <c r="S39" s="701"/>
      <c r="T39" s="702"/>
      <c r="U39" s="821" t="s">
        <v>716</v>
      </c>
      <c r="V39" s="820">
        <v>35194</v>
      </c>
      <c r="W39" s="821" t="s">
        <v>637</v>
      </c>
      <c r="X39" s="821"/>
      <c r="Y39" s="821" t="s">
        <v>760</v>
      </c>
      <c r="Z39" s="821" t="s">
        <v>761</v>
      </c>
      <c r="AA39" s="821" t="s">
        <v>242</v>
      </c>
      <c r="AB39" s="826" t="s">
        <v>118</v>
      </c>
    </row>
    <row r="40" spans="1:28" s="711" customFormat="1" ht="12.2" customHeight="1">
      <c r="A40" s="781"/>
      <c r="B40" s="782"/>
      <c r="C40" s="768" t="s">
        <v>715</v>
      </c>
      <c r="D40" s="769" t="s">
        <v>932</v>
      </c>
      <c r="E40" s="777">
        <v>25000</v>
      </c>
      <c r="F40" s="778">
        <v>0</v>
      </c>
      <c r="G40" s="778">
        <v>0</v>
      </c>
      <c r="H40" s="777">
        <v>25000</v>
      </c>
      <c r="I40" s="783"/>
      <c r="J40" s="778">
        <v>14475</v>
      </c>
      <c r="K40" s="778">
        <v>0</v>
      </c>
      <c r="L40" s="778">
        <v>0</v>
      </c>
      <c r="M40" s="778">
        <v>14475</v>
      </c>
      <c r="N40" s="777" t="s">
        <v>844</v>
      </c>
      <c r="O40" s="780">
        <v>0</v>
      </c>
      <c r="P40" s="780">
        <v>37.299999999999997</v>
      </c>
      <c r="Q40" s="691">
        <v>0</v>
      </c>
      <c r="R40" s="691">
        <v>0</v>
      </c>
      <c r="S40" s="701"/>
      <c r="T40" s="702"/>
      <c r="U40" s="821" t="s">
        <v>718</v>
      </c>
      <c r="V40" s="820">
        <v>64460</v>
      </c>
      <c r="W40" s="821" t="s">
        <v>637</v>
      </c>
      <c r="X40" s="821" t="s">
        <v>664</v>
      </c>
      <c r="Y40" s="821" t="s">
        <v>938</v>
      </c>
      <c r="Z40" s="821" t="s">
        <v>761</v>
      </c>
      <c r="AA40" s="821" t="s">
        <v>242</v>
      </c>
      <c r="AB40" s="826"/>
    </row>
    <row r="41" spans="1:28" s="712" customFormat="1" ht="12.2" customHeight="1">
      <c r="A41" s="781"/>
      <c r="B41" s="782"/>
      <c r="C41" s="768" t="s">
        <v>713</v>
      </c>
      <c r="D41" s="773" t="s">
        <v>875</v>
      </c>
      <c r="E41" s="777">
        <v>69000</v>
      </c>
      <c r="F41" s="778">
        <v>0</v>
      </c>
      <c r="G41" s="778">
        <v>0</v>
      </c>
      <c r="H41" s="777">
        <v>69000</v>
      </c>
      <c r="I41" s="783"/>
      <c r="J41" s="778">
        <v>35536</v>
      </c>
      <c r="K41" s="778">
        <v>0</v>
      </c>
      <c r="L41" s="778">
        <v>0</v>
      </c>
      <c r="M41" s="778">
        <v>35536</v>
      </c>
      <c r="N41" s="777" t="s">
        <v>903</v>
      </c>
      <c r="O41" s="780">
        <v>30</v>
      </c>
      <c r="P41" s="780">
        <v>0</v>
      </c>
      <c r="Q41" s="691">
        <v>48</v>
      </c>
      <c r="R41" s="691">
        <v>0</v>
      </c>
      <c r="S41" s="701"/>
      <c r="T41" s="702"/>
      <c r="U41" s="821" t="s">
        <v>719</v>
      </c>
      <c r="V41" s="820">
        <v>81788</v>
      </c>
      <c r="W41" s="821" t="s">
        <v>637</v>
      </c>
      <c r="X41" s="821" t="s">
        <v>664</v>
      </c>
      <c r="Y41" s="821" t="s">
        <v>257</v>
      </c>
      <c r="Z41" s="821" t="s">
        <v>244</v>
      </c>
      <c r="AA41" s="821" t="s">
        <v>242</v>
      </c>
      <c r="AB41" s="826"/>
    </row>
    <row r="42" spans="1:28" s="713" customFormat="1" ht="12.2" customHeight="1">
      <c r="A42" s="781" t="s">
        <v>120</v>
      </c>
      <c r="B42" s="782" t="s">
        <v>121</v>
      </c>
      <c r="C42" s="768" t="s">
        <v>720</v>
      </c>
      <c r="D42" s="773" t="s">
        <v>876</v>
      </c>
      <c r="E42" s="777">
        <v>500</v>
      </c>
      <c r="F42" s="778">
        <v>0</v>
      </c>
      <c r="G42" s="778">
        <v>0</v>
      </c>
      <c r="H42" s="777">
        <v>500</v>
      </c>
      <c r="I42" s="783" t="s">
        <v>120</v>
      </c>
      <c r="J42" s="778">
        <v>354.6</v>
      </c>
      <c r="K42" s="778">
        <v>0</v>
      </c>
      <c r="L42" s="778">
        <v>0</v>
      </c>
      <c r="M42" s="778">
        <v>354.6</v>
      </c>
      <c r="N42" s="777" t="s">
        <v>904</v>
      </c>
      <c r="O42" s="780">
        <v>0</v>
      </c>
      <c r="P42" s="780">
        <v>0</v>
      </c>
      <c r="Q42" s="691">
        <v>0</v>
      </c>
      <c r="R42" s="691">
        <v>0</v>
      </c>
      <c r="S42" s="701"/>
      <c r="T42" s="702"/>
      <c r="U42" s="821" t="s">
        <v>939</v>
      </c>
      <c r="V42" s="820">
        <v>10393</v>
      </c>
      <c r="W42" s="821" t="s">
        <v>637</v>
      </c>
      <c r="X42" s="821" t="s">
        <v>855</v>
      </c>
      <c r="Y42" s="821" t="s">
        <v>721</v>
      </c>
      <c r="Z42" s="821" t="s">
        <v>244</v>
      </c>
      <c r="AA42" s="821" t="s">
        <v>242</v>
      </c>
      <c r="AB42" s="826" t="s">
        <v>121</v>
      </c>
    </row>
    <row r="43" spans="1:28" s="713" customFormat="1" ht="12.2" customHeight="1">
      <c r="A43" s="781"/>
      <c r="B43" s="782"/>
      <c r="C43" s="768" t="s">
        <v>143</v>
      </c>
      <c r="D43" s="773" t="s">
        <v>877</v>
      </c>
      <c r="E43" s="777">
        <v>7500</v>
      </c>
      <c r="F43" s="778">
        <v>0</v>
      </c>
      <c r="G43" s="778">
        <v>0</v>
      </c>
      <c r="H43" s="777">
        <v>7500</v>
      </c>
      <c r="I43" s="783"/>
      <c r="J43" s="778">
        <v>5990.8</v>
      </c>
      <c r="K43" s="778">
        <v>0</v>
      </c>
      <c r="L43" s="778">
        <v>0</v>
      </c>
      <c r="M43" s="778">
        <v>5990.8</v>
      </c>
      <c r="N43" s="777" t="s">
        <v>904</v>
      </c>
      <c r="O43" s="780">
        <v>23</v>
      </c>
      <c r="P43" s="780">
        <v>100.1</v>
      </c>
      <c r="Q43" s="691">
        <v>0</v>
      </c>
      <c r="R43" s="691">
        <v>0</v>
      </c>
      <c r="S43" s="701"/>
      <c r="T43" s="702"/>
      <c r="U43" s="821" t="s">
        <v>722</v>
      </c>
      <c r="V43" s="820">
        <v>35343</v>
      </c>
      <c r="W43" s="821" t="s">
        <v>259</v>
      </c>
      <c r="X43" s="821" t="s">
        <v>855</v>
      </c>
      <c r="Y43" s="821" t="s">
        <v>244</v>
      </c>
      <c r="Z43" s="821" t="s">
        <v>244</v>
      </c>
      <c r="AA43" s="821" t="s">
        <v>242</v>
      </c>
      <c r="AB43" s="826"/>
    </row>
    <row r="44" spans="1:28" s="713" customFormat="1" ht="12.2" customHeight="1">
      <c r="A44" s="781" t="s">
        <v>123</v>
      </c>
      <c r="B44" s="782" t="s">
        <v>792</v>
      </c>
      <c r="C44" s="768" t="s">
        <v>723</v>
      </c>
      <c r="D44" s="773" t="s">
        <v>878</v>
      </c>
      <c r="E44" s="777">
        <v>800</v>
      </c>
      <c r="F44" s="778">
        <v>0</v>
      </c>
      <c r="G44" s="778">
        <v>0</v>
      </c>
      <c r="H44" s="777">
        <v>800</v>
      </c>
      <c r="I44" s="783" t="s">
        <v>123</v>
      </c>
      <c r="J44" s="778">
        <v>465.5</v>
      </c>
      <c r="K44" s="778">
        <v>0</v>
      </c>
      <c r="L44" s="778">
        <v>0</v>
      </c>
      <c r="M44" s="778">
        <v>465.5</v>
      </c>
      <c r="N44" s="777" t="s">
        <v>898</v>
      </c>
      <c r="O44" s="780">
        <v>0</v>
      </c>
      <c r="P44" s="780">
        <v>0</v>
      </c>
      <c r="Q44" s="691">
        <v>0</v>
      </c>
      <c r="R44" s="691">
        <v>0</v>
      </c>
      <c r="S44" s="701"/>
      <c r="T44" s="702"/>
      <c r="U44" s="821" t="s">
        <v>722</v>
      </c>
      <c r="V44" s="820">
        <v>8523</v>
      </c>
      <c r="W44" s="821" t="s">
        <v>259</v>
      </c>
      <c r="X44" s="821" t="s">
        <v>855</v>
      </c>
      <c r="Y44" s="821" t="s">
        <v>724</v>
      </c>
      <c r="Z44" s="821" t="s">
        <v>242</v>
      </c>
      <c r="AA44" s="821" t="s">
        <v>242</v>
      </c>
      <c r="AB44" s="831" t="s">
        <v>124</v>
      </c>
    </row>
    <row r="45" spans="1:28" s="713" customFormat="1" ht="12.2" customHeight="1">
      <c r="A45" s="781"/>
      <c r="B45" s="782"/>
      <c r="C45" s="772" t="s">
        <v>405</v>
      </c>
      <c r="D45" s="773" t="s">
        <v>879</v>
      </c>
      <c r="E45" s="777">
        <v>3000</v>
      </c>
      <c r="F45" s="778">
        <v>0</v>
      </c>
      <c r="G45" s="778">
        <v>0</v>
      </c>
      <c r="H45" s="777">
        <v>3000</v>
      </c>
      <c r="I45" s="783"/>
      <c r="J45" s="778">
        <v>2289.3000000000002</v>
      </c>
      <c r="K45" s="778">
        <v>0</v>
      </c>
      <c r="L45" s="778">
        <v>0</v>
      </c>
      <c r="M45" s="778">
        <v>2289.3000000000002</v>
      </c>
      <c r="N45" s="777" t="s">
        <v>898</v>
      </c>
      <c r="O45" s="780">
        <v>19</v>
      </c>
      <c r="P45" s="780">
        <v>0</v>
      </c>
      <c r="Q45" s="691">
        <v>0</v>
      </c>
      <c r="R45" s="691">
        <v>0</v>
      </c>
      <c r="S45" s="701"/>
      <c r="T45" s="702"/>
      <c r="U45" s="834" t="s">
        <v>725</v>
      </c>
      <c r="V45" s="820">
        <v>19108</v>
      </c>
      <c r="W45" s="821" t="s">
        <v>637</v>
      </c>
      <c r="X45" s="821" t="s">
        <v>855</v>
      </c>
      <c r="Y45" s="821" t="s">
        <v>250</v>
      </c>
      <c r="Z45" s="825"/>
      <c r="AA45" s="821" t="s">
        <v>237</v>
      </c>
      <c r="AB45" s="826"/>
    </row>
    <row r="46" spans="1:28" s="713" customFormat="1" ht="12.2" customHeight="1">
      <c r="A46" s="781" t="s">
        <v>126</v>
      </c>
      <c r="B46" s="782" t="s">
        <v>127</v>
      </c>
      <c r="C46" s="772" t="s">
        <v>734</v>
      </c>
      <c r="D46" s="773" t="s">
        <v>880</v>
      </c>
      <c r="E46" s="791">
        <v>1200</v>
      </c>
      <c r="F46" s="778">
        <v>0</v>
      </c>
      <c r="G46" s="791">
        <v>0</v>
      </c>
      <c r="H46" s="778">
        <v>1200</v>
      </c>
      <c r="I46" s="783" t="s">
        <v>126</v>
      </c>
      <c r="J46" s="778">
        <v>883.3</v>
      </c>
      <c r="K46" s="778">
        <v>0</v>
      </c>
      <c r="L46" s="778">
        <v>0</v>
      </c>
      <c r="M46" s="778">
        <v>883.3</v>
      </c>
      <c r="N46" s="777" t="s">
        <v>892</v>
      </c>
      <c r="O46" s="780">
        <v>0</v>
      </c>
      <c r="P46" s="780">
        <v>0</v>
      </c>
      <c r="Q46" s="691">
        <v>0</v>
      </c>
      <c r="R46" s="691">
        <v>0</v>
      </c>
      <c r="S46" s="701"/>
      <c r="T46" s="702"/>
      <c r="U46" s="834" t="s">
        <v>727</v>
      </c>
      <c r="V46" s="820">
        <v>10788</v>
      </c>
      <c r="W46" s="821" t="s">
        <v>637</v>
      </c>
      <c r="X46" s="821" t="s">
        <v>855</v>
      </c>
      <c r="Y46" s="821" t="s">
        <v>728</v>
      </c>
      <c r="Z46" s="825"/>
      <c r="AA46" s="821" t="s">
        <v>237</v>
      </c>
      <c r="AB46" s="826" t="s">
        <v>127</v>
      </c>
    </row>
    <row r="47" spans="1:28" s="713" customFormat="1" ht="12.2" customHeight="1">
      <c r="A47" s="781"/>
      <c r="B47" s="782"/>
      <c r="C47" s="772" t="s">
        <v>915</v>
      </c>
      <c r="D47" s="773" t="s">
        <v>881</v>
      </c>
      <c r="E47" s="777">
        <v>1300</v>
      </c>
      <c r="F47" s="778">
        <v>0</v>
      </c>
      <c r="G47" s="778">
        <v>0</v>
      </c>
      <c r="H47" s="777">
        <v>1300</v>
      </c>
      <c r="I47" s="783"/>
      <c r="J47" s="778">
        <v>487</v>
      </c>
      <c r="K47" s="778">
        <v>0</v>
      </c>
      <c r="L47" s="778">
        <v>0</v>
      </c>
      <c r="M47" s="778">
        <v>487</v>
      </c>
      <c r="N47" s="777" t="s">
        <v>904</v>
      </c>
      <c r="O47" s="780">
        <v>0</v>
      </c>
      <c r="P47" s="780">
        <v>0</v>
      </c>
      <c r="Q47" s="691">
        <v>0</v>
      </c>
      <c r="R47" s="691">
        <v>0</v>
      </c>
      <c r="S47" s="701"/>
      <c r="T47" s="702"/>
      <c r="U47" s="834" t="s">
        <v>730</v>
      </c>
      <c r="V47" s="820">
        <v>25618.1</v>
      </c>
      <c r="W47" s="821" t="s">
        <v>637</v>
      </c>
      <c r="X47" s="821" t="s">
        <v>855</v>
      </c>
      <c r="Y47" s="821" t="s">
        <v>731</v>
      </c>
      <c r="Z47" s="825"/>
      <c r="AA47" s="821" t="s">
        <v>237</v>
      </c>
      <c r="AB47" s="826"/>
    </row>
    <row r="48" spans="1:28" s="713" customFormat="1" ht="12.2" customHeight="1">
      <c r="A48" s="781"/>
      <c r="B48" s="782"/>
      <c r="C48" s="772" t="s">
        <v>732</v>
      </c>
      <c r="D48" s="773" t="s">
        <v>882</v>
      </c>
      <c r="E48" s="777">
        <v>3000</v>
      </c>
      <c r="F48" s="778">
        <v>0</v>
      </c>
      <c r="G48" s="778">
        <v>0</v>
      </c>
      <c r="H48" s="777">
        <v>3000</v>
      </c>
      <c r="I48" s="783"/>
      <c r="J48" s="778">
        <v>2210.4</v>
      </c>
      <c r="K48" s="778">
        <v>0</v>
      </c>
      <c r="L48" s="778">
        <v>0</v>
      </c>
      <c r="M48" s="778">
        <v>2210.4</v>
      </c>
      <c r="N48" s="777" t="s">
        <v>905</v>
      </c>
      <c r="O48" s="780">
        <v>0</v>
      </c>
      <c r="P48" s="780">
        <v>0</v>
      </c>
      <c r="Q48" s="691">
        <v>0</v>
      </c>
      <c r="R48" s="691">
        <v>0</v>
      </c>
      <c r="S48" s="701"/>
      <c r="T48" s="702"/>
      <c r="U48" s="834"/>
      <c r="V48" s="820">
        <v>18019</v>
      </c>
      <c r="W48" s="821"/>
      <c r="X48" s="821" t="s">
        <v>855</v>
      </c>
      <c r="Y48" s="821"/>
      <c r="Z48" s="825"/>
      <c r="AA48" s="821"/>
      <c r="AB48" s="835"/>
    </row>
    <row r="49" spans="1:28" s="713" customFormat="1" ht="12.2" customHeight="1">
      <c r="A49" s="781"/>
      <c r="B49" s="782"/>
      <c r="C49" s="772" t="s">
        <v>729</v>
      </c>
      <c r="D49" s="773" t="s">
        <v>883</v>
      </c>
      <c r="E49" s="777">
        <v>4000</v>
      </c>
      <c r="F49" s="778">
        <v>0</v>
      </c>
      <c r="G49" s="778">
        <v>0</v>
      </c>
      <c r="H49" s="777">
        <v>4000</v>
      </c>
      <c r="I49" s="783"/>
      <c r="J49" s="778">
        <v>2477.5</v>
      </c>
      <c r="K49" s="778">
        <v>0</v>
      </c>
      <c r="L49" s="778">
        <v>0</v>
      </c>
      <c r="M49" s="778">
        <v>2477.5</v>
      </c>
      <c r="N49" s="777" t="s">
        <v>905</v>
      </c>
      <c r="O49" s="780">
        <v>0</v>
      </c>
      <c r="P49" s="780">
        <v>0</v>
      </c>
      <c r="Q49" s="691">
        <v>0</v>
      </c>
      <c r="R49" s="691">
        <v>0</v>
      </c>
      <c r="S49" s="701"/>
      <c r="T49" s="702"/>
      <c r="U49" s="834"/>
      <c r="V49" s="820">
        <v>21911</v>
      </c>
      <c r="W49" s="821"/>
      <c r="X49" s="821" t="s">
        <v>855</v>
      </c>
      <c r="Y49" s="821"/>
      <c r="Z49" s="825"/>
      <c r="AA49" s="821"/>
      <c r="AB49" s="835"/>
    </row>
    <row r="50" spans="1:28" s="713" customFormat="1" ht="12.2" customHeight="1">
      <c r="A50" s="781"/>
      <c r="B50" s="782"/>
      <c r="C50" s="772" t="s">
        <v>726</v>
      </c>
      <c r="D50" s="773" t="s">
        <v>884</v>
      </c>
      <c r="E50" s="777">
        <v>6500</v>
      </c>
      <c r="F50" s="778">
        <v>0</v>
      </c>
      <c r="G50" s="778">
        <v>6500</v>
      </c>
      <c r="H50" s="777">
        <v>0</v>
      </c>
      <c r="I50" s="783"/>
      <c r="J50" s="778">
        <v>3623.1</v>
      </c>
      <c r="K50" s="778">
        <v>0</v>
      </c>
      <c r="L50" s="778">
        <v>3623.1</v>
      </c>
      <c r="M50" s="778">
        <v>0</v>
      </c>
      <c r="N50" s="777" t="s">
        <v>901</v>
      </c>
      <c r="O50" s="780">
        <v>0</v>
      </c>
      <c r="P50" s="780">
        <v>0</v>
      </c>
      <c r="Q50" s="691">
        <v>0</v>
      </c>
      <c r="R50" s="691">
        <v>0</v>
      </c>
      <c r="S50" s="701"/>
      <c r="T50" s="702"/>
      <c r="U50" s="834" t="s">
        <v>730</v>
      </c>
      <c r="V50" s="820">
        <v>5604</v>
      </c>
      <c r="W50" s="821" t="s">
        <v>637</v>
      </c>
      <c r="X50" s="821" t="s">
        <v>855</v>
      </c>
      <c r="Y50" s="821" t="s">
        <v>733</v>
      </c>
      <c r="Z50" s="825"/>
      <c r="AA50" s="821" t="s">
        <v>237</v>
      </c>
      <c r="AB50" s="832"/>
    </row>
    <row r="51" spans="1:28" s="713" customFormat="1" ht="12.2" customHeight="1" thickBot="1">
      <c r="A51" s="781"/>
      <c r="B51" s="782"/>
      <c r="C51" s="772" t="s">
        <v>144</v>
      </c>
      <c r="D51" s="774" t="s">
        <v>885</v>
      </c>
      <c r="E51" s="777">
        <v>9000</v>
      </c>
      <c r="F51" s="778">
        <v>0</v>
      </c>
      <c r="G51" s="778">
        <v>0</v>
      </c>
      <c r="H51" s="777">
        <v>9000</v>
      </c>
      <c r="I51" s="792"/>
      <c r="J51" s="793">
        <v>5166.2</v>
      </c>
      <c r="K51" s="793">
        <v>0</v>
      </c>
      <c r="L51" s="793">
        <v>0</v>
      </c>
      <c r="M51" s="793">
        <v>5166.2</v>
      </c>
      <c r="N51" s="794" t="s">
        <v>906</v>
      </c>
      <c r="O51" s="795">
        <v>90</v>
      </c>
      <c r="P51" s="795">
        <v>0</v>
      </c>
      <c r="Q51" s="714">
        <v>0</v>
      </c>
      <c r="R51" s="714">
        <v>0</v>
      </c>
      <c r="S51" s="715"/>
      <c r="T51" s="716"/>
      <c r="U51" s="836" t="s">
        <v>735</v>
      </c>
      <c r="V51" s="837">
        <v>26888</v>
      </c>
      <c r="W51" s="838" t="s">
        <v>637</v>
      </c>
      <c r="X51" s="838" t="s">
        <v>855</v>
      </c>
      <c r="Y51" s="838" t="s">
        <v>736</v>
      </c>
      <c r="Z51" s="839"/>
      <c r="AA51" s="838" t="s">
        <v>237</v>
      </c>
      <c r="AB51" s="840"/>
    </row>
    <row r="52" spans="1:28" s="511" customFormat="1" ht="9.9499999999999993" customHeight="1">
      <c r="A52" s="1370" t="s">
        <v>284</v>
      </c>
      <c r="B52" s="1370"/>
      <c r="C52" s="1370"/>
      <c r="D52" s="704"/>
      <c r="E52" s="1371" t="s">
        <v>737</v>
      </c>
      <c r="F52" s="1371"/>
      <c r="G52" s="1371"/>
      <c r="H52" s="1371"/>
      <c r="I52" s="903" t="s">
        <v>284</v>
      </c>
      <c r="J52" s="904"/>
      <c r="K52" s="905"/>
      <c r="L52" s="905"/>
      <c r="M52" s="413"/>
      <c r="N52" s="906"/>
      <c r="O52" s="691"/>
      <c r="P52" s="691"/>
      <c r="Q52" s="691"/>
      <c r="R52" s="691"/>
      <c r="S52" s="906"/>
      <c r="T52" s="68" t="s">
        <v>738</v>
      </c>
      <c r="U52" s="907"/>
      <c r="V52" s="523"/>
      <c r="W52" s="694"/>
      <c r="X52" s="1372" t="s">
        <v>737</v>
      </c>
      <c r="Y52" s="1372"/>
      <c r="Z52" s="1372"/>
      <c r="AA52" s="1372"/>
      <c r="AB52" s="1372"/>
    </row>
    <row r="53" spans="1:28" s="511" customFormat="1" ht="9.9499999999999993" customHeight="1">
      <c r="A53" s="1353" t="s">
        <v>962</v>
      </c>
      <c r="B53" s="1353"/>
      <c r="C53" s="1353"/>
      <c r="D53" s="704"/>
      <c r="E53" s="908"/>
      <c r="F53" s="908"/>
      <c r="G53" s="908"/>
      <c r="H53" s="908"/>
      <c r="I53" s="819" t="s">
        <v>962</v>
      </c>
      <c r="J53" s="908"/>
      <c r="K53" s="909"/>
      <c r="L53" s="909"/>
      <c r="M53" s="413"/>
      <c r="N53" s="909"/>
      <c r="O53" s="691"/>
      <c r="P53" s="691"/>
      <c r="Q53" s="691"/>
      <c r="R53" s="691"/>
      <c r="S53" s="910"/>
      <c r="T53" s="1353"/>
      <c r="U53" s="1353"/>
      <c r="V53" s="523"/>
      <c r="W53" s="694"/>
      <c r="X53" s="908"/>
      <c r="Y53" s="908"/>
      <c r="Z53" s="908"/>
      <c r="AA53" s="908"/>
      <c r="AB53" s="910"/>
    </row>
    <row r="54" spans="1:28" s="511" customFormat="1" ht="9.9499999999999993" customHeight="1">
      <c r="A54" s="819" t="s">
        <v>963</v>
      </c>
      <c r="B54" s="513"/>
      <c r="C54" s="512"/>
      <c r="D54" s="512"/>
      <c r="E54" s="512"/>
      <c r="F54" s="512"/>
      <c r="G54" s="512"/>
      <c r="H54" s="514"/>
      <c r="I54" s="512"/>
      <c r="J54" s="514"/>
      <c r="K54" s="512"/>
      <c r="L54" s="513"/>
      <c r="M54" s="513"/>
      <c r="N54" s="513"/>
      <c r="O54" s="513"/>
      <c r="P54" s="513"/>
      <c r="Q54" s="513"/>
      <c r="R54" s="513"/>
      <c r="S54" s="513"/>
      <c r="T54" s="513"/>
      <c r="U54" s="512"/>
      <c r="V54" s="512"/>
      <c r="W54" s="512"/>
      <c r="X54" s="512"/>
      <c r="Y54" s="512"/>
      <c r="Z54" s="512"/>
      <c r="AA54" s="514"/>
      <c r="AB54" s="513"/>
    </row>
    <row r="55" spans="1:28" s="511" customFormat="1" ht="11.25">
      <c r="A55" s="512"/>
      <c r="B55" s="513"/>
      <c r="C55" s="512"/>
      <c r="D55" s="512"/>
      <c r="E55" s="512"/>
      <c r="F55" s="512"/>
      <c r="G55" s="512"/>
      <c r="H55" s="514"/>
      <c r="I55" s="512"/>
      <c r="J55" s="514"/>
      <c r="K55" s="512"/>
      <c r="L55" s="513"/>
      <c r="M55" s="513"/>
      <c r="N55" s="513"/>
      <c r="O55" s="513"/>
      <c r="P55" s="513"/>
      <c r="Q55" s="513"/>
      <c r="R55" s="513"/>
      <c r="S55" s="513"/>
      <c r="T55" s="513"/>
      <c r="U55" s="512"/>
      <c r="V55" s="512"/>
      <c r="W55" s="512"/>
      <c r="X55" s="512"/>
      <c r="Y55" s="512"/>
      <c r="Z55" s="512"/>
      <c r="AA55" s="514"/>
      <c r="AB55" s="513"/>
    </row>
    <row r="56" spans="1:28" s="511" customFormat="1" ht="11.25">
      <c r="A56" s="512"/>
      <c r="B56" s="513"/>
      <c r="C56" s="512"/>
      <c r="D56" s="512"/>
      <c r="E56" s="512"/>
      <c r="F56" s="512"/>
      <c r="G56" s="512"/>
      <c r="H56" s="514"/>
      <c r="I56" s="512"/>
      <c r="J56" s="514"/>
      <c r="K56" s="512"/>
      <c r="L56" s="513"/>
      <c r="M56" s="513"/>
      <c r="N56" s="513"/>
      <c r="O56" s="513"/>
      <c r="P56" s="513"/>
      <c r="Q56" s="513"/>
      <c r="R56" s="513"/>
      <c r="S56" s="513"/>
      <c r="T56" s="513"/>
      <c r="U56" s="512"/>
      <c r="V56" s="512"/>
      <c r="W56" s="512"/>
      <c r="X56" s="512"/>
      <c r="Y56" s="512"/>
      <c r="Z56" s="512"/>
      <c r="AA56" s="514"/>
      <c r="AB56" s="513"/>
    </row>
    <row r="57" spans="1:28" s="511" customFormat="1" ht="11.25">
      <c r="A57" s="512"/>
      <c r="B57" s="513"/>
      <c r="C57" s="512"/>
      <c r="D57" s="512"/>
      <c r="E57" s="512"/>
      <c r="F57" s="512"/>
      <c r="G57" s="512"/>
      <c r="H57" s="514"/>
      <c r="I57" s="512"/>
      <c r="J57" s="514"/>
      <c r="K57" s="512"/>
      <c r="L57" s="513"/>
      <c r="M57" s="513"/>
      <c r="N57" s="513"/>
      <c r="O57" s="513"/>
      <c r="P57" s="513"/>
      <c r="Q57" s="513"/>
      <c r="R57" s="513"/>
      <c r="S57" s="513"/>
      <c r="T57" s="513"/>
      <c r="U57" s="512"/>
      <c r="V57" s="512"/>
      <c r="W57" s="512"/>
      <c r="X57" s="512"/>
      <c r="Y57" s="512"/>
      <c r="Z57" s="512"/>
      <c r="AA57" s="514"/>
      <c r="AB57" s="513"/>
    </row>
    <row r="58" spans="1:28" s="511" customFormat="1" ht="11.25">
      <c r="A58" s="512"/>
      <c r="B58" s="513"/>
      <c r="C58" s="512"/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>
        <f t="shared" ref="Y58:AB58" si="0">SUM(Y11:Y51)</f>
        <v>0</v>
      </c>
      <c r="Z58" s="512">
        <f t="shared" si="0"/>
        <v>0</v>
      </c>
      <c r="AA58" s="512">
        <f t="shared" si="0"/>
        <v>0</v>
      </c>
      <c r="AB58" s="512">
        <f t="shared" si="0"/>
        <v>0</v>
      </c>
    </row>
    <row r="59" spans="1:28" s="511" customFormat="1" ht="11.25">
      <c r="A59" s="512"/>
      <c r="B59" s="513"/>
      <c r="C59" s="512"/>
      <c r="D59" s="512"/>
      <c r="E59" s="512"/>
      <c r="F59" s="512"/>
      <c r="G59" s="512"/>
      <c r="H59" s="514"/>
      <c r="I59" s="512"/>
      <c r="J59" s="514"/>
      <c r="K59" s="512"/>
      <c r="L59" s="513"/>
      <c r="M59" s="513"/>
      <c r="N59" s="513"/>
      <c r="O59" s="513"/>
      <c r="P59" s="513"/>
      <c r="Q59" s="513"/>
      <c r="R59" s="513"/>
      <c r="S59" s="513"/>
      <c r="T59" s="513"/>
      <c r="U59" s="512"/>
      <c r="V59" s="512"/>
      <c r="W59" s="512"/>
      <c r="X59" s="512"/>
      <c r="Y59" s="512"/>
      <c r="Z59" s="512"/>
      <c r="AA59" s="514"/>
      <c r="AB59" s="513"/>
    </row>
    <row r="60" spans="1:28" s="511" customFormat="1" ht="11.25">
      <c r="A60" s="512"/>
      <c r="B60" s="513"/>
      <c r="C60" s="512"/>
      <c r="D60" s="512"/>
      <c r="E60" s="512"/>
      <c r="F60" s="512"/>
      <c r="G60" s="512"/>
      <c r="H60" s="514"/>
      <c r="I60" s="512"/>
      <c r="J60" s="514"/>
      <c r="K60" s="512"/>
      <c r="L60" s="513"/>
      <c r="M60" s="513"/>
      <c r="N60" s="513"/>
      <c r="O60" s="513"/>
      <c r="P60" s="513"/>
      <c r="Q60" s="513"/>
      <c r="R60" s="513"/>
      <c r="S60" s="513"/>
      <c r="T60" s="513"/>
      <c r="U60" s="512"/>
      <c r="V60" s="512"/>
      <c r="W60" s="512"/>
      <c r="X60" s="512"/>
      <c r="Y60" s="512"/>
      <c r="Z60" s="512"/>
      <c r="AA60" s="514"/>
      <c r="AB60" s="513"/>
    </row>
    <row r="61" spans="1:28" s="511" customFormat="1" ht="11.25">
      <c r="A61" s="512"/>
      <c r="B61" s="513"/>
      <c r="C61" s="512"/>
      <c r="D61" s="512"/>
      <c r="E61" s="512"/>
      <c r="F61" s="512"/>
      <c r="G61" s="512"/>
      <c r="H61" s="514"/>
      <c r="I61" s="512"/>
      <c r="J61" s="514"/>
      <c r="K61" s="512"/>
      <c r="L61" s="513"/>
      <c r="M61" s="513"/>
      <c r="N61" s="513"/>
      <c r="O61" s="513"/>
      <c r="P61" s="513"/>
      <c r="Q61" s="513"/>
      <c r="R61" s="513"/>
      <c r="S61" s="513"/>
      <c r="T61" s="513"/>
      <c r="U61" s="512"/>
      <c r="V61" s="512"/>
      <c r="W61" s="512"/>
      <c r="X61" s="512"/>
      <c r="Y61" s="512"/>
      <c r="Z61" s="512"/>
      <c r="AA61" s="514"/>
      <c r="AB61" s="513"/>
    </row>
    <row r="62" spans="1:28" s="511" customFormat="1" ht="11.25">
      <c r="A62" s="512"/>
      <c r="B62" s="513"/>
      <c r="C62" s="512"/>
      <c r="D62" s="512"/>
      <c r="E62" s="512"/>
      <c r="F62" s="512"/>
      <c r="G62" s="512"/>
      <c r="H62" s="514"/>
      <c r="I62" s="512"/>
      <c r="J62" s="514"/>
      <c r="K62" s="512"/>
      <c r="L62" s="513"/>
      <c r="M62" s="513"/>
      <c r="N62" s="513"/>
      <c r="O62" s="513"/>
      <c r="P62" s="513"/>
      <c r="Q62" s="513"/>
      <c r="R62" s="513"/>
      <c r="S62" s="513"/>
      <c r="T62" s="513"/>
      <c r="U62" s="512"/>
      <c r="V62" s="512"/>
      <c r="W62" s="512"/>
      <c r="X62" s="512"/>
      <c r="Y62" s="512"/>
      <c r="Z62" s="512"/>
      <c r="AA62" s="514"/>
      <c r="AB62" s="513"/>
    </row>
    <row r="63" spans="1:28" s="511" customFormat="1" ht="11.25">
      <c r="A63" s="512"/>
      <c r="B63" s="513"/>
      <c r="C63" s="512"/>
      <c r="D63" s="512"/>
      <c r="E63" s="512"/>
      <c r="F63" s="512"/>
      <c r="G63" s="512"/>
      <c r="H63" s="514"/>
      <c r="I63" s="512"/>
      <c r="J63" s="514"/>
      <c r="K63" s="512"/>
      <c r="L63" s="513"/>
      <c r="M63" s="513"/>
      <c r="N63" s="513"/>
      <c r="O63" s="513"/>
      <c r="P63" s="513"/>
      <c r="Q63" s="513"/>
      <c r="R63" s="513"/>
      <c r="S63" s="513"/>
      <c r="T63" s="513"/>
      <c r="U63" s="512"/>
      <c r="V63" s="512"/>
      <c r="W63" s="512"/>
      <c r="X63" s="512"/>
      <c r="Y63" s="512"/>
      <c r="Z63" s="512"/>
      <c r="AA63" s="514"/>
      <c r="AB63" s="513"/>
    </row>
    <row r="64" spans="1:28" s="511" customFormat="1" ht="11.25">
      <c r="A64" s="512"/>
      <c r="B64" s="513"/>
      <c r="C64" s="512"/>
      <c r="D64" s="512"/>
      <c r="E64" s="512"/>
      <c r="F64" s="512"/>
      <c r="G64" s="512"/>
      <c r="H64" s="514"/>
      <c r="I64" s="512"/>
      <c r="J64" s="514"/>
      <c r="K64" s="512"/>
      <c r="L64" s="513"/>
      <c r="M64" s="513"/>
      <c r="N64" s="513"/>
      <c r="O64" s="513"/>
      <c r="P64" s="513"/>
      <c r="Q64" s="513"/>
      <c r="R64" s="513"/>
      <c r="S64" s="513"/>
      <c r="T64" s="513"/>
      <c r="U64" s="512"/>
      <c r="V64" s="512"/>
      <c r="W64" s="512"/>
      <c r="X64" s="512"/>
      <c r="Y64" s="512"/>
      <c r="Z64" s="512"/>
      <c r="AA64" s="514"/>
      <c r="AB64" s="513"/>
    </row>
    <row r="65" spans="1:28" s="511" customFormat="1" ht="11.25">
      <c r="A65" s="512"/>
      <c r="B65" s="513"/>
      <c r="C65" s="512"/>
      <c r="D65" s="512"/>
      <c r="E65" s="512"/>
      <c r="F65" s="512"/>
      <c r="G65" s="512"/>
      <c r="H65" s="514"/>
      <c r="I65" s="512"/>
      <c r="J65" s="514"/>
      <c r="K65" s="512"/>
      <c r="L65" s="513"/>
      <c r="M65" s="513"/>
      <c r="N65" s="513"/>
      <c r="O65" s="513"/>
      <c r="P65" s="513"/>
      <c r="Q65" s="513"/>
      <c r="R65" s="513"/>
      <c r="S65" s="513"/>
      <c r="T65" s="513"/>
      <c r="U65" s="512"/>
      <c r="V65" s="512"/>
      <c r="W65" s="512"/>
      <c r="X65" s="512"/>
      <c r="Y65" s="512"/>
      <c r="Z65" s="512"/>
      <c r="AA65" s="514"/>
      <c r="AB65" s="513"/>
    </row>
    <row r="66" spans="1:28" s="511" customFormat="1" ht="11.25">
      <c r="A66" s="512"/>
      <c r="B66" s="513"/>
      <c r="C66" s="512"/>
      <c r="D66" s="512"/>
      <c r="E66" s="512"/>
      <c r="F66" s="512"/>
      <c r="G66" s="512"/>
      <c r="H66" s="514"/>
      <c r="I66" s="512"/>
      <c r="J66" s="514"/>
      <c r="K66" s="512"/>
      <c r="L66" s="513"/>
      <c r="M66" s="513"/>
      <c r="N66" s="513"/>
      <c r="O66" s="513"/>
      <c r="P66" s="513"/>
      <c r="Q66" s="513"/>
      <c r="R66" s="513"/>
      <c r="S66" s="513"/>
      <c r="T66" s="513"/>
      <c r="U66" s="512"/>
      <c r="V66" s="512"/>
      <c r="W66" s="512"/>
      <c r="X66" s="512"/>
      <c r="Y66" s="512"/>
      <c r="Z66" s="512"/>
      <c r="AA66" s="514"/>
      <c r="AB66" s="513"/>
    </row>
    <row r="67" spans="1:28" s="511" customFormat="1" ht="11.25">
      <c r="A67" s="512"/>
      <c r="B67" s="513"/>
      <c r="C67" s="512"/>
      <c r="D67" s="512"/>
      <c r="E67" s="512"/>
      <c r="F67" s="512"/>
      <c r="G67" s="512"/>
      <c r="H67" s="514"/>
      <c r="I67" s="512"/>
      <c r="J67" s="514"/>
      <c r="K67" s="512"/>
      <c r="L67" s="513"/>
      <c r="M67" s="513"/>
      <c r="N67" s="513"/>
      <c r="O67" s="513"/>
      <c r="P67" s="513"/>
      <c r="Q67" s="513"/>
      <c r="R67" s="513"/>
      <c r="S67" s="513"/>
      <c r="T67" s="513"/>
      <c r="U67" s="512"/>
      <c r="V67" s="512"/>
      <c r="W67" s="512"/>
      <c r="X67" s="512"/>
      <c r="Y67" s="512"/>
      <c r="Z67" s="512"/>
      <c r="AA67" s="514"/>
      <c r="AB67" s="513"/>
    </row>
    <row r="68" spans="1:28" s="511" customFormat="1" ht="11.25">
      <c r="A68" s="512"/>
      <c r="B68" s="513"/>
      <c r="C68" s="512"/>
      <c r="D68" s="512"/>
      <c r="E68" s="512"/>
      <c r="F68" s="512"/>
      <c r="G68" s="512"/>
      <c r="H68" s="514"/>
      <c r="I68" s="512"/>
      <c r="J68" s="514"/>
      <c r="K68" s="512"/>
      <c r="L68" s="513"/>
      <c r="M68" s="513"/>
      <c r="N68" s="513"/>
      <c r="O68" s="513"/>
      <c r="P68" s="513"/>
      <c r="Q68" s="513"/>
      <c r="R68" s="513"/>
      <c r="S68" s="513"/>
      <c r="T68" s="513"/>
      <c r="U68" s="512"/>
      <c r="V68" s="512"/>
      <c r="W68" s="512"/>
      <c r="X68" s="512"/>
      <c r="Y68" s="512"/>
      <c r="Z68" s="512"/>
      <c r="AA68" s="514"/>
      <c r="AB68" s="513"/>
    </row>
    <row r="69" spans="1:28" s="511" customFormat="1" ht="11.25">
      <c r="A69" s="512"/>
      <c r="B69" s="513"/>
      <c r="C69" s="512"/>
      <c r="D69" s="512"/>
      <c r="E69" s="512"/>
      <c r="F69" s="512"/>
      <c r="G69" s="512"/>
      <c r="H69" s="514"/>
      <c r="I69" s="512"/>
      <c r="J69" s="514"/>
      <c r="K69" s="512"/>
      <c r="L69" s="513"/>
      <c r="M69" s="513"/>
      <c r="N69" s="513"/>
      <c r="O69" s="513"/>
      <c r="P69" s="513"/>
      <c r="Q69" s="513"/>
      <c r="R69" s="513"/>
      <c r="S69" s="513"/>
      <c r="T69" s="513"/>
      <c r="U69" s="512"/>
      <c r="V69" s="512"/>
      <c r="W69" s="512"/>
      <c r="X69" s="512"/>
      <c r="Y69" s="512"/>
      <c r="Z69" s="512"/>
      <c r="AA69" s="514"/>
      <c r="AB69" s="513"/>
    </row>
    <row r="70" spans="1:28" s="511" customFormat="1" ht="11.25">
      <c r="A70" s="512"/>
      <c r="B70" s="513"/>
      <c r="C70" s="512"/>
      <c r="D70" s="512"/>
      <c r="E70" s="512"/>
      <c r="F70" s="512"/>
      <c r="G70" s="512"/>
      <c r="H70" s="514"/>
      <c r="I70" s="512"/>
      <c r="J70" s="514"/>
      <c r="K70" s="512"/>
      <c r="L70" s="513"/>
      <c r="M70" s="513"/>
      <c r="N70" s="513"/>
      <c r="O70" s="513"/>
      <c r="P70" s="513"/>
      <c r="Q70" s="513"/>
      <c r="R70" s="513"/>
      <c r="S70" s="513"/>
      <c r="T70" s="513"/>
      <c r="U70" s="512"/>
      <c r="V70" s="512"/>
      <c r="W70" s="512"/>
      <c r="X70" s="512"/>
      <c r="Y70" s="512"/>
      <c r="Z70" s="512"/>
      <c r="AA70" s="514"/>
      <c r="AB70" s="513"/>
    </row>
    <row r="71" spans="1:28" s="511" customFormat="1" ht="11.25">
      <c r="A71" s="512"/>
      <c r="B71" s="513"/>
      <c r="C71" s="512"/>
      <c r="D71" s="512"/>
      <c r="E71" s="512"/>
      <c r="F71" s="512"/>
      <c r="G71" s="512"/>
      <c r="H71" s="514"/>
      <c r="I71" s="512"/>
      <c r="J71" s="514"/>
      <c r="K71" s="512"/>
      <c r="L71" s="513"/>
      <c r="M71" s="513"/>
      <c r="N71" s="513"/>
      <c r="O71" s="513"/>
      <c r="P71" s="513"/>
      <c r="Q71" s="513"/>
      <c r="R71" s="513"/>
      <c r="S71" s="513"/>
      <c r="T71" s="513"/>
      <c r="U71" s="512"/>
      <c r="V71" s="512"/>
      <c r="W71" s="512"/>
      <c r="X71" s="512"/>
      <c r="Y71" s="512"/>
      <c r="Z71" s="512"/>
      <c r="AA71" s="514"/>
      <c r="AB71" s="513"/>
    </row>
    <row r="72" spans="1:28" s="511" customFormat="1" ht="11.25">
      <c r="A72" s="512"/>
      <c r="B72" s="513"/>
      <c r="C72" s="512"/>
      <c r="D72" s="512"/>
      <c r="E72" s="512"/>
      <c r="F72" s="512"/>
      <c r="G72" s="512"/>
      <c r="H72" s="514"/>
      <c r="I72" s="512"/>
      <c r="J72" s="514"/>
      <c r="K72" s="512"/>
      <c r="L72" s="513"/>
      <c r="M72" s="513"/>
      <c r="N72" s="513"/>
      <c r="O72" s="513"/>
      <c r="P72" s="513"/>
      <c r="Q72" s="513"/>
      <c r="R72" s="513"/>
      <c r="S72" s="513"/>
      <c r="T72" s="513"/>
      <c r="U72" s="512"/>
      <c r="V72" s="512"/>
      <c r="W72" s="512"/>
      <c r="X72" s="512"/>
      <c r="Y72" s="512"/>
      <c r="Z72" s="512"/>
      <c r="AA72" s="514"/>
      <c r="AB72" s="513"/>
    </row>
    <row r="73" spans="1:28" s="511" customFormat="1" ht="11.25">
      <c r="A73" s="512"/>
      <c r="B73" s="513"/>
      <c r="C73" s="512"/>
      <c r="D73" s="512"/>
      <c r="E73" s="512"/>
      <c r="F73" s="512"/>
      <c r="G73" s="512"/>
      <c r="H73" s="514"/>
      <c r="I73" s="512"/>
      <c r="J73" s="514"/>
      <c r="K73" s="512"/>
      <c r="L73" s="513"/>
      <c r="M73" s="513"/>
      <c r="N73" s="513"/>
      <c r="O73" s="513"/>
      <c r="P73" s="513"/>
      <c r="Q73" s="513"/>
      <c r="R73" s="513"/>
      <c r="S73" s="513"/>
      <c r="T73" s="513"/>
      <c r="U73" s="512"/>
      <c r="V73" s="512"/>
      <c r="W73" s="512"/>
      <c r="X73" s="512"/>
      <c r="Y73" s="512"/>
      <c r="Z73" s="512"/>
      <c r="AA73" s="514"/>
      <c r="AB73" s="513"/>
    </row>
    <row r="74" spans="1:28" s="511" customFormat="1" ht="11.25">
      <c r="A74" s="512"/>
      <c r="B74" s="513"/>
      <c r="C74" s="512"/>
      <c r="D74" s="512"/>
      <c r="E74" s="512"/>
      <c r="F74" s="512"/>
      <c r="G74" s="512"/>
      <c r="H74" s="514"/>
      <c r="I74" s="512"/>
      <c r="J74" s="514"/>
      <c r="K74" s="512"/>
      <c r="L74" s="513"/>
      <c r="M74" s="513"/>
      <c r="N74" s="513"/>
      <c r="O74" s="513"/>
      <c r="P74" s="513"/>
      <c r="Q74" s="513"/>
      <c r="R74" s="513"/>
      <c r="S74" s="513"/>
      <c r="T74" s="513"/>
      <c r="U74" s="512"/>
      <c r="V74" s="512"/>
      <c r="W74" s="512"/>
      <c r="X74" s="512"/>
      <c r="Y74" s="512"/>
      <c r="Z74" s="512"/>
      <c r="AA74" s="514"/>
      <c r="AB74" s="513"/>
    </row>
    <row r="75" spans="1:28" s="511" customFormat="1" ht="11.25">
      <c r="A75" s="512"/>
      <c r="B75" s="513"/>
      <c r="C75" s="512"/>
      <c r="D75" s="512"/>
      <c r="E75" s="512"/>
      <c r="F75" s="512"/>
      <c r="G75" s="512"/>
      <c r="H75" s="514"/>
      <c r="I75" s="512"/>
      <c r="J75" s="514"/>
      <c r="K75" s="512"/>
      <c r="L75" s="513"/>
      <c r="M75" s="513"/>
      <c r="N75" s="513"/>
      <c r="O75" s="513"/>
      <c r="P75" s="513"/>
      <c r="Q75" s="513"/>
      <c r="R75" s="513"/>
      <c r="S75" s="513"/>
      <c r="T75" s="513"/>
      <c r="U75" s="512"/>
      <c r="V75" s="512"/>
      <c r="W75" s="512"/>
      <c r="X75" s="512"/>
      <c r="Y75" s="512"/>
      <c r="Z75" s="512"/>
      <c r="AA75" s="514"/>
      <c r="AB75" s="513"/>
    </row>
    <row r="76" spans="1:28" s="511" customFormat="1" ht="11.25">
      <c r="A76" s="512"/>
      <c r="B76" s="513"/>
      <c r="C76" s="512"/>
      <c r="D76" s="512"/>
      <c r="E76" s="512"/>
      <c r="F76" s="512"/>
      <c r="G76" s="512"/>
      <c r="H76" s="514"/>
      <c r="I76" s="512"/>
      <c r="J76" s="514"/>
      <c r="K76" s="512"/>
      <c r="L76" s="513"/>
      <c r="M76" s="513"/>
      <c r="N76" s="513"/>
      <c r="O76" s="513"/>
      <c r="P76" s="513"/>
      <c r="Q76" s="513"/>
      <c r="R76" s="513"/>
      <c r="S76" s="513"/>
      <c r="T76" s="513"/>
      <c r="U76" s="512"/>
      <c r="V76" s="512"/>
      <c r="W76" s="512"/>
      <c r="X76" s="512"/>
      <c r="Y76" s="512"/>
      <c r="Z76" s="512"/>
      <c r="AA76" s="514"/>
      <c r="AB76" s="513"/>
    </row>
    <row r="77" spans="1:28" s="511" customFormat="1" ht="11.25">
      <c r="A77" s="512"/>
      <c r="B77" s="513"/>
      <c r="C77" s="512"/>
      <c r="D77" s="512"/>
      <c r="E77" s="512"/>
      <c r="F77" s="512"/>
      <c r="G77" s="512"/>
      <c r="H77" s="514"/>
      <c r="I77" s="512"/>
      <c r="J77" s="514"/>
      <c r="K77" s="512"/>
      <c r="L77" s="513"/>
      <c r="M77" s="513"/>
      <c r="N77" s="513"/>
      <c r="O77" s="513"/>
      <c r="P77" s="513"/>
      <c r="Q77" s="513"/>
      <c r="R77" s="513"/>
      <c r="S77" s="513"/>
      <c r="T77" s="513"/>
      <c r="U77" s="512"/>
      <c r="V77" s="512"/>
      <c r="W77" s="512"/>
      <c r="X77" s="512"/>
      <c r="Y77" s="512"/>
      <c r="Z77" s="512"/>
      <c r="AA77" s="514"/>
      <c r="AB77" s="513"/>
    </row>
    <row r="78" spans="1:28" s="511" customFormat="1" ht="11.25">
      <c r="A78" s="512"/>
      <c r="B78" s="513"/>
      <c r="C78" s="512"/>
      <c r="D78" s="512"/>
      <c r="E78" s="512"/>
      <c r="F78" s="512"/>
      <c r="G78" s="512"/>
      <c r="H78" s="514"/>
      <c r="I78" s="512"/>
      <c r="J78" s="514"/>
      <c r="K78" s="512"/>
      <c r="L78" s="513"/>
      <c r="M78" s="513"/>
      <c r="N78" s="513"/>
      <c r="O78" s="513"/>
      <c r="P78" s="513"/>
      <c r="Q78" s="513"/>
      <c r="R78" s="513"/>
      <c r="S78" s="513"/>
      <c r="T78" s="513"/>
      <c r="U78" s="512"/>
      <c r="V78" s="512"/>
      <c r="W78" s="512"/>
      <c r="X78" s="512"/>
      <c r="Y78" s="512"/>
      <c r="Z78" s="512"/>
      <c r="AA78" s="514"/>
      <c r="AB78" s="513"/>
    </row>
    <row r="79" spans="1:28" s="511" customFormat="1" ht="11.25">
      <c r="A79" s="512"/>
      <c r="B79" s="513"/>
      <c r="C79" s="512"/>
      <c r="D79" s="512"/>
      <c r="E79" s="512"/>
      <c r="F79" s="512"/>
      <c r="G79" s="512"/>
      <c r="H79" s="514"/>
      <c r="I79" s="512"/>
      <c r="J79" s="514"/>
      <c r="K79" s="512"/>
      <c r="L79" s="513"/>
      <c r="M79" s="513"/>
      <c r="N79" s="513"/>
      <c r="O79" s="513"/>
      <c r="P79" s="513"/>
      <c r="Q79" s="513"/>
      <c r="R79" s="513"/>
      <c r="S79" s="513"/>
      <c r="T79" s="513"/>
      <c r="U79" s="512"/>
      <c r="V79" s="512"/>
      <c r="W79" s="512"/>
      <c r="X79" s="512"/>
      <c r="Y79" s="512"/>
      <c r="Z79" s="512"/>
      <c r="AA79" s="514"/>
      <c r="AB79" s="513"/>
    </row>
    <row r="80" spans="1:28" s="511" customFormat="1" ht="11.25">
      <c r="A80" s="512"/>
      <c r="B80" s="513"/>
      <c r="C80" s="512"/>
      <c r="D80" s="512"/>
      <c r="E80" s="512"/>
      <c r="F80" s="512"/>
      <c r="G80" s="512"/>
      <c r="H80" s="514"/>
      <c r="I80" s="512"/>
      <c r="J80" s="514"/>
      <c r="K80" s="512"/>
      <c r="L80" s="513"/>
      <c r="M80" s="513"/>
      <c r="N80" s="513"/>
      <c r="O80" s="513"/>
      <c r="P80" s="513"/>
      <c r="Q80" s="513"/>
      <c r="R80" s="513"/>
      <c r="S80" s="513"/>
      <c r="T80" s="513"/>
      <c r="U80" s="512"/>
      <c r="V80" s="512"/>
      <c r="W80" s="512"/>
      <c r="X80" s="512"/>
      <c r="Y80" s="512"/>
      <c r="Z80" s="512"/>
      <c r="AA80" s="514"/>
      <c r="AB80" s="513"/>
    </row>
    <row r="81" spans="1:28" s="511" customFormat="1" ht="11.25">
      <c r="A81" s="512"/>
      <c r="B81" s="513"/>
      <c r="C81" s="512"/>
      <c r="D81" s="512"/>
      <c r="E81" s="512"/>
      <c r="F81" s="512"/>
      <c r="G81" s="512"/>
      <c r="H81" s="514"/>
      <c r="I81" s="512"/>
      <c r="J81" s="514"/>
      <c r="K81" s="512"/>
      <c r="L81" s="513"/>
      <c r="M81" s="513"/>
      <c r="N81" s="513"/>
      <c r="O81" s="513"/>
      <c r="P81" s="513"/>
      <c r="Q81" s="513"/>
      <c r="R81" s="513"/>
      <c r="S81" s="513"/>
      <c r="T81" s="513"/>
      <c r="U81" s="512"/>
      <c r="V81" s="512"/>
      <c r="W81" s="512"/>
      <c r="X81" s="512"/>
      <c r="Y81" s="512"/>
      <c r="Z81" s="512"/>
      <c r="AA81" s="514"/>
      <c r="AB81" s="513"/>
    </row>
    <row r="82" spans="1:28" s="511" customFormat="1" ht="11.25">
      <c r="A82" s="512"/>
      <c r="B82" s="513"/>
      <c r="C82" s="512"/>
      <c r="D82" s="512"/>
      <c r="E82" s="512"/>
      <c r="F82" s="512"/>
      <c r="G82" s="512"/>
      <c r="H82" s="514"/>
      <c r="I82" s="512"/>
      <c r="J82" s="514"/>
      <c r="K82" s="512"/>
      <c r="L82" s="513"/>
      <c r="M82" s="513"/>
      <c r="N82" s="513"/>
      <c r="O82" s="513"/>
      <c r="P82" s="513"/>
      <c r="Q82" s="513"/>
      <c r="R82" s="513"/>
      <c r="S82" s="513"/>
      <c r="T82" s="513"/>
      <c r="U82" s="512"/>
      <c r="V82" s="512"/>
      <c r="W82" s="512"/>
      <c r="X82" s="512"/>
      <c r="Y82" s="512"/>
      <c r="Z82" s="512"/>
      <c r="AA82" s="514"/>
      <c r="AB82" s="513"/>
    </row>
    <row r="83" spans="1:28" s="511" customFormat="1" ht="11.25">
      <c r="A83" s="512"/>
      <c r="B83" s="513"/>
      <c r="C83" s="512"/>
      <c r="D83" s="512"/>
      <c r="E83" s="512"/>
      <c r="F83" s="512"/>
      <c r="G83" s="512"/>
      <c r="H83" s="514"/>
      <c r="I83" s="512"/>
      <c r="J83" s="514"/>
      <c r="K83" s="512"/>
      <c r="L83" s="513"/>
      <c r="M83" s="513"/>
      <c r="N83" s="513"/>
      <c r="O83" s="513"/>
      <c r="P83" s="513"/>
      <c r="Q83" s="513"/>
      <c r="R83" s="513"/>
      <c r="S83" s="513"/>
      <c r="T83" s="513"/>
      <c r="U83" s="512"/>
      <c r="V83" s="512"/>
      <c r="W83" s="512"/>
      <c r="X83" s="512"/>
      <c r="Y83" s="512"/>
      <c r="Z83" s="512"/>
      <c r="AA83" s="514"/>
      <c r="AB83" s="513"/>
    </row>
    <row r="84" spans="1:28" s="511" customFormat="1" ht="11.25">
      <c r="A84" s="512"/>
      <c r="B84" s="513"/>
      <c r="C84" s="512"/>
      <c r="D84" s="512"/>
      <c r="E84" s="512"/>
      <c r="F84" s="512"/>
      <c r="G84" s="512"/>
      <c r="H84" s="514"/>
      <c r="I84" s="512"/>
      <c r="J84" s="514"/>
      <c r="K84" s="512"/>
      <c r="L84" s="513"/>
      <c r="M84" s="513"/>
      <c r="N84" s="513"/>
      <c r="O84" s="513"/>
      <c r="P84" s="513"/>
      <c r="Q84" s="513"/>
      <c r="R84" s="513"/>
      <c r="S84" s="513"/>
      <c r="T84" s="513"/>
      <c r="U84" s="512"/>
      <c r="V84" s="512"/>
      <c r="W84" s="512"/>
      <c r="X84" s="512"/>
      <c r="Y84" s="512"/>
      <c r="Z84" s="512"/>
      <c r="AA84" s="514"/>
      <c r="AB84" s="513"/>
    </row>
    <row r="85" spans="1:28" s="511" customFormat="1" ht="11.25">
      <c r="A85" s="512"/>
      <c r="B85" s="513"/>
      <c r="C85" s="512"/>
      <c r="D85" s="512"/>
      <c r="E85" s="512"/>
      <c r="F85" s="512"/>
      <c r="G85" s="512"/>
      <c r="H85" s="514"/>
      <c r="I85" s="512"/>
      <c r="J85" s="514"/>
      <c r="K85" s="512"/>
      <c r="L85" s="513"/>
      <c r="M85" s="513"/>
      <c r="N85" s="513"/>
      <c r="O85" s="513"/>
      <c r="P85" s="513"/>
      <c r="Q85" s="513"/>
      <c r="R85" s="513"/>
      <c r="S85" s="513"/>
      <c r="T85" s="513"/>
      <c r="U85" s="512"/>
      <c r="V85" s="512"/>
      <c r="W85" s="512"/>
      <c r="X85" s="512"/>
      <c r="Y85" s="512"/>
      <c r="Z85" s="512"/>
      <c r="AA85" s="514"/>
      <c r="AB85" s="513"/>
    </row>
    <row r="86" spans="1:28" s="511" customFormat="1" ht="11.25">
      <c r="A86" s="512"/>
      <c r="B86" s="513"/>
      <c r="C86" s="512"/>
      <c r="D86" s="512"/>
      <c r="E86" s="512"/>
      <c r="F86" s="512"/>
      <c r="G86" s="512"/>
      <c r="H86" s="514"/>
      <c r="I86" s="512"/>
      <c r="J86" s="514"/>
      <c r="K86" s="512"/>
      <c r="L86" s="513"/>
      <c r="M86" s="513"/>
      <c r="N86" s="513"/>
      <c r="O86" s="513"/>
      <c r="P86" s="513"/>
      <c r="Q86" s="513"/>
      <c r="R86" s="513"/>
      <c r="S86" s="513"/>
      <c r="T86" s="513"/>
      <c r="U86" s="512"/>
      <c r="V86" s="512"/>
      <c r="W86" s="512"/>
      <c r="X86" s="512"/>
      <c r="Y86" s="512"/>
      <c r="Z86" s="512"/>
      <c r="AA86" s="514"/>
      <c r="AB86" s="513"/>
    </row>
    <row r="87" spans="1:28" s="511" customFormat="1" ht="11.25">
      <c r="A87" s="512"/>
      <c r="B87" s="513"/>
      <c r="C87" s="512"/>
      <c r="D87" s="512"/>
      <c r="E87" s="512"/>
      <c r="F87" s="512"/>
      <c r="G87" s="512"/>
      <c r="H87" s="514"/>
      <c r="I87" s="512"/>
      <c r="J87" s="514"/>
      <c r="K87" s="512"/>
      <c r="L87" s="513"/>
      <c r="M87" s="513"/>
      <c r="N87" s="513"/>
      <c r="O87" s="513"/>
      <c r="P87" s="513"/>
      <c r="Q87" s="513"/>
      <c r="R87" s="513"/>
      <c r="S87" s="513"/>
      <c r="T87" s="513"/>
      <c r="U87" s="512"/>
      <c r="V87" s="512"/>
      <c r="W87" s="512"/>
      <c r="X87" s="512"/>
      <c r="Y87" s="512"/>
      <c r="Z87" s="512"/>
      <c r="AA87" s="514"/>
      <c r="AB87" s="513"/>
    </row>
    <row r="88" spans="1:28" s="511" customFormat="1" ht="11.25">
      <c r="A88" s="512"/>
      <c r="B88" s="513"/>
      <c r="C88" s="512"/>
      <c r="D88" s="512"/>
      <c r="E88" s="512"/>
      <c r="F88" s="512"/>
      <c r="G88" s="512"/>
      <c r="H88" s="514"/>
      <c r="I88" s="512"/>
      <c r="J88" s="514"/>
      <c r="K88" s="512"/>
      <c r="L88" s="513"/>
      <c r="M88" s="513"/>
      <c r="N88" s="513"/>
      <c r="O88" s="513"/>
      <c r="P88" s="513"/>
      <c r="Q88" s="513"/>
      <c r="R88" s="513"/>
      <c r="S88" s="513"/>
      <c r="T88" s="513"/>
      <c r="U88" s="512"/>
      <c r="V88" s="512"/>
      <c r="W88" s="512"/>
      <c r="X88" s="512"/>
      <c r="Y88" s="512"/>
      <c r="Z88" s="512"/>
      <c r="AA88" s="514"/>
      <c r="AB88" s="513"/>
    </row>
    <row r="89" spans="1:28" s="511" customFormat="1" ht="11.25">
      <c r="A89" s="512"/>
      <c r="B89" s="513"/>
      <c r="C89" s="512"/>
      <c r="D89" s="512"/>
      <c r="E89" s="512"/>
      <c r="F89" s="512"/>
      <c r="G89" s="512"/>
      <c r="H89" s="514"/>
      <c r="I89" s="512"/>
      <c r="J89" s="514"/>
      <c r="K89" s="512"/>
      <c r="L89" s="513"/>
      <c r="M89" s="513"/>
      <c r="N89" s="513"/>
      <c r="O89" s="513"/>
      <c r="P89" s="513"/>
      <c r="Q89" s="513"/>
      <c r="R89" s="513"/>
      <c r="S89" s="513"/>
      <c r="T89" s="513"/>
      <c r="U89" s="512"/>
      <c r="V89" s="512"/>
      <c r="W89" s="512"/>
      <c r="X89" s="512"/>
      <c r="Y89" s="512"/>
      <c r="Z89" s="512"/>
      <c r="AA89" s="514"/>
      <c r="AB89" s="513"/>
    </row>
    <row r="90" spans="1:28" s="511" customFormat="1" ht="11.25">
      <c r="A90" s="512"/>
      <c r="B90" s="513"/>
      <c r="C90" s="512"/>
      <c r="D90" s="512"/>
      <c r="E90" s="512"/>
      <c r="F90" s="512"/>
      <c r="G90" s="512"/>
      <c r="H90" s="514"/>
      <c r="I90" s="512"/>
      <c r="J90" s="514"/>
      <c r="K90" s="512"/>
      <c r="L90" s="513"/>
      <c r="M90" s="513"/>
      <c r="N90" s="513"/>
      <c r="O90" s="513"/>
      <c r="P90" s="513"/>
      <c r="Q90" s="513"/>
      <c r="R90" s="513"/>
      <c r="S90" s="513"/>
      <c r="T90" s="513"/>
      <c r="U90" s="512"/>
      <c r="V90" s="512"/>
      <c r="W90" s="512"/>
      <c r="X90" s="512"/>
      <c r="Y90" s="512"/>
      <c r="Z90" s="512"/>
      <c r="AA90" s="514"/>
      <c r="AB90" s="513"/>
    </row>
    <row r="91" spans="1:28" s="511" customFormat="1" ht="11.25">
      <c r="A91" s="512"/>
      <c r="B91" s="513"/>
      <c r="C91" s="512"/>
      <c r="D91" s="512"/>
      <c r="E91" s="512"/>
      <c r="F91" s="512"/>
      <c r="G91" s="512"/>
      <c r="H91" s="514"/>
      <c r="I91" s="512"/>
      <c r="J91" s="514"/>
      <c r="K91" s="512"/>
      <c r="L91" s="513"/>
      <c r="M91" s="513"/>
      <c r="N91" s="513"/>
      <c r="O91" s="513"/>
      <c r="P91" s="513"/>
      <c r="Q91" s="513"/>
      <c r="R91" s="513"/>
      <c r="S91" s="513"/>
      <c r="T91" s="513"/>
      <c r="U91" s="512"/>
      <c r="V91" s="512"/>
      <c r="W91" s="512"/>
      <c r="X91" s="512"/>
      <c r="Y91" s="512"/>
      <c r="Z91" s="512"/>
      <c r="AA91" s="514"/>
      <c r="AB91" s="513"/>
    </row>
    <row r="92" spans="1:28" s="511" customFormat="1" ht="11.25">
      <c r="A92" s="512"/>
      <c r="B92" s="513"/>
      <c r="C92" s="512"/>
      <c r="D92" s="512"/>
      <c r="E92" s="512"/>
      <c r="F92" s="512"/>
      <c r="G92" s="512"/>
      <c r="H92" s="514"/>
      <c r="I92" s="512"/>
      <c r="J92" s="514"/>
      <c r="K92" s="512"/>
      <c r="L92" s="513"/>
      <c r="M92" s="513"/>
      <c r="N92" s="513"/>
      <c r="O92" s="513"/>
      <c r="P92" s="513"/>
      <c r="Q92" s="513"/>
      <c r="R92" s="513"/>
      <c r="S92" s="513"/>
      <c r="T92" s="513"/>
      <c r="U92" s="512"/>
      <c r="V92" s="512"/>
      <c r="W92" s="512"/>
      <c r="X92" s="512"/>
      <c r="Y92" s="512"/>
      <c r="Z92" s="512"/>
      <c r="AA92" s="514"/>
      <c r="AB92" s="513"/>
    </row>
    <row r="93" spans="1:28" s="511" customFormat="1" ht="11.25">
      <c r="A93" s="512"/>
      <c r="B93" s="513"/>
      <c r="C93" s="512"/>
      <c r="D93" s="512"/>
      <c r="E93" s="512"/>
      <c r="F93" s="512"/>
      <c r="G93" s="512"/>
      <c r="H93" s="514"/>
      <c r="I93" s="512"/>
      <c r="J93" s="514"/>
      <c r="K93" s="512"/>
      <c r="L93" s="513"/>
      <c r="M93" s="513"/>
      <c r="N93" s="513"/>
      <c r="O93" s="513"/>
      <c r="P93" s="513"/>
      <c r="Q93" s="513"/>
      <c r="R93" s="513"/>
      <c r="S93" s="513"/>
      <c r="T93" s="513"/>
      <c r="U93" s="512"/>
      <c r="V93" s="512"/>
      <c r="W93" s="512"/>
      <c r="X93" s="512"/>
      <c r="Y93" s="512"/>
      <c r="Z93" s="512"/>
      <c r="AA93" s="514"/>
      <c r="AB93" s="513"/>
    </row>
    <row r="94" spans="1:28" s="511" customFormat="1" ht="11.25">
      <c r="A94" s="512"/>
      <c r="B94" s="513"/>
      <c r="C94" s="512"/>
      <c r="D94" s="512"/>
      <c r="E94" s="512"/>
      <c r="F94" s="512"/>
      <c r="G94" s="512"/>
      <c r="H94" s="514"/>
      <c r="I94" s="512"/>
      <c r="J94" s="514"/>
      <c r="K94" s="512"/>
      <c r="L94" s="513"/>
      <c r="M94" s="513"/>
      <c r="N94" s="513"/>
      <c r="O94" s="513"/>
      <c r="P94" s="513"/>
      <c r="Q94" s="513"/>
      <c r="R94" s="513"/>
      <c r="S94" s="513"/>
      <c r="T94" s="513"/>
      <c r="U94" s="512"/>
      <c r="V94" s="512"/>
      <c r="W94" s="512"/>
      <c r="X94" s="512"/>
      <c r="Y94" s="512"/>
      <c r="Z94" s="512"/>
      <c r="AA94" s="514"/>
      <c r="AB94" s="513"/>
    </row>
    <row r="95" spans="1:28" s="511" customFormat="1" ht="11.25">
      <c r="A95" s="512"/>
      <c r="B95" s="513"/>
      <c r="C95" s="512"/>
      <c r="D95" s="512"/>
      <c r="E95" s="512"/>
      <c r="F95" s="512"/>
      <c r="G95" s="512"/>
      <c r="H95" s="514"/>
      <c r="I95" s="512"/>
      <c r="J95" s="514"/>
      <c r="K95" s="512"/>
      <c r="L95" s="513"/>
      <c r="M95" s="513"/>
      <c r="N95" s="513"/>
      <c r="O95" s="513"/>
      <c r="P95" s="513"/>
      <c r="Q95" s="513"/>
      <c r="R95" s="513"/>
      <c r="S95" s="513"/>
      <c r="T95" s="513"/>
      <c r="U95" s="512"/>
      <c r="V95" s="512"/>
      <c r="W95" s="512"/>
      <c r="X95" s="512"/>
      <c r="Y95" s="512"/>
      <c r="Z95" s="512"/>
      <c r="AA95" s="514"/>
      <c r="AB95" s="513"/>
    </row>
    <row r="96" spans="1:28" s="511" customFormat="1" ht="11.25">
      <c r="A96" s="512"/>
      <c r="B96" s="513"/>
      <c r="C96" s="512"/>
      <c r="D96" s="512"/>
      <c r="E96" s="512"/>
      <c r="F96" s="512"/>
      <c r="G96" s="512"/>
      <c r="H96" s="514"/>
      <c r="I96" s="512"/>
      <c r="J96" s="514"/>
      <c r="K96" s="512"/>
      <c r="L96" s="513"/>
      <c r="M96" s="513"/>
      <c r="N96" s="513"/>
      <c r="O96" s="513"/>
      <c r="P96" s="513"/>
      <c r="Q96" s="513"/>
      <c r="R96" s="513"/>
      <c r="S96" s="513"/>
      <c r="T96" s="513"/>
      <c r="U96" s="512"/>
      <c r="V96" s="512"/>
      <c r="W96" s="512"/>
      <c r="X96" s="512"/>
      <c r="Y96" s="512"/>
      <c r="Z96" s="512"/>
      <c r="AA96" s="514"/>
      <c r="AB96" s="513"/>
    </row>
    <row r="97" spans="1:28" s="511" customFormat="1" ht="11.25">
      <c r="A97" s="512"/>
      <c r="B97" s="513"/>
      <c r="C97" s="512"/>
      <c r="D97" s="512"/>
      <c r="E97" s="512"/>
      <c r="F97" s="512"/>
      <c r="G97" s="512"/>
      <c r="H97" s="514"/>
      <c r="I97" s="512"/>
      <c r="J97" s="514"/>
      <c r="K97" s="512"/>
      <c r="L97" s="513"/>
      <c r="M97" s="513"/>
      <c r="N97" s="513"/>
      <c r="O97" s="513"/>
      <c r="P97" s="513"/>
      <c r="Q97" s="513"/>
      <c r="R97" s="513"/>
      <c r="S97" s="513"/>
      <c r="T97" s="513"/>
      <c r="U97" s="512"/>
      <c r="V97" s="512"/>
      <c r="W97" s="512"/>
      <c r="X97" s="512"/>
      <c r="Y97" s="512"/>
      <c r="Z97" s="512"/>
      <c r="AA97" s="514"/>
      <c r="AB97" s="513"/>
    </row>
    <row r="98" spans="1:28" s="511" customFormat="1" ht="11.25">
      <c r="A98" s="512"/>
      <c r="B98" s="513"/>
      <c r="C98" s="512"/>
      <c r="D98" s="512"/>
      <c r="E98" s="512"/>
      <c r="F98" s="512"/>
      <c r="G98" s="512"/>
      <c r="H98" s="514"/>
      <c r="I98" s="512"/>
      <c r="J98" s="514"/>
      <c r="K98" s="512"/>
      <c r="L98" s="513"/>
      <c r="M98" s="513"/>
      <c r="N98" s="513"/>
      <c r="O98" s="513"/>
      <c r="P98" s="513"/>
      <c r="Q98" s="513"/>
      <c r="R98" s="513"/>
      <c r="S98" s="513"/>
      <c r="T98" s="513"/>
      <c r="U98" s="512"/>
      <c r="V98" s="512"/>
      <c r="W98" s="512"/>
      <c r="X98" s="512"/>
      <c r="Y98" s="512"/>
      <c r="Z98" s="512"/>
      <c r="AA98" s="514"/>
      <c r="AB98" s="513"/>
    </row>
  </sheetData>
  <sheetProtection selectLockedCells="1"/>
  <mergeCells count="40">
    <mergeCell ref="Y7:Y9"/>
    <mergeCell ref="Z7:Z9"/>
    <mergeCell ref="AA7:AA9"/>
    <mergeCell ref="A52:C52"/>
    <mergeCell ref="E52:H52"/>
    <mergeCell ref="X52:AB52"/>
    <mergeCell ref="L7:L9"/>
    <mergeCell ref="M7:M9"/>
    <mergeCell ref="O7:O9"/>
    <mergeCell ref="P7:P9"/>
    <mergeCell ref="Q7:Q9"/>
    <mergeCell ref="R7:R9"/>
    <mergeCell ref="W6:W9"/>
    <mergeCell ref="X6:X9"/>
    <mergeCell ref="T6:T9"/>
    <mergeCell ref="U6:U9"/>
    <mergeCell ref="V6:V9"/>
    <mergeCell ref="A53:C53"/>
    <mergeCell ref="T53:U53"/>
    <mergeCell ref="J7:J9"/>
    <mergeCell ref="K7:K9"/>
    <mergeCell ref="N6:N9"/>
    <mergeCell ref="O6:R6"/>
    <mergeCell ref="S6:S9"/>
    <mergeCell ref="A3:H3"/>
    <mergeCell ref="I3:S3"/>
    <mergeCell ref="T3:AB3"/>
    <mergeCell ref="T4:AA4"/>
    <mergeCell ref="A6:B9"/>
    <mergeCell ref="C6:C9"/>
    <mergeCell ref="D6:D9"/>
    <mergeCell ref="E6:H6"/>
    <mergeCell ref="I6:I9"/>
    <mergeCell ref="J6:M6"/>
    <mergeCell ref="Y6:AA6"/>
    <mergeCell ref="AB6:AB9"/>
    <mergeCell ref="E7:E9"/>
    <mergeCell ref="F7:F9"/>
    <mergeCell ref="G7:G9"/>
    <mergeCell ref="H7:H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view="pageBreakPreview" topLeftCell="A7" zoomScaleNormal="100" zoomScaleSheetLayoutView="100" workbookViewId="0">
      <selection activeCell="S10" sqref="S10"/>
    </sheetView>
  </sheetViews>
  <sheetFormatPr defaultRowHeight="14.25"/>
  <cols>
    <col min="1" max="1" width="10.25" style="64" customWidth="1"/>
    <col min="2" max="4" width="10.125" style="65" customWidth="1"/>
    <col min="5" max="5" width="11.25" style="65" customWidth="1"/>
    <col min="6" max="6" width="10.5" style="65" customWidth="1"/>
    <col min="7" max="7" width="9.5" style="65" customWidth="1"/>
    <col min="8" max="8" width="10.5" style="65" customWidth="1"/>
    <col min="9" max="9" width="10.25" style="65" customWidth="1"/>
    <col min="10" max="10" width="10.375" style="65" customWidth="1"/>
    <col min="11" max="13" width="9.875" style="65" customWidth="1"/>
    <col min="14" max="14" width="9.125" style="65" customWidth="1"/>
    <col min="15" max="15" width="9.875" style="65" customWidth="1"/>
    <col min="16" max="16" width="12.75" style="65" customWidth="1"/>
    <col min="17" max="16384" width="9" style="65"/>
  </cols>
  <sheetData>
    <row r="1" spans="1:16" s="334" customFormat="1" ht="14.1" customHeight="1">
      <c r="A1" s="333" t="s">
        <v>1004</v>
      </c>
      <c r="I1" s="335"/>
      <c r="J1" s="335"/>
      <c r="K1" s="335"/>
      <c r="L1" s="335"/>
      <c r="M1" s="335"/>
      <c r="N1" s="335"/>
      <c r="O1" s="335"/>
      <c r="P1" s="329" t="s">
        <v>1005</v>
      </c>
    </row>
    <row r="2" spans="1:16" s="42" customFormat="1" ht="14.1" customHeight="1">
      <c r="I2" s="43"/>
      <c r="J2" s="43"/>
      <c r="K2" s="43"/>
      <c r="L2" s="43"/>
      <c r="M2" s="43"/>
      <c r="N2" s="43"/>
      <c r="O2" s="43"/>
      <c r="P2" s="43"/>
    </row>
    <row r="3" spans="1:16" s="288" customFormat="1" ht="20.100000000000001" customHeight="1">
      <c r="A3" s="1384" t="s">
        <v>297</v>
      </c>
      <c r="B3" s="1384"/>
      <c r="C3" s="1384"/>
      <c r="D3" s="1384"/>
      <c r="E3" s="1384"/>
      <c r="F3" s="1384"/>
      <c r="G3" s="1384"/>
      <c r="H3" s="1384"/>
      <c r="I3" s="1380" t="s">
        <v>794</v>
      </c>
      <c r="J3" s="1380"/>
      <c r="K3" s="1380"/>
      <c r="L3" s="1380"/>
      <c r="M3" s="1380"/>
      <c r="N3" s="1380"/>
      <c r="O3" s="1380"/>
      <c r="P3" s="1380"/>
    </row>
    <row r="4" spans="1:16" s="44" customFormat="1" ht="20.100000000000001" customHeight="1">
      <c r="I4" s="45"/>
      <c r="J4" s="45"/>
      <c r="K4" s="45"/>
      <c r="L4" s="45"/>
      <c r="M4" s="45"/>
      <c r="N4" s="45"/>
      <c r="O4" s="45"/>
      <c r="P4" s="45"/>
    </row>
    <row r="5" spans="1:16" s="46" customFormat="1" ht="18" customHeight="1" thickBot="1"/>
    <row r="6" spans="1:16" s="42" customFormat="1" ht="20.45" customHeight="1">
      <c r="A6" s="1035" t="s">
        <v>367</v>
      </c>
      <c r="B6" s="1391" t="s">
        <v>172</v>
      </c>
      <c r="C6" s="1387"/>
      <c r="D6" s="1387"/>
      <c r="E6" s="1387"/>
      <c r="F6" s="1387"/>
      <c r="G6" s="1387"/>
      <c r="H6" s="1387"/>
      <c r="I6" s="1387" t="s">
        <v>173</v>
      </c>
      <c r="J6" s="1387"/>
      <c r="K6" s="1387"/>
      <c r="L6" s="1387"/>
      <c r="M6" s="1387"/>
      <c r="N6" s="1387"/>
      <c r="O6" s="1388"/>
      <c r="P6" s="1032" t="s">
        <v>366</v>
      </c>
    </row>
    <row r="7" spans="1:16" s="42" customFormat="1" ht="24" customHeight="1">
      <c r="A7" s="1036"/>
      <c r="B7" s="1392" t="s">
        <v>795</v>
      </c>
      <c r="C7" s="1382" t="s">
        <v>796</v>
      </c>
      <c r="D7" s="1381" t="s">
        <v>429</v>
      </c>
      <c r="E7" s="1389" t="s">
        <v>431</v>
      </c>
      <c r="F7" s="1382" t="s">
        <v>433</v>
      </c>
      <c r="G7" s="1382" t="s">
        <v>435</v>
      </c>
      <c r="H7" s="1394" t="s">
        <v>437</v>
      </c>
      <c r="I7" s="1397" t="s">
        <v>174</v>
      </c>
      <c r="J7" s="1381" t="s">
        <v>796</v>
      </c>
      <c r="K7" s="1381" t="s">
        <v>428</v>
      </c>
      <c r="L7" s="1381" t="s">
        <v>430</v>
      </c>
      <c r="M7" s="1381" t="s">
        <v>432</v>
      </c>
      <c r="N7" s="1381" t="s">
        <v>434</v>
      </c>
      <c r="O7" s="1385" t="s">
        <v>436</v>
      </c>
      <c r="P7" s="1033"/>
    </row>
    <row r="8" spans="1:16" s="42" customFormat="1" ht="24" customHeight="1">
      <c r="A8" s="1036"/>
      <c r="B8" s="1392"/>
      <c r="C8" s="1382"/>
      <c r="D8" s="1382"/>
      <c r="E8" s="1389"/>
      <c r="F8" s="1382"/>
      <c r="G8" s="1382"/>
      <c r="H8" s="1395"/>
      <c r="I8" s="1389"/>
      <c r="J8" s="1382"/>
      <c r="K8" s="1382"/>
      <c r="L8" s="1382"/>
      <c r="M8" s="1382"/>
      <c r="N8" s="1382"/>
      <c r="O8" s="1385"/>
      <c r="P8" s="1033"/>
    </row>
    <row r="9" spans="1:16" s="42" customFormat="1" ht="24" customHeight="1">
      <c r="A9" s="1037"/>
      <c r="B9" s="1393"/>
      <c r="C9" s="1383"/>
      <c r="D9" s="1383"/>
      <c r="E9" s="1390"/>
      <c r="F9" s="1383"/>
      <c r="G9" s="1383"/>
      <c r="H9" s="1396"/>
      <c r="I9" s="1390"/>
      <c r="J9" s="1383"/>
      <c r="K9" s="1383"/>
      <c r="L9" s="1383"/>
      <c r="M9" s="1383"/>
      <c r="N9" s="1383"/>
      <c r="O9" s="1386"/>
      <c r="P9" s="1034"/>
    </row>
    <row r="10" spans="1:16" s="51" customFormat="1" ht="27" customHeight="1">
      <c r="A10" s="47" t="s">
        <v>399</v>
      </c>
      <c r="B10" s="48">
        <v>11.575000000000001</v>
      </c>
      <c r="C10" s="48">
        <v>8.0499999999999989</v>
      </c>
      <c r="D10" s="48">
        <v>9.1083333333333343</v>
      </c>
      <c r="E10" s="48">
        <v>0.68333333333333346</v>
      </c>
      <c r="F10" s="48">
        <v>3.3249999999999997</v>
      </c>
      <c r="G10" s="48">
        <v>1.7583333333333331</v>
      </c>
      <c r="H10" s="48">
        <v>67.166666666666671</v>
      </c>
      <c r="I10" s="49">
        <v>16.958333333333332</v>
      </c>
      <c r="J10" s="49">
        <v>8.2833333333333332</v>
      </c>
      <c r="K10" s="49">
        <v>11.174999999999999</v>
      </c>
      <c r="L10" s="49">
        <v>2.4333333333333331</v>
      </c>
      <c r="M10" s="49">
        <v>6.1916666666666673</v>
      </c>
      <c r="N10" s="49">
        <v>10.116666666666665</v>
      </c>
      <c r="O10" s="49">
        <v>230.83333333333334</v>
      </c>
      <c r="P10" s="50" t="s">
        <v>399</v>
      </c>
    </row>
    <row r="11" spans="1:16" s="51" customFormat="1" ht="27" customHeight="1">
      <c r="A11" s="47" t="s">
        <v>444</v>
      </c>
      <c r="B11" s="48">
        <v>12.933333333333335</v>
      </c>
      <c r="C11" s="48">
        <v>8.1916666666666647</v>
      </c>
      <c r="D11" s="48">
        <v>10.625000000000002</v>
      </c>
      <c r="E11" s="48">
        <v>0.96666666666666679</v>
      </c>
      <c r="F11" s="48">
        <v>3.5999999999999996</v>
      </c>
      <c r="G11" s="48">
        <v>3.0250000000000004</v>
      </c>
      <c r="H11" s="48">
        <v>106.75</v>
      </c>
      <c r="I11" s="49">
        <v>16.716666666666669</v>
      </c>
      <c r="J11" s="49">
        <v>8.3666666666666689</v>
      </c>
      <c r="K11" s="49">
        <v>11.066666666666665</v>
      </c>
      <c r="L11" s="49">
        <v>2.875</v>
      </c>
      <c r="M11" s="49">
        <v>6.75</v>
      </c>
      <c r="N11" s="49">
        <v>9.7999999999999989</v>
      </c>
      <c r="O11" s="49">
        <v>259.16666666666669</v>
      </c>
      <c r="P11" s="50" t="s">
        <v>444</v>
      </c>
    </row>
    <row r="12" spans="1:16" s="51" customFormat="1" ht="27" customHeight="1">
      <c r="A12" s="47" t="s">
        <v>445</v>
      </c>
      <c r="B12" s="48">
        <v>12.366666666666667</v>
      </c>
      <c r="C12" s="48">
        <v>7.8833333333333355</v>
      </c>
      <c r="D12" s="48">
        <v>10.683333333333332</v>
      </c>
      <c r="E12" s="48">
        <v>0.76666666666666672</v>
      </c>
      <c r="F12" s="48">
        <v>3.8333333333333326</v>
      </c>
      <c r="G12" s="48">
        <v>1.783333333333333</v>
      </c>
      <c r="H12" s="48">
        <v>128.75</v>
      </c>
      <c r="I12" s="49">
        <v>17.283333333333335</v>
      </c>
      <c r="J12" s="49">
        <v>8.3083333333333318</v>
      </c>
      <c r="K12" s="49">
        <v>11.233333333333334</v>
      </c>
      <c r="L12" s="49">
        <v>3.0416666666666665</v>
      </c>
      <c r="M12" s="49">
        <v>7.6916666666666664</v>
      </c>
      <c r="N12" s="49">
        <v>7.2833333333333341</v>
      </c>
      <c r="O12" s="49">
        <v>242.33333333333334</v>
      </c>
      <c r="P12" s="50" t="s">
        <v>445</v>
      </c>
    </row>
    <row r="13" spans="1:16" s="51" customFormat="1" ht="27" customHeight="1">
      <c r="A13" s="47" t="s">
        <v>560</v>
      </c>
      <c r="B13" s="48">
        <v>13.266666666666667</v>
      </c>
      <c r="C13" s="48">
        <v>7.9499999999999993</v>
      </c>
      <c r="D13" s="48">
        <v>10.458333333333334</v>
      </c>
      <c r="E13" s="48">
        <v>0.91666666666666663</v>
      </c>
      <c r="F13" s="48">
        <v>4.6583333333333341</v>
      </c>
      <c r="G13" s="48">
        <v>2.15</v>
      </c>
      <c r="H13" s="48">
        <v>138.58333333333334</v>
      </c>
      <c r="I13" s="49">
        <v>17.291666666666664</v>
      </c>
      <c r="J13" s="49">
        <v>9.7666666666666675</v>
      </c>
      <c r="K13" s="49">
        <v>11.4</v>
      </c>
      <c r="L13" s="49">
        <v>2.7749999999999999</v>
      </c>
      <c r="M13" s="49">
        <v>7.8666666666666663</v>
      </c>
      <c r="N13" s="49">
        <v>8.2666666666666657</v>
      </c>
      <c r="O13" s="49">
        <v>282.91666666666669</v>
      </c>
      <c r="P13" s="50" t="s">
        <v>560</v>
      </c>
    </row>
    <row r="14" spans="1:16" s="51" customFormat="1" ht="27" customHeight="1">
      <c r="A14" s="482" t="s">
        <v>958</v>
      </c>
      <c r="B14" s="52">
        <f t="shared" ref="B14:O14" si="0">AVERAGE(B16:B27)</f>
        <v>12.350000000000001</v>
      </c>
      <c r="C14" s="52">
        <f t="shared" si="0"/>
        <v>7.6750000000000007</v>
      </c>
      <c r="D14" s="52">
        <f t="shared" si="0"/>
        <v>10.283333333333333</v>
      </c>
      <c r="E14" s="52">
        <f t="shared" si="0"/>
        <v>0.95000000000000018</v>
      </c>
      <c r="F14" s="52">
        <f t="shared" si="0"/>
        <v>4.708333333333333</v>
      </c>
      <c r="G14" s="52">
        <f t="shared" si="0"/>
        <v>3.7833333333333328</v>
      </c>
      <c r="H14" s="52">
        <f t="shared" si="0"/>
        <v>91.25</v>
      </c>
      <c r="I14" s="53">
        <f t="shared" si="0"/>
        <v>17.024999999999999</v>
      </c>
      <c r="J14" s="53">
        <f t="shared" si="0"/>
        <v>8.0916666666666668</v>
      </c>
      <c r="K14" s="53">
        <f t="shared" si="0"/>
        <v>11.525</v>
      </c>
      <c r="L14" s="53">
        <f t="shared" si="0"/>
        <v>2.7666666666666671</v>
      </c>
      <c r="M14" s="53">
        <f t="shared" si="0"/>
        <v>6.95</v>
      </c>
      <c r="N14" s="53">
        <f t="shared" si="0"/>
        <v>6.7250000000000014</v>
      </c>
      <c r="O14" s="53">
        <f t="shared" si="0"/>
        <v>219.5</v>
      </c>
      <c r="P14" s="483" t="s">
        <v>960</v>
      </c>
    </row>
    <row r="15" spans="1:16" s="51" customFormat="1" ht="29.25" customHeight="1">
      <c r="A15" s="54"/>
      <c r="B15" s="55"/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6"/>
    </row>
    <row r="16" spans="1:16" s="51" customFormat="1" ht="27" customHeight="1">
      <c r="A16" s="54" t="s">
        <v>50</v>
      </c>
      <c r="B16" s="497">
        <v>7.1</v>
      </c>
      <c r="C16" s="497">
        <v>8</v>
      </c>
      <c r="D16" s="497">
        <v>10.199999999999999</v>
      </c>
      <c r="E16" s="497">
        <v>0.9</v>
      </c>
      <c r="F16" s="497">
        <v>4.4000000000000004</v>
      </c>
      <c r="G16" s="497">
        <v>1.9</v>
      </c>
      <c r="H16" s="498">
        <v>14</v>
      </c>
      <c r="I16" s="499">
        <v>5.8</v>
      </c>
      <c r="J16" s="499">
        <v>8.5</v>
      </c>
      <c r="K16" s="499">
        <v>14.7</v>
      </c>
      <c r="L16" s="499">
        <v>1.7</v>
      </c>
      <c r="M16" s="499">
        <v>6.2</v>
      </c>
      <c r="N16" s="499">
        <v>3</v>
      </c>
      <c r="O16" s="499">
        <v>20</v>
      </c>
      <c r="P16" s="57" t="s">
        <v>145</v>
      </c>
    </row>
    <row r="17" spans="1:16" s="51" customFormat="1" ht="27" customHeight="1">
      <c r="A17" s="54" t="s">
        <v>51</v>
      </c>
      <c r="B17" s="497">
        <v>5.5</v>
      </c>
      <c r="C17" s="497">
        <v>7.8</v>
      </c>
      <c r="D17" s="497">
        <v>12.8</v>
      </c>
      <c r="E17" s="497">
        <v>0.9</v>
      </c>
      <c r="F17" s="497">
        <v>4</v>
      </c>
      <c r="G17" s="497">
        <v>1.6</v>
      </c>
      <c r="H17" s="498">
        <v>6</v>
      </c>
      <c r="I17" s="499">
        <v>6.3</v>
      </c>
      <c r="J17" s="499">
        <v>8.1</v>
      </c>
      <c r="K17" s="499">
        <v>14.5</v>
      </c>
      <c r="L17" s="499">
        <v>1.9</v>
      </c>
      <c r="M17" s="499">
        <v>6.5</v>
      </c>
      <c r="N17" s="499">
        <v>4.7</v>
      </c>
      <c r="O17" s="499">
        <v>8</v>
      </c>
      <c r="P17" s="57" t="s">
        <v>146</v>
      </c>
    </row>
    <row r="18" spans="1:16" s="42" customFormat="1" ht="27" customHeight="1">
      <c r="A18" s="54" t="s">
        <v>52</v>
      </c>
      <c r="B18" s="497">
        <v>6.7</v>
      </c>
      <c r="C18" s="497">
        <v>7.9</v>
      </c>
      <c r="D18" s="497">
        <v>11.9</v>
      </c>
      <c r="E18" s="497">
        <v>0.7</v>
      </c>
      <c r="F18" s="497">
        <v>3.8</v>
      </c>
      <c r="G18" s="497">
        <v>1.8</v>
      </c>
      <c r="H18" s="498">
        <v>6</v>
      </c>
      <c r="I18" s="499">
        <v>10.5</v>
      </c>
      <c r="J18" s="499">
        <v>8</v>
      </c>
      <c r="K18" s="499">
        <v>13</v>
      </c>
      <c r="L18" s="499">
        <v>2.8</v>
      </c>
      <c r="M18" s="499">
        <v>6.8</v>
      </c>
      <c r="N18" s="499">
        <v>7.9</v>
      </c>
      <c r="O18" s="499">
        <v>158</v>
      </c>
      <c r="P18" s="57" t="s">
        <v>147</v>
      </c>
    </row>
    <row r="19" spans="1:16" s="42" customFormat="1" ht="27" customHeight="1">
      <c r="A19" s="54" t="s">
        <v>53</v>
      </c>
      <c r="B19" s="497">
        <v>8.5</v>
      </c>
      <c r="C19" s="497">
        <v>8</v>
      </c>
      <c r="D19" s="497">
        <v>12.4</v>
      </c>
      <c r="E19" s="497">
        <v>1</v>
      </c>
      <c r="F19" s="497">
        <v>3.9</v>
      </c>
      <c r="G19" s="497">
        <v>1.2</v>
      </c>
      <c r="H19" s="498">
        <v>27</v>
      </c>
      <c r="I19" s="499">
        <v>16.3</v>
      </c>
      <c r="J19" s="499">
        <v>8.3000000000000007</v>
      </c>
      <c r="K19" s="499">
        <v>10.7</v>
      </c>
      <c r="L19" s="499">
        <v>3.2</v>
      </c>
      <c r="M19" s="499">
        <v>7</v>
      </c>
      <c r="N19" s="499">
        <v>3.8</v>
      </c>
      <c r="O19" s="499">
        <v>65</v>
      </c>
      <c r="P19" s="57" t="s">
        <v>148</v>
      </c>
    </row>
    <row r="20" spans="1:16" s="42" customFormat="1" ht="27" customHeight="1">
      <c r="A20" s="54" t="s">
        <v>54</v>
      </c>
      <c r="B20" s="497">
        <v>9.8000000000000007</v>
      </c>
      <c r="C20" s="497">
        <v>8.1999999999999993</v>
      </c>
      <c r="D20" s="497">
        <v>12.2</v>
      </c>
      <c r="E20" s="497">
        <v>0.9</v>
      </c>
      <c r="F20" s="497">
        <v>4.3</v>
      </c>
      <c r="G20" s="497">
        <v>0.8</v>
      </c>
      <c r="H20" s="498">
        <v>4</v>
      </c>
      <c r="I20" s="499">
        <v>23.8</v>
      </c>
      <c r="J20" s="499">
        <v>8.6</v>
      </c>
      <c r="K20" s="499">
        <v>9.6</v>
      </c>
      <c r="L20" s="499">
        <v>2.9</v>
      </c>
      <c r="M20" s="499">
        <v>8</v>
      </c>
      <c r="N20" s="499">
        <v>3.1</v>
      </c>
      <c r="O20" s="499">
        <v>31</v>
      </c>
      <c r="P20" s="57" t="s">
        <v>149</v>
      </c>
    </row>
    <row r="21" spans="1:16" s="42" customFormat="1" ht="27" customHeight="1">
      <c r="A21" s="54" t="s">
        <v>55</v>
      </c>
      <c r="B21" s="497">
        <v>11</v>
      </c>
      <c r="C21" s="497">
        <v>7.7</v>
      </c>
      <c r="D21" s="497">
        <v>11.6</v>
      </c>
      <c r="E21" s="497">
        <v>1.1000000000000001</v>
      </c>
      <c r="F21" s="497">
        <v>4.7</v>
      </c>
      <c r="G21" s="497">
        <v>1.7</v>
      </c>
      <c r="H21" s="498">
        <v>30</v>
      </c>
      <c r="I21" s="499">
        <v>25.2</v>
      </c>
      <c r="J21" s="499">
        <v>8.6999999999999993</v>
      </c>
      <c r="K21" s="499">
        <v>9.4</v>
      </c>
      <c r="L21" s="499">
        <v>4</v>
      </c>
      <c r="M21" s="499">
        <v>8.6999999999999993</v>
      </c>
      <c r="N21" s="499">
        <v>7</v>
      </c>
      <c r="O21" s="499">
        <v>139</v>
      </c>
      <c r="P21" s="57" t="s">
        <v>150</v>
      </c>
    </row>
    <row r="22" spans="1:16" s="51" customFormat="1" ht="27" customHeight="1">
      <c r="A22" s="54" t="s">
        <v>56</v>
      </c>
      <c r="B22" s="497">
        <v>18.100000000000001</v>
      </c>
      <c r="C22" s="497">
        <v>7.6</v>
      </c>
      <c r="D22" s="497">
        <v>9.6</v>
      </c>
      <c r="E22" s="497">
        <v>1.2</v>
      </c>
      <c r="F22" s="497">
        <v>7.5</v>
      </c>
      <c r="G22" s="497">
        <v>15.9</v>
      </c>
      <c r="H22" s="498">
        <v>610</v>
      </c>
      <c r="I22" s="499">
        <v>27.7</v>
      </c>
      <c r="J22" s="499">
        <v>7.5</v>
      </c>
      <c r="K22" s="499">
        <v>7.4</v>
      </c>
      <c r="L22" s="499">
        <v>3</v>
      </c>
      <c r="M22" s="499">
        <v>8</v>
      </c>
      <c r="N22" s="499">
        <v>10.3</v>
      </c>
      <c r="O22" s="499">
        <v>325</v>
      </c>
      <c r="P22" s="57" t="s">
        <v>151</v>
      </c>
    </row>
    <row r="23" spans="1:16" s="51" customFormat="1" ht="27" customHeight="1">
      <c r="A23" s="54" t="s">
        <v>57</v>
      </c>
      <c r="B23" s="497">
        <v>19.7</v>
      </c>
      <c r="C23" s="497">
        <v>7.5</v>
      </c>
      <c r="D23" s="497">
        <v>6.9</v>
      </c>
      <c r="E23" s="497">
        <v>1.1000000000000001</v>
      </c>
      <c r="F23" s="497">
        <v>6.4</v>
      </c>
      <c r="G23" s="497">
        <v>12.7</v>
      </c>
      <c r="H23" s="498">
        <v>203</v>
      </c>
      <c r="I23" s="499">
        <v>25.9</v>
      </c>
      <c r="J23" s="499">
        <v>7.5</v>
      </c>
      <c r="K23" s="499">
        <v>7.8</v>
      </c>
      <c r="L23" s="499">
        <v>3</v>
      </c>
      <c r="M23" s="499">
        <v>7.4</v>
      </c>
      <c r="N23" s="499">
        <v>15.5</v>
      </c>
      <c r="O23" s="499">
        <v>830</v>
      </c>
      <c r="P23" s="57" t="s">
        <v>152</v>
      </c>
    </row>
    <row r="24" spans="1:16" s="51" customFormat="1" ht="27" customHeight="1">
      <c r="A24" s="54" t="s">
        <v>58</v>
      </c>
      <c r="B24" s="497">
        <v>19.5</v>
      </c>
      <c r="C24" s="497">
        <v>7.3</v>
      </c>
      <c r="D24" s="497">
        <v>6.3</v>
      </c>
      <c r="E24" s="497">
        <v>1.1000000000000001</v>
      </c>
      <c r="F24" s="497">
        <v>4.5</v>
      </c>
      <c r="G24" s="497">
        <v>2</v>
      </c>
      <c r="H24" s="498">
        <v>23</v>
      </c>
      <c r="I24" s="499">
        <v>25.5</v>
      </c>
      <c r="J24" s="499">
        <v>7.9</v>
      </c>
      <c r="K24" s="499">
        <v>7.9</v>
      </c>
      <c r="L24" s="499">
        <v>3.3</v>
      </c>
      <c r="M24" s="499">
        <v>7.4</v>
      </c>
      <c r="N24" s="499">
        <v>8.1</v>
      </c>
      <c r="O24" s="499">
        <v>380</v>
      </c>
      <c r="P24" s="57" t="s">
        <v>153</v>
      </c>
    </row>
    <row r="25" spans="1:16" s="42" customFormat="1" ht="27" customHeight="1">
      <c r="A25" s="54" t="s">
        <v>59</v>
      </c>
      <c r="B25" s="497">
        <v>19.600000000000001</v>
      </c>
      <c r="C25" s="497">
        <v>7</v>
      </c>
      <c r="D25" s="497">
        <v>7.3</v>
      </c>
      <c r="E25" s="497">
        <v>0.8</v>
      </c>
      <c r="F25" s="497">
        <v>4</v>
      </c>
      <c r="G25" s="497">
        <v>1.5</v>
      </c>
      <c r="H25" s="498">
        <v>38</v>
      </c>
      <c r="I25" s="499">
        <v>19.2</v>
      </c>
      <c r="J25" s="499">
        <v>8.1999999999999993</v>
      </c>
      <c r="K25" s="499">
        <v>11.6</v>
      </c>
      <c r="L25" s="499">
        <v>2.4</v>
      </c>
      <c r="M25" s="499">
        <v>5.9</v>
      </c>
      <c r="N25" s="499">
        <v>9.4</v>
      </c>
      <c r="O25" s="499">
        <v>471</v>
      </c>
      <c r="P25" s="57" t="s">
        <v>154</v>
      </c>
    </row>
    <row r="26" spans="1:16" s="42" customFormat="1" ht="27" customHeight="1">
      <c r="A26" s="54" t="s">
        <v>60</v>
      </c>
      <c r="B26" s="497">
        <v>14.4</v>
      </c>
      <c r="C26" s="497">
        <v>7.6</v>
      </c>
      <c r="D26" s="497">
        <v>9.4</v>
      </c>
      <c r="E26" s="497">
        <v>0.8</v>
      </c>
      <c r="F26" s="497">
        <v>4.7</v>
      </c>
      <c r="G26" s="497">
        <v>2.8</v>
      </c>
      <c r="H26" s="498">
        <v>85</v>
      </c>
      <c r="I26" s="499">
        <v>13</v>
      </c>
      <c r="J26" s="499">
        <v>8.1</v>
      </c>
      <c r="K26" s="499">
        <v>13.9</v>
      </c>
      <c r="L26" s="499">
        <v>2.6</v>
      </c>
      <c r="M26" s="499">
        <v>6.3</v>
      </c>
      <c r="N26" s="499">
        <v>4.5</v>
      </c>
      <c r="O26" s="499">
        <v>73</v>
      </c>
      <c r="P26" s="57" t="s">
        <v>155</v>
      </c>
    </row>
    <row r="27" spans="1:16" s="42" customFormat="1" ht="27" customHeight="1" thickBot="1">
      <c r="A27" s="54" t="s">
        <v>61</v>
      </c>
      <c r="B27" s="497">
        <v>8.3000000000000007</v>
      </c>
      <c r="C27" s="497">
        <v>7.5</v>
      </c>
      <c r="D27" s="497">
        <v>12.8</v>
      </c>
      <c r="E27" s="497">
        <v>0.9</v>
      </c>
      <c r="F27" s="497">
        <v>4.3</v>
      </c>
      <c r="G27" s="497">
        <v>1.5</v>
      </c>
      <c r="H27" s="498">
        <v>49</v>
      </c>
      <c r="I27" s="499">
        <v>5.0999999999999996</v>
      </c>
      <c r="J27" s="499">
        <v>7.7</v>
      </c>
      <c r="K27" s="499">
        <v>17.8</v>
      </c>
      <c r="L27" s="499">
        <v>2.4</v>
      </c>
      <c r="M27" s="499">
        <v>5.2</v>
      </c>
      <c r="N27" s="499">
        <v>3.4</v>
      </c>
      <c r="O27" s="499">
        <v>134</v>
      </c>
      <c r="P27" s="57" t="s">
        <v>156</v>
      </c>
    </row>
    <row r="28" spans="1:16" s="60" customFormat="1" ht="9.9499999999999993" customHeight="1">
      <c r="A28" s="58" t="s">
        <v>370</v>
      </c>
      <c r="B28" s="59"/>
      <c r="C28" s="59"/>
      <c r="D28" s="59"/>
      <c r="E28" s="59"/>
      <c r="F28" s="59"/>
      <c r="G28" s="59"/>
      <c r="H28" s="59"/>
      <c r="I28" s="58"/>
      <c r="J28" s="59"/>
      <c r="K28" s="59"/>
      <c r="L28" s="59"/>
      <c r="M28" s="59"/>
      <c r="N28" s="59"/>
      <c r="O28" s="59"/>
      <c r="P28" s="912" t="s">
        <v>555</v>
      </c>
    </row>
    <row r="29" spans="1:16" s="60" customFormat="1" ht="9.9499999999999993" customHeight="1" thickBot="1">
      <c r="A29" s="61" t="s">
        <v>438</v>
      </c>
      <c r="B29" s="62"/>
      <c r="C29" s="62"/>
      <c r="D29" s="62"/>
      <c r="E29" s="62"/>
      <c r="F29" s="62"/>
      <c r="G29" s="62"/>
      <c r="H29" s="62"/>
      <c r="I29" s="61"/>
      <c r="J29" s="62"/>
      <c r="K29" s="62"/>
      <c r="L29" s="62"/>
      <c r="M29" s="62"/>
      <c r="N29" s="62"/>
      <c r="O29" s="62"/>
      <c r="P29" s="913"/>
    </row>
    <row r="30" spans="1:16" s="34" customFormat="1" ht="11.1" customHeight="1">
      <c r="A30" s="30"/>
      <c r="B30" s="31"/>
      <c r="C30" s="31"/>
      <c r="D30" s="31"/>
      <c r="E30" s="31"/>
      <c r="F30" s="31"/>
      <c r="G30" s="32"/>
      <c r="H30" s="286"/>
      <c r="I30" s="33"/>
      <c r="J30" s="918"/>
      <c r="K30" s="918"/>
      <c r="L30" s="918"/>
      <c r="M30" s="918"/>
      <c r="N30" s="918"/>
      <c r="O30" s="918"/>
    </row>
    <row r="31" spans="1:16" s="43" customFormat="1" ht="11.25"/>
    <row r="32" spans="1:16" s="43" customFormat="1" ht="11.25"/>
    <row r="33" s="43" customFormat="1" ht="11.25"/>
    <row r="34" s="43" customFormat="1" ht="11.25"/>
    <row r="35" s="43" customFormat="1" ht="11.25"/>
    <row r="36" s="43" customFormat="1" ht="11.25"/>
    <row r="37" s="43" customFormat="1" ht="11.25"/>
    <row r="38" s="43" customFormat="1" ht="11.25"/>
    <row r="39" s="43" customFormat="1" ht="11.25"/>
    <row r="40" s="43" customFormat="1" ht="11.25"/>
    <row r="41" s="43" customFormat="1" ht="11.25"/>
    <row r="42" s="43" customFormat="1" ht="11.25"/>
    <row r="43" s="43" customFormat="1" ht="11.25"/>
    <row r="44" s="43" customFormat="1" ht="11.25"/>
    <row r="45" s="43" customFormat="1" ht="11.25"/>
    <row r="46" s="43" customFormat="1" ht="11.25"/>
    <row r="47" s="43" customFormat="1" ht="11.25"/>
    <row r="48" s="43" customFormat="1" ht="11.25"/>
    <row r="49" s="43" customFormat="1" ht="11.25"/>
    <row r="50" s="43" customFormat="1" ht="11.25"/>
    <row r="51" s="43" customFormat="1" ht="11.25"/>
    <row r="52" s="43" customFormat="1" ht="11.25"/>
    <row r="53" s="43" customFormat="1" ht="11.25"/>
    <row r="54" s="43" customFormat="1" ht="11.25"/>
    <row r="55" s="43" customFormat="1" ht="11.25"/>
    <row r="56" s="43" customFormat="1" ht="11.25"/>
    <row r="57" s="43" customFormat="1" ht="11.25"/>
    <row r="58" s="43" customFormat="1" ht="11.25"/>
    <row r="59" s="43" customFormat="1" ht="11.25"/>
    <row r="60" s="43" customFormat="1" ht="11.25"/>
    <row r="61" s="43" customFormat="1" ht="11.25"/>
    <row r="62" s="43" customFormat="1" ht="11.25"/>
    <row r="63" s="43" customFormat="1" ht="11.25"/>
    <row r="64" s="43" customFormat="1" ht="11.25"/>
    <row r="65" s="43" customFormat="1" ht="11.25"/>
    <row r="66" s="43" customFormat="1" ht="11.25"/>
    <row r="67" s="43" customFormat="1" ht="11.25"/>
    <row r="68" s="43" customFormat="1" ht="11.25"/>
    <row r="69" s="43" customFormat="1" ht="11.25"/>
    <row r="70" s="43" customFormat="1" ht="11.25"/>
    <row r="71" s="43" customFormat="1" ht="11.25"/>
    <row r="72" s="43" customFormat="1" ht="11.25"/>
    <row r="73" s="43" customFormat="1" ht="11.25"/>
    <row r="74" s="43" customFormat="1" ht="11.25"/>
    <row r="75" s="43" customFormat="1" ht="11.25"/>
    <row r="76" s="43" customFormat="1" ht="11.25"/>
    <row r="77" s="43" customFormat="1" ht="11.25"/>
    <row r="78" s="43" customFormat="1" ht="11.25"/>
    <row r="79" s="43" customFormat="1" ht="11.25"/>
    <row r="80" s="43" customFormat="1" ht="11.25"/>
    <row r="81" s="43" customFormat="1" ht="11.25"/>
    <row r="82" s="43" customFormat="1" ht="11.25"/>
    <row r="83" s="43" customFormat="1" ht="11.25"/>
    <row r="84" s="43" customFormat="1" ht="11.25"/>
    <row r="85" s="43" customFormat="1" ht="11.25"/>
    <row r="86" s="43" customFormat="1" ht="11.25"/>
    <row r="87" s="43" customFormat="1" ht="11.25"/>
    <row r="88" s="43" customFormat="1" ht="11.25"/>
    <row r="89" s="43" customFormat="1" ht="11.25"/>
    <row r="90" s="43" customFormat="1" ht="11.25"/>
    <row r="91" s="43" customFormat="1" ht="11.25"/>
    <row r="92" s="43" customFormat="1" ht="11.25"/>
    <row r="93" s="43" customFormat="1" ht="11.25"/>
    <row r="94" s="43" customFormat="1" ht="11.25"/>
    <row r="95" s="43" customFormat="1" ht="11.25"/>
    <row r="96" s="43" customFormat="1" ht="11.25"/>
    <row r="97" s="43" customFormat="1" ht="11.25"/>
    <row r="98" s="43" customFormat="1" ht="11.25"/>
    <row r="99" s="43" customFormat="1" ht="11.25"/>
    <row r="100" s="43" customFormat="1" ht="11.25"/>
    <row r="101" s="43" customFormat="1" ht="11.25"/>
    <row r="102" s="43" customFormat="1" ht="11.25"/>
  </sheetData>
  <sheetProtection selectLockedCells="1"/>
  <mergeCells count="21">
    <mergeCell ref="J30:O30"/>
    <mergeCell ref="J7:J9"/>
    <mergeCell ref="K7:K9"/>
    <mergeCell ref="H7:H9"/>
    <mergeCell ref="I7:I9"/>
    <mergeCell ref="I3:P3"/>
    <mergeCell ref="N7:N9"/>
    <mergeCell ref="P6:P9"/>
    <mergeCell ref="L7:L9"/>
    <mergeCell ref="A3:H3"/>
    <mergeCell ref="F7:F9"/>
    <mergeCell ref="A6:A9"/>
    <mergeCell ref="O7:O9"/>
    <mergeCell ref="I6:O6"/>
    <mergeCell ref="D7:D9"/>
    <mergeCell ref="E7:E9"/>
    <mergeCell ref="C7:C9"/>
    <mergeCell ref="B6:H6"/>
    <mergeCell ref="G7:G9"/>
    <mergeCell ref="B7:B9"/>
    <mergeCell ref="M7:M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0.간지</vt:lpstr>
      <vt:lpstr>0-1.이면</vt:lpstr>
      <vt:lpstr>1.환경오염물질배출사업장</vt:lpstr>
      <vt:lpstr>2.환경오염배출사업장단속및행정조치</vt:lpstr>
      <vt:lpstr>3.배출부과금부과및징수현황</vt:lpstr>
      <vt:lpstr>4.보건환경검사실적</vt:lpstr>
      <vt:lpstr>5.대기오염</vt:lpstr>
      <vt:lpstr>6.쓰레기수거</vt:lpstr>
      <vt:lpstr>7.생활폐기물매립지</vt:lpstr>
      <vt:lpstr>8.폐기물재활용률</vt:lpstr>
      <vt:lpstr>9.하수분뇨발생량 및 처리현황</vt:lpstr>
      <vt:lpstr>9-1.하수분뇨발생량 및 처리현황</vt:lpstr>
      <vt:lpstr>10.하수종말처리장</vt:lpstr>
      <vt:lpstr>10-1.하수종말처리장</vt:lpstr>
      <vt:lpstr>11.수질오염</vt:lpstr>
      <vt:lpstr>'0.간지'!Print_Area</vt:lpstr>
      <vt:lpstr>'0-1.이면'!Print_Area</vt:lpstr>
      <vt:lpstr>'1.환경오염물질배출사업장'!Print_Area</vt:lpstr>
      <vt:lpstr>'10.하수종말처리장'!Print_Area</vt:lpstr>
      <vt:lpstr>'10-1.하수종말처리장'!Print_Area</vt:lpstr>
      <vt:lpstr>'11.수질오염'!Print_Area</vt:lpstr>
      <vt:lpstr>'2.환경오염배출사업장단속및행정조치'!Print_Area</vt:lpstr>
      <vt:lpstr>'3.배출부과금부과및징수현황'!Print_Area</vt:lpstr>
      <vt:lpstr>'4.보건환경검사실적'!Print_Area</vt:lpstr>
      <vt:lpstr>'5.대기오염'!Print_Area</vt:lpstr>
      <vt:lpstr>'6.쓰레기수거'!Print_Area</vt:lpstr>
      <vt:lpstr>'7.생활폐기물매립지'!Print_Area</vt:lpstr>
      <vt:lpstr>'8.폐기물재활용률'!Print_Area</vt:lpstr>
      <vt:lpstr>'9.하수분뇨발생량 및 처리현황'!Print_Area</vt:lpstr>
      <vt:lpstr>'9-1.하수분뇨발생량 및 처리현황'!Print_Area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2019-06-26T08:19:52Z</cp:lastPrinted>
  <dcterms:created xsi:type="dcterms:W3CDTF">2011-12-22T04:06:54Z</dcterms:created>
  <dcterms:modified xsi:type="dcterms:W3CDTF">2019-06-28T00:49:24Z</dcterms:modified>
</cp:coreProperties>
</file>