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2019\제58회 통계연보\제58회 통계연보(최종수정)\"/>
    </mc:Choice>
  </mc:AlternateContent>
  <bookViews>
    <workbookView xWindow="0" yWindow="0" windowWidth="25200" windowHeight="10950" tabRatio="950" activeTab="2"/>
  </bookViews>
  <sheets>
    <sheet name="0.간지" sheetId="1" r:id="rId1"/>
    <sheet name="0-1.이면" sheetId="2" r:id="rId2"/>
    <sheet name="1.국세징수" sheetId="22" r:id="rId3"/>
    <sheet name="2.지방세부담" sheetId="4" r:id="rId4"/>
    <sheet name="3.지방세징수" sheetId="5" r:id="rId5"/>
    <sheet name="4.예산결산총괄" sheetId="6" r:id="rId6"/>
    <sheet name="5.일반회계세입예산개요" sheetId="23" r:id="rId7"/>
    <sheet name="6.일반회계세입결산" sheetId="8" r:id="rId8"/>
    <sheet name="6-1.시군별일반회계 세입결산" sheetId="9" r:id="rId9"/>
    <sheet name="7.일반회계세출예산개요" sheetId="24" r:id="rId10"/>
    <sheet name="8.일반회계세출결산" sheetId="19" r:id="rId11"/>
    <sheet name="8-1.시군별일반회계세출결산" sheetId="12" r:id="rId12"/>
    <sheet name="9.특별회계예산결산" sheetId="13" r:id="rId13"/>
    <sheet name="10.교육비특별회계세입결산" sheetId="16" r:id="rId14"/>
    <sheet name="11.교육비특별회계세출결산" sheetId="17" r:id="rId15"/>
    <sheet name="12.도공유재산" sheetId="14" r:id="rId16"/>
    <sheet name="13.시군공유재산" sheetId="15" r:id="rId17"/>
    <sheet name="14.지방재정자립지표" sheetId="25" r:id="rId18"/>
  </sheets>
  <externalReferences>
    <externalReference r:id="rId19"/>
  </externalReferences>
  <definedNames>
    <definedName name="a" localSheetId="2">{"Book1"}</definedName>
    <definedName name="a" localSheetId="17">{"Book1"}</definedName>
    <definedName name="a" localSheetId="6">{"Book1"}</definedName>
    <definedName name="a" localSheetId="9">{"Book1"}</definedName>
    <definedName name="a" localSheetId="10">{"Book1"}</definedName>
    <definedName name="a">{"Book1"}</definedName>
    <definedName name="AAA">'[1]18.농업용기계보유 '!$A$18:$K$1275</definedName>
    <definedName name="Document_array" localSheetId="2">{"Book1"}</definedName>
    <definedName name="Document_array" localSheetId="17">{"Book1"}</definedName>
    <definedName name="Document_array" localSheetId="6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7" hidden="1">{"'6.강수량'!$A$1:$O$37","'6.강수량'!$A$1:$C$1"}</definedName>
    <definedName name="HTML_Control" localSheetId="6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'1.국세징수'!$A$1:$AA$30</definedName>
    <definedName name="_xlnm.Print_Area" localSheetId="13">'10.교육비특별회계세입결산'!$A$1:$H$28</definedName>
    <definedName name="_xlnm.Print_Area" localSheetId="14">'11.교육비특별회계세출결산'!$A$1:$J$29</definedName>
    <definedName name="_xlnm.Print_Area" localSheetId="15">'12.도공유재산'!$A$1:$H$27</definedName>
    <definedName name="_xlnm.Print_Area" localSheetId="16">'13.시군공유재산'!$A$1:$U$40</definedName>
    <definedName name="_xlnm.Print_Area" localSheetId="17">'14.지방재정자립지표'!$A$1:$F$41</definedName>
    <definedName name="_xlnm.Print_Area" localSheetId="3">'2.지방세부담'!$A$1:$G$42</definedName>
    <definedName name="_xlnm.Print_Area" localSheetId="4">'3.지방세징수'!$A$1:$V$44</definedName>
    <definedName name="_xlnm.Print_Area" localSheetId="5">'4.예산결산총괄'!$A$1:$N$40</definedName>
    <definedName name="_xlnm.Print_Area" localSheetId="6">'5.일반회계세입예산개요'!$A$1:$AG$46</definedName>
    <definedName name="_xlnm.Print_Area" localSheetId="7">'6.일반회계세입결산'!$A$1:$M$27</definedName>
    <definedName name="_xlnm.Print_Area" localSheetId="8">'6-1.시군별일반회계 세입결산'!$A$1:$L$42</definedName>
    <definedName name="_xlnm.Print_Area" localSheetId="9">'7.일반회계세출예산개요'!$A$1:$S$42</definedName>
    <definedName name="_xlnm.Print_Area" localSheetId="10">'8.일반회계세출결산'!$A$1:$K$91</definedName>
    <definedName name="_xlnm.Print_Area" localSheetId="11">'8-1.시군별일반회계세출결산'!$A$1:$W$39</definedName>
    <definedName name="_xlnm.Print_Area" localSheetId="12">'9.특별회계예산결산'!$A$1:$E$28</definedName>
    <definedName name="qqq">'[1]18.농업용기계보유 '!$A$18:$K$1275</definedName>
    <definedName name="sss" localSheetId="2">{"Book1"}</definedName>
    <definedName name="sss" localSheetId="17">{"Book1"}</definedName>
    <definedName name="sss" localSheetId="6">{"Book1"}</definedName>
    <definedName name="sss" localSheetId="9">{"Book1"}</definedName>
    <definedName name="sss" localSheetId="10">{"Book1"}</definedName>
    <definedName name="sss">{"Book1"}</definedName>
    <definedName name="ㅁ1" localSheetId="2">#REF!</definedName>
    <definedName name="ㅁ1" localSheetId="17">#REF!</definedName>
    <definedName name="ㅁ1" localSheetId="6">#REF!</definedName>
    <definedName name="ㅁ1" localSheetId="9">#REF!</definedName>
    <definedName name="ㅁ1" localSheetId="10">#REF!</definedName>
    <definedName name="ㅁ1">#REF!</definedName>
  </definedNames>
  <calcPr calcId="152511"/>
</workbook>
</file>

<file path=xl/calcChain.xml><?xml version="1.0" encoding="utf-8"?>
<calcChain xmlns="http://schemas.openxmlformats.org/spreadsheetml/2006/main">
  <c r="D38" i="15" l="1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C14" i="24" l="1"/>
  <c r="G27" i="16" l="1"/>
  <c r="G26" i="16"/>
  <c r="G25" i="16"/>
  <c r="G24" i="16"/>
  <c r="G23" i="16"/>
  <c r="G22" i="16"/>
  <c r="G21" i="16"/>
  <c r="G20" i="16"/>
  <c r="G19" i="16"/>
  <c r="G18" i="16"/>
  <c r="G17" i="16"/>
  <c r="G16" i="16"/>
  <c r="N26" i="22" l="1"/>
  <c r="E26" i="22"/>
  <c r="N25" i="22"/>
  <c r="E25" i="22"/>
  <c r="N24" i="22"/>
  <c r="E24" i="22"/>
  <c r="N23" i="22"/>
  <c r="E23" i="22"/>
  <c r="N22" i="22"/>
  <c r="E22" i="22"/>
  <c r="N21" i="22"/>
  <c r="E21" i="22"/>
  <c r="N20" i="22"/>
  <c r="E20" i="22"/>
  <c r="N19" i="22"/>
  <c r="E19" i="22"/>
  <c r="N18" i="22"/>
  <c r="E18" i="22"/>
  <c r="Z16" i="22"/>
  <c r="Y16" i="22"/>
  <c r="X16" i="22"/>
  <c r="W16" i="22"/>
  <c r="V16" i="22"/>
  <c r="U16" i="22"/>
  <c r="T16" i="22"/>
  <c r="S16" i="22"/>
  <c r="R16" i="22"/>
  <c r="Q16" i="22"/>
  <c r="P16" i="22"/>
  <c r="O16" i="22"/>
  <c r="M16" i="22"/>
  <c r="K16" i="22"/>
  <c r="J16" i="22"/>
  <c r="I16" i="22"/>
  <c r="H16" i="22"/>
  <c r="G16" i="22"/>
  <c r="F16" i="22"/>
  <c r="N16" i="22" l="1"/>
  <c r="E16" i="22"/>
  <c r="D20" i="22"/>
  <c r="C20" i="22" s="1"/>
  <c r="D22" i="22"/>
  <c r="C22" i="22" s="1"/>
  <c r="D24" i="22"/>
  <c r="C24" i="22" s="1"/>
  <c r="D26" i="22"/>
  <c r="C26" i="22" s="1"/>
  <c r="D19" i="22"/>
  <c r="C19" i="22" s="1"/>
  <c r="D21" i="22"/>
  <c r="C21" i="22" s="1"/>
  <c r="D23" i="22"/>
  <c r="C23" i="22" s="1"/>
  <c r="D25" i="22"/>
  <c r="C25" i="22" s="1"/>
  <c r="D18" i="22"/>
  <c r="C18" i="22" l="1"/>
  <c r="C16" i="22" s="1"/>
  <c r="D16" i="22"/>
  <c r="H89" i="19" l="1"/>
  <c r="G89" i="19"/>
  <c r="H87" i="19"/>
  <c r="G87" i="19"/>
  <c r="H84" i="19"/>
  <c r="G84" i="19"/>
  <c r="H80" i="19"/>
  <c r="G80" i="19"/>
  <c r="H75" i="19"/>
  <c r="G75" i="19"/>
  <c r="H68" i="19"/>
  <c r="G68" i="19"/>
  <c r="H64" i="19"/>
  <c r="G64" i="19"/>
  <c r="H61" i="19"/>
  <c r="G61" i="19"/>
  <c r="H41" i="19"/>
  <c r="G41" i="19"/>
  <c r="H34" i="19"/>
  <c r="G34" i="19"/>
  <c r="H28" i="19"/>
  <c r="G28" i="19"/>
  <c r="H24" i="19"/>
  <c r="G24" i="19"/>
  <c r="H22" i="19"/>
  <c r="G22" i="19"/>
  <c r="H17" i="19"/>
  <c r="G17" i="19"/>
  <c r="C17" i="14" l="1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D16" i="14"/>
  <c r="C16" i="14"/>
  <c r="F18" i="17"/>
  <c r="F19" i="17"/>
  <c r="F20" i="17"/>
  <c r="F21" i="17"/>
  <c r="F22" i="17"/>
  <c r="F23" i="17"/>
  <c r="F24" i="17"/>
  <c r="F25" i="17"/>
  <c r="F26" i="17"/>
  <c r="F27" i="17"/>
  <c r="F28" i="17"/>
  <c r="F17" i="17"/>
  <c r="B16" i="13"/>
  <c r="C16" i="13"/>
  <c r="D16" i="13"/>
  <c r="E16" i="13"/>
  <c r="C18" i="13"/>
  <c r="D18" i="13"/>
  <c r="E18" i="13"/>
  <c r="B18" i="13"/>
  <c r="F44" i="19"/>
  <c r="F43" i="19"/>
  <c r="F42" i="19"/>
  <c r="F40" i="19"/>
  <c r="F39" i="19"/>
  <c r="F38" i="19"/>
  <c r="F37" i="19"/>
  <c r="F36" i="19"/>
  <c r="F35" i="19"/>
  <c r="F33" i="19"/>
  <c r="F32" i="19"/>
  <c r="F31" i="19"/>
  <c r="F30" i="19"/>
  <c r="F29" i="19"/>
  <c r="F27" i="19"/>
  <c r="F26" i="19"/>
  <c r="F25" i="19"/>
  <c r="F23" i="19"/>
  <c r="F22" i="19" s="1"/>
  <c r="F21" i="19"/>
  <c r="F20" i="19"/>
  <c r="F19" i="19"/>
  <c r="F18" i="19"/>
  <c r="F90" i="19"/>
  <c r="F89" i="19" s="1"/>
  <c r="F88" i="19"/>
  <c r="F87" i="19" s="1"/>
  <c r="F86" i="19"/>
  <c r="F85" i="19"/>
  <c r="F83" i="19"/>
  <c r="F82" i="19"/>
  <c r="F81" i="19"/>
  <c r="F79" i="19"/>
  <c r="F78" i="19"/>
  <c r="F77" i="19"/>
  <c r="F76" i="19"/>
  <c r="F74" i="19"/>
  <c r="F73" i="19"/>
  <c r="F72" i="19"/>
  <c r="F71" i="19"/>
  <c r="F70" i="19"/>
  <c r="F69" i="19"/>
  <c r="F67" i="19"/>
  <c r="F66" i="19"/>
  <c r="F65" i="19"/>
  <c r="F63" i="19"/>
  <c r="F62" i="19"/>
  <c r="F60" i="19"/>
  <c r="F59" i="19"/>
  <c r="F58" i="19"/>
  <c r="F57" i="19"/>
  <c r="F56" i="19"/>
  <c r="D89" i="19"/>
  <c r="C89" i="19"/>
  <c r="C87" i="19"/>
  <c r="D87" i="19"/>
  <c r="D80" i="19"/>
  <c r="D84" i="19"/>
  <c r="C84" i="19"/>
  <c r="C80" i="19"/>
  <c r="C75" i="19"/>
  <c r="D75" i="19"/>
  <c r="C68" i="19"/>
  <c r="D68" i="19"/>
  <c r="C64" i="19"/>
  <c r="D64" i="19"/>
  <c r="C61" i="19"/>
  <c r="D61" i="19"/>
  <c r="C41" i="19"/>
  <c r="D41" i="19"/>
  <c r="D34" i="19"/>
  <c r="C34" i="19"/>
  <c r="C28" i="19"/>
  <c r="D28" i="19"/>
  <c r="C24" i="19"/>
  <c r="D24" i="19"/>
  <c r="C22" i="19"/>
  <c r="D22" i="19"/>
  <c r="B90" i="19"/>
  <c r="B89" i="19" s="1"/>
  <c r="B88" i="19"/>
  <c r="B87" i="19" s="1"/>
  <c r="B86" i="19"/>
  <c r="B85" i="19"/>
  <c r="B83" i="19"/>
  <c r="B82" i="19"/>
  <c r="B81" i="19"/>
  <c r="B79" i="19"/>
  <c r="B78" i="19"/>
  <c r="B77" i="19"/>
  <c r="B76" i="19"/>
  <c r="B74" i="19"/>
  <c r="B73" i="19"/>
  <c r="B72" i="19"/>
  <c r="B71" i="19"/>
  <c r="B70" i="19"/>
  <c r="B69" i="19"/>
  <c r="B67" i="19"/>
  <c r="B66" i="19"/>
  <c r="B65" i="19"/>
  <c r="B63" i="19"/>
  <c r="B62" i="19"/>
  <c r="B60" i="19"/>
  <c r="B59" i="19"/>
  <c r="B58" i="19"/>
  <c r="B57" i="19"/>
  <c r="B56" i="19"/>
  <c r="B44" i="19"/>
  <c r="B43" i="19"/>
  <c r="B42" i="19"/>
  <c r="B40" i="19"/>
  <c r="B39" i="19"/>
  <c r="B38" i="19"/>
  <c r="B37" i="19"/>
  <c r="B36" i="19"/>
  <c r="B35" i="19"/>
  <c r="B33" i="19"/>
  <c r="B32" i="19"/>
  <c r="B30" i="19"/>
  <c r="B31" i="19"/>
  <c r="B29" i="19"/>
  <c r="B27" i="19"/>
  <c r="B26" i="19"/>
  <c r="B25" i="19"/>
  <c r="B23" i="19"/>
  <c r="B22" i="19" s="1"/>
  <c r="B19" i="19"/>
  <c r="B20" i="19"/>
  <c r="B21" i="19"/>
  <c r="B18" i="19"/>
  <c r="C17" i="19"/>
  <c r="D17" i="1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17" i="9"/>
  <c r="I18" i="8"/>
  <c r="H18" i="8"/>
  <c r="G25" i="8"/>
  <c r="G24" i="8"/>
  <c r="G23" i="8"/>
  <c r="G22" i="8"/>
  <c r="G21" i="8"/>
  <c r="G20" i="8"/>
  <c r="G19" i="8"/>
  <c r="G17" i="8"/>
  <c r="D18" i="8"/>
  <c r="E18" i="8"/>
  <c r="C19" i="8"/>
  <c r="C20" i="8"/>
  <c r="C21" i="8"/>
  <c r="C22" i="8"/>
  <c r="C23" i="8"/>
  <c r="C24" i="8"/>
  <c r="C25" i="8"/>
  <c r="C17" i="8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17" i="5"/>
  <c r="B84" i="19" l="1"/>
  <c r="B61" i="19"/>
  <c r="B64" i="19"/>
  <c r="B75" i="19"/>
  <c r="F61" i="19"/>
  <c r="F68" i="19"/>
  <c r="F24" i="19"/>
  <c r="F84" i="19"/>
  <c r="C18" i="8"/>
  <c r="B80" i="19"/>
  <c r="F17" i="19"/>
  <c r="F28" i="19"/>
  <c r="B68" i="19"/>
  <c r="B41" i="19"/>
  <c r="B34" i="19"/>
  <c r="B28" i="19"/>
  <c r="B24" i="19"/>
  <c r="F64" i="19"/>
  <c r="F41" i="19"/>
  <c r="G18" i="8"/>
  <c r="F75" i="19"/>
  <c r="F80" i="19"/>
  <c r="F34" i="19"/>
  <c r="B17" i="19"/>
  <c r="J69" i="19"/>
  <c r="J70" i="19"/>
  <c r="J71" i="19"/>
  <c r="C14" i="13" l="1"/>
  <c r="B15" i="19"/>
  <c r="C15" i="19"/>
  <c r="D15" i="19"/>
  <c r="F15" i="19"/>
  <c r="I33" i="19" s="1"/>
  <c r="G15" i="19"/>
  <c r="H15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J68" i="19"/>
  <c r="J72" i="19"/>
  <c r="J73" i="19"/>
  <c r="J74" i="19"/>
  <c r="J75" i="19"/>
  <c r="J76" i="19"/>
  <c r="J77" i="19"/>
  <c r="J78" i="19"/>
  <c r="J79" i="19"/>
  <c r="J80" i="19"/>
  <c r="J81" i="19"/>
  <c r="J82" i="19"/>
  <c r="J83" i="19"/>
  <c r="J84" i="19"/>
  <c r="J85" i="19"/>
  <c r="J86" i="19"/>
  <c r="J87" i="19"/>
  <c r="J88" i="19"/>
  <c r="J89" i="19"/>
  <c r="J90" i="19"/>
  <c r="K25" i="8"/>
  <c r="K24" i="8"/>
  <c r="K23" i="8"/>
  <c r="K22" i="8"/>
  <c r="K21" i="8"/>
  <c r="K20" i="8"/>
  <c r="K19" i="8"/>
  <c r="K18" i="8"/>
  <c r="K17" i="8"/>
  <c r="I15" i="8"/>
  <c r="H15" i="8"/>
  <c r="G15" i="8"/>
  <c r="J24" i="8" s="1"/>
  <c r="E15" i="8"/>
  <c r="D15" i="8"/>
  <c r="C15" i="8"/>
  <c r="F23" i="8" s="1"/>
  <c r="C14" i="6"/>
  <c r="B10" i="6"/>
  <c r="K39" i="6"/>
  <c r="H39" i="6"/>
  <c r="E39" i="6"/>
  <c r="K38" i="6"/>
  <c r="H38" i="6"/>
  <c r="E38" i="6"/>
  <c r="K37" i="6"/>
  <c r="H37" i="6"/>
  <c r="E37" i="6"/>
  <c r="K36" i="6"/>
  <c r="H36" i="6"/>
  <c r="E36" i="6"/>
  <c r="K35" i="6"/>
  <c r="H35" i="6"/>
  <c r="E35" i="6"/>
  <c r="K34" i="6"/>
  <c r="H34" i="6"/>
  <c r="E34" i="6"/>
  <c r="K33" i="6"/>
  <c r="H33" i="6"/>
  <c r="E33" i="6"/>
  <c r="K32" i="6"/>
  <c r="H32" i="6"/>
  <c r="E32" i="6"/>
  <c r="K31" i="6"/>
  <c r="H31" i="6"/>
  <c r="E31" i="6"/>
  <c r="K30" i="6"/>
  <c r="H30" i="6"/>
  <c r="E30" i="6"/>
  <c r="K29" i="6"/>
  <c r="H29" i="6"/>
  <c r="E29" i="6"/>
  <c r="K28" i="6"/>
  <c r="H28" i="6"/>
  <c r="E28" i="6"/>
  <c r="K27" i="6"/>
  <c r="H27" i="6"/>
  <c r="E27" i="6"/>
  <c r="K26" i="6"/>
  <c r="H26" i="6"/>
  <c r="E26" i="6"/>
  <c r="K25" i="6"/>
  <c r="H25" i="6"/>
  <c r="E25" i="6"/>
  <c r="K24" i="6"/>
  <c r="H24" i="6"/>
  <c r="E24" i="6"/>
  <c r="K23" i="6"/>
  <c r="H23" i="6"/>
  <c r="E23" i="6"/>
  <c r="K22" i="6"/>
  <c r="H22" i="6"/>
  <c r="E22" i="6"/>
  <c r="K21" i="6"/>
  <c r="H21" i="6"/>
  <c r="E21" i="6"/>
  <c r="K20" i="6"/>
  <c r="H20" i="6"/>
  <c r="E20" i="6"/>
  <c r="K19" i="6"/>
  <c r="H19" i="6"/>
  <c r="E19" i="6"/>
  <c r="K18" i="6"/>
  <c r="H18" i="6"/>
  <c r="E18" i="6"/>
  <c r="K17" i="6"/>
  <c r="H17" i="6"/>
  <c r="E17" i="6"/>
  <c r="K16" i="6"/>
  <c r="H16" i="6"/>
  <c r="E16" i="6"/>
  <c r="I89" i="19" l="1"/>
  <c r="I67" i="19"/>
  <c r="E29" i="19"/>
  <c r="E26" i="19"/>
  <c r="E27" i="19"/>
  <c r="I36" i="19"/>
  <c r="I20" i="19"/>
  <c r="I70" i="19"/>
  <c r="I74" i="19"/>
  <c r="I78" i="19"/>
  <c r="I82" i="19"/>
  <c r="I86" i="19"/>
  <c r="I69" i="19"/>
  <c r="I73" i="19"/>
  <c r="I77" i="19"/>
  <c r="I81" i="19"/>
  <c r="I85" i="19"/>
  <c r="I72" i="19"/>
  <c r="I76" i="19"/>
  <c r="I80" i="19"/>
  <c r="I84" i="19"/>
  <c r="I71" i="19"/>
  <c r="I75" i="19"/>
  <c r="I79" i="19"/>
  <c r="I83" i="19"/>
  <c r="I40" i="19"/>
  <c r="I37" i="19"/>
  <c r="I66" i="19"/>
  <c r="I63" i="19"/>
  <c r="E33" i="19"/>
  <c r="E88" i="19"/>
  <c r="E89" i="19"/>
  <c r="E41" i="19"/>
  <c r="E21" i="19"/>
  <c r="E56" i="19"/>
  <c r="E37" i="19"/>
  <c r="E18" i="19"/>
  <c r="E60" i="19"/>
  <c r="E64" i="19"/>
  <c r="E68" i="19"/>
  <c r="E72" i="19"/>
  <c r="E76" i="19"/>
  <c r="E80" i="19"/>
  <c r="E84" i="19"/>
  <c r="E59" i="19"/>
  <c r="E63" i="19"/>
  <c r="E67" i="19"/>
  <c r="E71" i="19"/>
  <c r="E75" i="19"/>
  <c r="E79" i="19"/>
  <c r="E83" i="19"/>
  <c r="E87" i="19"/>
  <c r="E65" i="19"/>
  <c r="E73" i="19"/>
  <c r="E81" i="19"/>
  <c r="E62" i="19"/>
  <c r="E66" i="19"/>
  <c r="E70" i="19"/>
  <c r="E74" i="19"/>
  <c r="E78" i="19"/>
  <c r="E82" i="19"/>
  <c r="E86" i="19"/>
  <c r="E61" i="19"/>
  <c r="E69" i="19"/>
  <c r="E77" i="19"/>
  <c r="E85" i="19"/>
  <c r="I62" i="19"/>
  <c r="I59" i="19"/>
  <c r="I56" i="19"/>
  <c r="I32" i="19"/>
  <c r="I29" i="19"/>
  <c r="I19" i="19"/>
  <c r="I90" i="19"/>
  <c r="I44" i="19"/>
  <c r="I41" i="19"/>
  <c r="I28" i="19"/>
  <c r="I25" i="19"/>
  <c r="I22" i="19"/>
  <c r="E22" i="19"/>
  <c r="E20" i="19"/>
  <c r="J15" i="19"/>
  <c r="E58" i="19"/>
  <c r="E44" i="19"/>
  <c r="E42" i="19"/>
  <c r="E39" i="19"/>
  <c r="E36" i="19"/>
  <c r="E34" i="19"/>
  <c r="E31" i="19"/>
  <c r="E28" i="19"/>
  <c r="E24" i="19"/>
  <c r="E19" i="19"/>
  <c r="E17" i="19"/>
  <c r="E90" i="19"/>
  <c r="E57" i="19"/>
  <c r="E43" i="19"/>
  <c r="E40" i="19"/>
  <c r="E38" i="19"/>
  <c r="E35" i="19"/>
  <c r="E32" i="19"/>
  <c r="E30" i="19"/>
  <c r="E25" i="19"/>
  <c r="E23" i="19"/>
  <c r="I21" i="19"/>
  <c r="I18" i="19"/>
  <c r="I88" i="19"/>
  <c r="I65" i="19"/>
  <c r="I61" i="19"/>
  <c r="I58" i="19"/>
  <c r="I43" i="19"/>
  <c r="I39" i="19"/>
  <c r="I35" i="19"/>
  <c r="I31" i="19"/>
  <c r="I27" i="19"/>
  <c r="I24" i="19"/>
  <c r="I17" i="19"/>
  <c r="I87" i="19"/>
  <c r="I68" i="19"/>
  <c r="I64" i="19"/>
  <c r="I60" i="19"/>
  <c r="I57" i="19"/>
  <c r="I42" i="19"/>
  <c r="I38" i="19"/>
  <c r="I34" i="19"/>
  <c r="I30" i="19"/>
  <c r="I26" i="19"/>
  <c r="I23" i="19"/>
  <c r="K15" i="8"/>
  <c r="F18" i="8"/>
  <c r="J19" i="8"/>
  <c r="F22" i="8"/>
  <c r="J23" i="8"/>
  <c r="F17" i="8"/>
  <c r="J18" i="8"/>
  <c r="F21" i="8"/>
  <c r="J22" i="8"/>
  <c r="F25" i="8"/>
  <c r="J17" i="8"/>
  <c r="F20" i="8"/>
  <c r="J21" i="8"/>
  <c r="F24" i="8"/>
  <c r="J25" i="8"/>
  <c r="F19" i="8"/>
  <c r="J20" i="8"/>
  <c r="E15" i="19" l="1"/>
  <c r="I15" i="19"/>
  <c r="J15" i="8"/>
  <c r="F15" i="8"/>
  <c r="D14" i="14" l="1"/>
  <c r="E14" i="14"/>
  <c r="F14" i="14"/>
  <c r="G14" i="14"/>
  <c r="H14" i="14"/>
  <c r="C14" i="14"/>
  <c r="I15" i="9"/>
  <c r="S15" i="5"/>
  <c r="T15" i="5"/>
  <c r="U15" i="5"/>
  <c r="L15" i="5"/>
  <c r="M15" i="5"/>
  <c r="N15" i="5"/>
  <c r="O15" i="5"/>
  <c r="P15" i="5"/>
  <c r="Q15" i="5"/>
  <c r="R15" i="5"/>
  <c r="E17" i="4"/>
  <c r="K14" i="15" l="1"/>
  <c r="L14" i="15"/>
  <c r="M14" i="15"/>
  <c r="N14" i="15"/>
  <c r="O14" i="15"/>
  <c r="P14" i="15"/>
  <c r="Q14" i="15"/>
  <c r="R14" i="15"/>
  <c r="S14" i="15"/>
  <c r="T14" i="15"/>
  <c r="J14" i="15"/>
  <c r="E14" i="15"/>
  <c r="F14" i="15"/>
  <c r="G14" i="15"/>
  <c r="H14" i="15"/>
  <c r="D14" i="15"/>
  <c r="F15" i="17"/>
  <c r="G15" i="17"/>
  <c r="H15" i="17"/>
  <c r="I15" i="17"/>
  <c r="D15" i="17"/>
  <c r="E15" i="17"/>
  <c r="C15" i="17"/>
  <c r="B15" i="17"/>
  <c r="C14" i="16"/>
  <c r="D14" i="16"/>
  <c r="E14" i="16"/>
  <c r="F14" i="16"/>
  <c r="G14" i="16"/>
  <c r="B14" i="16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16" i="12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16" i="6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G39" i="4"/>
  <c r="E39" i="4"/>
  <c r="G38" i="4"/>
  <c r="E38" i="4"/>
  <c r="G37" i="4"/>
  <c r="E37" i="4"/>
  <c r="G36" i="4"/>
  <c r="E36" i="4"/>
  <c r="G35" i="4"/>
  <c r="E35" i="4"/>
  <c r="G34" i="4"/>
  <c r="E34" i="4"/>
  <c r="G33" i="4"/>
  <c r="E33" i="4"/>
  <c r="G32" i="4"/>
  <c r="E32" i="4"/>
  <c r="G31" i="4"/>
  <c r="E31" i="4"/>
  <c r="G30" i="4"/>
  <c r="E30" i="4"/>
  <c r="G29" i="4"/>
  <c r="E29" i="4"/>
  <c r="G28" i="4"/>
  <c r="E28" i="4"/>
  <c r="G27" i="4"/>
  <c r="E27" i="4"/>
  <c r="G26" i="4"/>
  <c r="E26" i="4"/>
  <c r="G25" i="4"/>
  <c r="E25" i="4"/>
  <c r="G24" i="4"/>
  <c r="E24" i="4"/>
  <c r="G23" i="4"/>
  <c r="E23" i="4"/>
  <c r="G22" i="4"/>
  <c r="E22" i="4"/>
  <c r="G21" i="4"/>
  <c r="E21" i="4"/>
  <c r="G20" i="4"/>
  <c r="E20" i="4"/>
  <c r="G19" i="4"/>
  <c r="E19" i="4"/>
  <c r="G18" i="4"/>
  <c r="E18" i="4"/>
  <c r="G17" i="4"/>
  <c r="D14" i="13"/>
  <c r="E14" i="13"/>
  <c r="B14" i="13"/>
  <c r="T14" i="12"/>
  <c r="U14" i="12"/>
  <c r="V14" i="12"/>
  <c r="W14" i="12"/>
  <c r="S14" i="12"/>
  <c r="D14" i="12"/>
  <c r="E14" i="12"/>
  <c r="F14" i="12"/>
  <c r="G14" i="12"/>
  <c r="H14" i="12"/>
  <c r="I14" i="12"/>
  <c r="J14" i="12"/>
  <c r="K14" i="12"/>
  <c r="L14" i="12"/>
  <c r="C15" i="9"/>
  <c r="D15" i="9"/>
  <c r="E15" i="9"/>
  <c r="F15" i="9"/>
  <c r="G15" i="9"/>
  <c r="H15" i="9"/>
  <c r="J15" i="9"/>
  <c r="F15" i="5"/>
  <c r="G15" i="5"/>
  <c r="J15" i="5"/>
  <c r="I15" i="5"/>
  <c r="D14" i="6"/>
  <c r="F14" i="6"/>
  <c r="G14" i="6"/>
  <c r="I14" i="6"/>
  <c r="J14" i="6"/>
  <c r="L14" i="6"/>
  <c r="M14" i="6"/>
  <c r="K15" i="5"/>
  <c r="D15" i="5" s="1"/>
  <c r="C14" i="4"/>
  <c r="D14" i="4"/>
  <c r="F14" i="4"/>
  <c r="C15" i="5" l="1"/>
  <c r="E14" i="4"/>
  <c r="B18" i="5"/>
  <c r="B32" i="5"/>
  <c r="B29" i="5"/>
  <c r="B31" i="5"/>
  <c r="B33" i="5"/>
  <c r="B23" i="5"/>
  <c r="B26" i="5"/>
  <c r="B28" i="5"/>
  <c r="B34" i="5"/>
  <c r="B40" i="5"/>
  <c r="H14" i="6"/>
  <c r="B30" i="5"/>
  <c r="B36" i="5"/>
  <c r="B38" i="5"/>
  <c r="B17" i="5"/>
  <c r="B21" i="5"/>
  <c r="B25" i="5"/>
  <c r="G16" i="4"/>
  <c r="B20" i="5"/>
  <c r="B22" i="5"/>
  <c r="B24" i="5"/>
  <c r="B35" i="5"/>
  <c r="B37" i="5"/>
  <c r="B39" i="5"/>
  <c r="E16" i="4"/>
  <c r="E14" i="6"/>
  <c r="B14" i="6"/>
  <c r="K14" i="6"/>
  <c r="G14" i="4"/>
  <c r="B19" i="5"/>
  <c r="B27" i="5"/>
  <c r="C14" i="12"/>
  <c r="B15" i="5" l="1"/>
</calcChain>
</file>

<file path=xl/comments1.xml><?xml version="1.0" encoding="utf-8"?>
<comments xmlns="http://schemas.openxmlformats.org/spreadsheetml/2006/main">
  <authors>
    <author>user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도세→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시군세로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</commentList>
</comments>
</file>

<file path=xl/sharedStrings.xml><?xml version="1.0" encoding="utf-8"?>
<sst xmlns="http://schemas.openxmlformats.org/spreadsheetml/2006/main" count="1667" uniqueCount="690">
  <si>
    <t>1. 국세징수</t>
    <phoneticPr fontId="42" type="noConversion"/>
  </si>
  <si>
    <t>2. 지방세 부담</t>
    <phoneticPr fontId="42" type="noConversion"/>
  </si>
  <si>
    <t>3. 지방세 징수</t>
    <phoneticPr fontId="42" type="noConversion"/>
  </si>
  <si>
    <t>4. 예산결산 총괄</t>
    <phoneticPr fontId="42" type="noConversion"/>
  </si>
  <si>
    <t>5. 일반회계 세입예산 개요</t>
    <phoneticPr fontId="42" type="noConversion"/>
  </si>
  <si>
    <t>6. 일반회계 세입결산</t>
    <phoneticPr fontId="42" type="noConversion"/>
  </si>
  <si>
    <t>6-1. 시군별 일반회계 세입결산</t>
    <phoneticPr fontId="42" type="noConversion"/>
  </si>
  <si>
    <t>7. 일반회계 세출예산 개요</t>
    <phoneticPr fontId="42" type="noConversion"/>
  </si>
  <si>
    <t>8. 일반회계 세출결산</t>
    <phoneticPr fontId="42" type="noConversion"/>
  </si>
  <si>
    <t>8-1. 시군별 일반회계 세출결산</t>
    <phoneticPr fontId="42" type="noConversion"/>
  </si>
  <si>
    <t>9. 특별회계 예산결산</t>
    <phoneticPr fontId="42" type="noConversion"/>
  </si>
  <si>
    <t>10. 교육비특별회계 세입결산</t>
    <phoneticPr fontId="42" type="noConversion"/>
  </si>
  <si>
    <t>11. 교육비특별회계 세출결산</t>
    <phoneticPr fontId="42" type="noConversion"/>
  </si>
  <si>
    <t xml:space="preserve"> </t>
    <phoneticPr fontId="42" type="noConversion"/>
  </si>
  <si>
    <t>12. 도 공유재산</t>
    <phoneticPr fontId="42" type="noConversion"/>
  </si>
  <si>
    <t>13. 시·군 공유재산</t>
    <phoneticPr fontId="42" type="noConversion"/>
  </si>
  <si>
    <t>1. 국세징수</t>
  </si>
  <si>
    <t>단위 : 백만원</t>
  </si>
  <si>
    <t>Pohang</t>
  </si>
  <si>
    <t>Gyeongju</t>
  </si>
  <si>
    <t>Gimcheon</t>
  </si>
  <si>
    <t>Andong</t>
  </si>
  <si>
    <t>Gumi</t>
  </si>
  <si>
    <t>Yeongju</t>
  </si>
  <si>
    <t>Sangju</t>
  </si>
  <si>
    <t>Gyeongsan</t>
  </si>
  <si>
    <t>Yeongdeok</t>
  </si>
  <si>
    <t>2. Local Tax Burden</t>
    <phoneticPr fontId="42" type="noConversion"/>
  </si>
  <si>
    <t>단위 : 백만원</t>
    <phoneticPr fontId="42" type="noConversion"/>
  </si>
  <si>
    <t>연별 및 시군별 
Year &amp; Si, Gun</t>
    <phoneticPr fontId="42" type="noConversion"/>
  </si>
  <si>
    <t>인구(외국인제외)
Population 
(excluding foreigners)</t>
    <phoneticPr fontId="42" type="noConversion"/>
  </si>
  <si>
    <t>1인당 부담액(원) 
Tax burden 
per capita(won)</t>
    <phoneticPr fontId="42" type="noConversion"/>
  </si>
  <si>
    <t>세대당 부담액(원)
Tax burden per household(won)</t>
    <phoneticPr fontId="42" type="noConversion"/>
  </si>
  <si>
    <t>포항시</t>
  </si>
  <si>
    <t>경주시</t>
  </si>
  <si>
    <t>김천시</t>
  </si>
  <si>
    <t>안동시</t>
  </si>
  <si>
    <t>구미시</t>
  </si>
  <si>
    <t>영주시</t>
  </si>
  <si>
    <t>영천시</t>
  </si>
  <si>
    <t>Yeongcheon</t>
  </si>
  <si>
    <t>상주시</t>
  </si>
  <si>
    <t>문경시</t>
  </si>
  <si>
    <t>Mungyeong</t>
  </si>
  <si>
    <t>경산시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</si>
  <si>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</si>
  <si>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</si>
  <si>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</si>
  <si>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</si>
  <si>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</si>
  <si>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</si>
  <si>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</si>
  <si>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</si>
  <si>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</si>
  <si>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</si>
  <si>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</si>
  <si>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</si>
  <si>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</si>
  <si>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</si>
  <si>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</si>
  <si>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</si>
  <si>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</si>
  <si>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</si>
  <si>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</si>
  <si>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</si>
  <si>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</si>
  <si>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</si>
  <si>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</si>
  <si>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</si>
  <si>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</si>
  <si>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Source : Tax Administration Department</t>
    <phoneticPr fontId="42" type="noConversion"/>
  </si>
  <si>
    <t>예산현액 Budget</t>
  </si>
  <si>
    <t>세입 Revenue</t>
  </si>
  <si>
    <t>세출 Expenditure</t>
  </si>
  <si>
    <t>잉여 Surplus</t>
  </si>
  <si>
    <t>도</t>
  </si>
  <si>
    <t>Unit : million won</t>
  </si>
  <si>
    <t>지방세
Local tax</t>
  </si>
  <si>
    <t>Year &amp;
 Si, Gun</t>
  </si>
  <si>
    <t>지방교부세
Local share tax</t>
  </si>
  <si>
    <t>이자수입
Interest</t>
  </si>
  <si>
    <t>부담금
Allotment</t>
  </si>
  <si>
    <t>Province</t>
  </si>
  <si>
    <t>6. Settled Revenues of General Accounts</t>
  </si>
  <si>
    <t>세외수입
Non-tax revenue</t>
  </si>
  <si>
    <t>보조금
Subsidies</t>
  </si>
  <si>
    <t>지방채
Local borrowing</t>
  </si>
  <si>
    <t>7. Budget Expenditure of General Accounts</t>
  </si>
  <si>
    <t>합 계
Total</t>
  </si>
  <si>
    <t>문화 및 관광 Culture, Tourism</t>
  </si>
  <si>
    <t xml:space="preserve">사회복지 Social Welfare </t>
  </si>
  <si>
    <t>주 : 1) 최종예산액 Final budget</t>
  </si>
  <si>
    <t xml:space="preserve">연별 및 과목별 </t>
  </si>
  <si>
    <t>Year &amp; Course</t>
  </si>
  <si>
    <t>8-1. Settled Expenditure of General Accounts by Si, Gun</t>
  </si>
  <si>
    <t xml:space="preserve">일반공공행정 General public Administration </t>
  </si>
  <si>
    <t>농림해양수산 Agriculture, Forestry, Ocean, Marine</t>
  </si>
  <si>
    <t>수송 및 교통 Transportation, Traffic</t>
  </si>
  <si>
    <t>예비비 Contingency</t>
  </si>
  <si>
    <t>9. 특별회계 예산결산</t>
  </si>
  <si>
    <t>9. Settled Budget of Special Accounts</t>
  </si>
  <si>
    <t>토지(천㎡)</t>
  </si>
  <si>
    <t>건물(㎡)</t>
  </si>
  <si>
    <t>Building(㎡)</t>
  </si>
  <si>
    <t>입목죽(㎥)</t>
  </si>
  <si>
    <t>Vessel(M/T)</t>
  </si>
  <si>
    <t>항공기(대)</t>
  </si>
  <si>
    <t>유가증권(주)</t>
  </si>
  <si>
    <t>Securities(shares)</t>
  </si>
  <si>
    <t>연별 및 
시군별</t>
  </si>
  <si>
    <t>입목·죽
Standing tree &amp; bamboo</t>
  </si>
  <si>
    <t>자료 : 경상북도교육청</t>
  </si>
  <si>
    <t>도</t>
    <phoneticPr fontId="20" type="noConversion"/>
  </si>
  <si>
    <t xml:space="preserve">  Province</t>
  </si>
  <si>
    <t>Local Tax Revenue</t>
  </si>
  <si>
    <t>Non-Tax Revenue</t>
  </si>
  <si>
    <t xml:space="preserve">  - Current Revenue</t>
  </si>
  <si>
    <t xml:space="preserve">  - Temporary Revenue</t>
  </si>
  <si>
    <t>Local Share Tax</t>
  </si>
  <si>
    <t>Subsidies</t>
  </si>
  <si>
    <t>주 : 2008년 자료부터 서식 변경("직접세, 간접세" 항목 삭제)</t>
    <phoneticPr fontId="42" type="noConversion"/>
  </si>
  <si>
    <t>10. 교육비 특별회계 세입결산</t>
    <phoneticPr fontId="42" type="noConversion"/>
  </si>
  <si>
    <t>10. Settled Revenues of Special Accounts for Education</t>
    <phoneticPr fontId="42" type="noConversion"/>
  </si>
  <si>
    <t>11. 교육비 특별회계 세출결산</t>
    <phoneticPr fontId="42" type="noConversion"/>
  </si>
  <si>
    <t>Unit : million won</t>
    <phoneticPr fontId="42" type="noConversion"/>
  </si>
  <si>
    <t>4. 예산결산 총괄</t>
  </si>
  <si>
    <t>4. Summary of Budget &amp; Settlement</t>
  </si>
  <si>
    <t>연별 및
시군별</t>
  </si>
  <si>
    <t>Year &amp;
Si, Gun</t>
  </si>
  <si>
    <t>일반회계
General accounts</t>
  </si>
  <si>
    <t>특별회계
Special accounts</t>
  </si>
  <si>
    <t xml:space="preserve"> </t>
  </si>
  <si>
    <t>6. 일반회계 세입결산</t>
  </si>
  <si>
    <t>연별 및 과목별
Year &amp; Course</t>
  </si>
  <si>
    <t>예산현액  Budget</t>
  </si>
  <si>
    <t>결산  Settlement</t>
  </si>
  <si>
    <t>금액 Amount</t>
  </si>
  <si>
    <t>금액  Amounts</t>
  </si>
  <si>
    <t>지방세수입</t>
  </si>
  <si>
    <t>세외수입</t>
  </si>
  <si>
    <t xml:space="preserve">  - 경상적세외수입</t>
  </si>
  <si>
    <t xml:space="preserve">  - 임시적세외수입</t>
  </si>
  <si>
    <t>지방교부세</t>
  </si>
  <si>
    <t>재정보전금</t>
  </si>
  <si>
    <t>보조금</t>
  </si>
  <si>
    <t>지방채</t>
  </si>
  <si>
    <t>6-1. 시·군별 일반회계 세입결산</t>
  </si>
  <si>
    <t>6-1. Settled Revenues of General Accounts by Si &amp; Gun</t>
  </si>
  <si>
    <t>연별 및 시군별</t>
  </si>
  <si>
    <t>조정교부금
Control grants</t>
  </si>
  <si>
    <t>Year &amp; Si, Gun</t>
  </si>
  <si>
    <t>8. 일반회계 세출결산</t>
  </si>
  <si>
    <t>8. Settled Expenditure of General Accounts</t>
  </si>
  <si>
    <t>Unit : milIion won</t>
  </si>
  <si>
    <t>결 산</t>
  </si>
  <si>
    <t xml:space="preserve">             Settlement</t>
  </si>
  <si>
    <t>예산대결산비율(%)
Budget / settlement ratio</t>
  </si>
  <si>
    <t>금액 Amounts</t>
  </si>
  <si>
    <t>금 액
Amounts</t>
  </si>
  <si>
    <t>시 · 군
Si, Gun</t>
  </si>
  <si>
    <t>일반공공행정</t>
  </si>
  <si>
    <t>General Public Administration</t>
  </si>
  <si>
    <t xml:space="preserve">  - 지방행정 · 재정지원</t>
  </si>
  <si>
    <t xml:space="preserve">  - Local Administration, Finance</t>
  </si>
  <si>
    <t xml:space="preserve">  - 재정 · 금융</t>
  </si>
  <si>
    <t xml:space="preserve">  - Finance</t>
  </si>
  <si>
    <t xml:space="preserve">  - 일반행정</t>
  </si>
  <si>
    <t xml:space="preserve">  - General Administration</t>
  </si>
  <si>
    <t>Public order Safety</t>
  </si>
  <si>
    <t xml:space="preserve">  - Disaster Prevention, Civil Defense</t>
  </si>
  <si>
    <t>교육</t>
  </si>
  <si>
    <t>Education</t>
  </si>
  <si>
    <t xml:space="preserve">  - Early Childhood &amp; Elementary</t>
  </si>
  <si>
    <t xml:space="preserve">  - 고등교육</t>
  </si>
  <si>
    <t xml:space="preserve">  - Higher Education </t>
  </si>
  <si>
    <t xml:space="preserve">  - 평생 · 직업교육</t>
  </si>
  <si>
    <t xml:space="preserve">  - Lifelong, Vocational Education</t>
  </si>
  <si>
    <t>Culture, Tourism</t>
  </si>
  <si>
    <t xml:space="preserve">  - 문화예술</t>
  </si>
  <si>
    <t xml:space="preserve">  - Culture Arts</t>
  </si>
  <si>
    <t xml:space="preserve">  - 관광</t>
  </si>
  <si>
    <t xml:space="preserve">  - Sightseeing</t>
  </si>
  <si>
    <t xml:space="preserve">  - 체육</t>
  </si>
  <si>
    <t xml:space="preserve">  - Sports </t>
  </si>
  <si>
    <t xml:space="preserve">  - 문화재</t>
  </si>
  <si>
    <t xml:space="preserve">  - Cultural Properties </t>
  </si>
  <si>
    <t xml:space="preserve">  - Cultural &amp; Sightseeing</t>
  </si>
  <si>
    <t>환경보호</t>
  </si>
  <si>
    <t>Protection of Environment</t>
  </si>
  <si>
    <t xml:space="preserve">  - 상하수도 · 수질</t>
  </si>
  <si>
    <t xml:space="preserve">  - 폐기물</t>
  </si>
  <si>
    <t xml:space="preserve">  - 대기</t>
  </si>
  <si>
    <t xml:space="preserve">  - Atmosphere</t>
  </si>
  <si>
    <t xml:space="preserve">  - 자연</t>
  </si>
  <si>
    <t xml:space="preserve">  - Nature</t>
  </si>
  <si>
    <t xml:space="preserve">  - 해양</t>
  </si>
  <si>
    <t xml:space="preserve">  - Sea</t>
  </si>
  <si>
    <t xml:space="preserve">  - 환경보호일반</t>
  </si>
  <si>
    <t xml:space="preserve">  - Protection of Environment </t>
  </si>
  <si>
    <t>사회복지</t>
  </si>
  <si>
    <t>Social Welfare</t>
  </si>
  <si>
    <t xml:space="preserve">  - 기초생활보장</t>
  </si>
  <si>
    <t xml:space="preserve">  - Basic Livelihood Security</t>
  </si>
  <si>
    <t xml:space="preserve">  - 취약계층지원</t>
  </si>
  <si>
    <t xml:space="preserve">  - low-income aid </t>
  </si>
  <si>
    <t xml:space="preserve">  - Health, Family &amp; Woman</t>
  </si>
  <si>
    <t>8. 일반회계 세출결산(계속)</t>
  </si>
  <si>
    <t>8. Settled Expenditure of General Accounts(Cont'd)</t>
  </si>
  <si>
    <t xml:space="preserve">  - 노인 · 청소년</t>
  </si>
  <si>
    <t xml:space="preserve">  - Senior, Young Adult</t>
  </si>
  <si>
    <t xml:space="preserve">  - 노동</t>
  </si>
  <si>
    <t xml:space="preserve">  - 보훈</t>
  </si>
  <si>
    <t xml:space="preserve">  - bohun</t>
  </si>
  <si>
    <t xml:space="preserve">  - 주택</t>
  </si>
  <si>
    <t xml:space="preserve">  - Housing</t>
  </si>
  <si>
    <t xml:space="preserve">  - 사회복지일반</t>
  </si>
  <si>
    <t xml:space="preserve">  - Housing Social Welfare</t>
  </si>
  <si>
    <t>보건</t>
  </si>
  <si>
    <t>Health</t>
  </si>
  <si>
    <t xml:space="preserve">  - 보건의료</t>
  </si>
  <si>
    <t xml:space="preserve">  - Health Medical Treatment</t>
  </si>
  <si>
    <t xml:space="preserve">  - 식품의약안전</t>
  </si>
  <si>
    <t xml:space="preserve">  - Food &amp; Drug</t>
  </si>
  <si>
    <t>농림해양수산</t>
  </si>
  <si>
    <t>Agriculture, Forestry, Ocean, Marine</t>
  </si>
  <si>
    <t xml:space="preserve">  - 농업 · 농촌</t>
  </si>
  <si>
    <t xml:space="preserve">  - Agriculture, Farm Village</t>
  </si>
  <si>
    <t xml:space="preserve">  - 임업 · 산촌</t>
  </si>
  <si>
    <t xml:space="preserve">  - Forestry, Mountain Village</t>
  </si>
  <si>
    <t xml:space="preserve">  - 해양수산 · 어촌</t>
  </si>
  <si>
    <t xml:space="preserve">  - Ocean Marine, Fishing Village</t>
  </si>
  <si>
    <t>산업 · 중소기업</t>
  </si>
  <si>
    <t>Industry, Small &amp; medium enterprises</t>
  </si>
  <si>
    <t xml:space="preserve">  - 산업금융지원</t>
  </si>
  <si>
    <t xml:space="preserve">  - Trade &amp; Investment Enticement </t>
  </si>
  <si>
    <t xml:space="preserve">  - 산업진흥 · 고도화</t>
  </si>
  <si>
    <t xml:space="preserve">  - Energy &amp; Resource Development</t>
  </si>
  <si>
    <t xml:space="preserve">  - 산업 · 중소기업일반</t>
  </si>
  <si>
    <t xml:space="preserve">  - Industry, Small &amp; medium enterprises</t>
  </si>
  <si>
    <t>Transportation &amp; Traffic</t>
  </si>
  <si>
    <t xml:space="preserve">  - 도로</t>
  </si>
  <si>
    <t xml:space="preserve">  - Roads</t>
  </si>
  <si>
    <t xml:space="preserve">  - 도시철도</t>
  </si>
  <si>
    <t xml:space="preserve">  - Underground Railway</t>
  </si>
  <si>
    <t xml:space="preserve">  - 해운 · 항만</t>
  </si>
  <si>
    <t xml:space="preserve">  - Marine Transport, Port </t>
  </si>
  <si>
    <t xml:space="preserve">  - Public Traffic, distribution etc.</t>
  </si>
  <si>
    <t>Corntry, Region Development</t>
  </si>
  <si>
    <t xml:space="preserve">  - 수자원</t>
  </si>
  <si>
    <t xml:space="preserve">  - Water Resource</t>
  </si>
  <si>
    <t xml:space="preserve">  - Region &amp; City</t>
  </si>
  <si>
    <t xml:space="preserve">  - 산업단지</t>
  </si>
  <si>
    <t xml:space="preserve">  - Industrial Estate</t>
  </si>
  <si>
    <t>과학기술</t>
  </si>
  <si>
    <t>Science Technology</t>
  </si>
  <si>
    <t xml:space="preserve">  - 과학기술일반</t>
  </si>
  <si>
    <t xml:space="preserve">  - General Science Technology</t>
  </si>
  <si>
    <t xml:space="preserve">  - 과학기술연구지원</t>
  </si>
  <si>
    <t xml:space="preserve">  - Scientific Research</t>
  </si>
  <si>
    <t>예비비</t>
  </si>
  <si>
    <t>Contingency</t>
  </si>
  <si>
    <t xml:space="preserve">  - 예비비</t>
  </si>
  <si>
    <t xml:space="preserve">  - Contingency</t>
  </si>
  <si>
    <t>기타</t>
  </si>
  <si>
    <t>Others</t>
  </si>
  <si>
    <t xml:space="preserve">  - 기타</t>
  </si>
  <si>
    <t xml:space="preserve">  - Others</t>
  </si>
  <si>
    <t>8-1. Settled Expenditure of General Accounts by Si, Gun(Cont'd)</t>
  </si>
  <si>
    <t>연별 및 시군별
Year &amp; Si, Gun</t>
  </si>
  <si>
    <t xml:space="preserve">공공질서 
및 안전 
Public order 
Safety </t>
  </si>
  <si>
    <t>교 육 
Education</t>
  </si>
  <si>
    <t>환경보호 Protection of Environment</t>
  </si>
  <si>
    <t xml:space="preserve">사회복지 
Social Welfare </t>
  </si>
  <si>
    <t>보 건
Health</t>
  </si>
  <si>
    <t>산업, 중소기업 Industry, Small and medium enterprises</t>
  </si>
  <si>
    <t xml:space="preserve">국토 및
 지역개발 Country, Region Development </t>
  </si>
  <si>
    <t>과학기술 
Science Technology</t>
  </si>
  <si>
    <t>기 타
 Others</t>
  </si>
  <si>
    <t>연별 및 회계별
Year &amp; Account</t>
  </si>
  <si>
    <t>회계수
Accounts</t>
  </si>
  <si>
    <t>예산
Budget</t>
  </si>
  <si>
    <t>세입
Revenue</t>
  </si>
  <si>
    <t>세출
Expenditure</t>
  </si>
  <si>
    <t>공기업특별회계
Public Enterprise Special Account</t>
  </si>
  <si>
    <t xml:space="preserve">  -  지역개발기금
      Regional Development Fund</t>
  </si>
  <si>
    <t>기타특별회계
Orther Special Account</t>
  </si>
  <si>
    <t>주 : 2009년 자료부터 서식변경( 단위변경 "천원" → "백만원" )</t>
  </si>
  <si>
    <t>12. 도 공유재산</t>
  </si>
  <si>
    <t>연별 및 종별
Year &amp; Classificatlon</t>
  </si>
  <si>
    <t>총계
Total</t>
  </si>
  <si>
    <t>행정재산
Administrative property</t>
  </si>
  <si>
    <t>수량
Quantity</t>
  </si>
  <si>
    <t>평가액
Appraisal value</t>
  </si>
  <si>
    <t>Land(1,000㎡)</t>
  </si>
  <si>
    <t>Standing Wood and Bamboo(㎥)</t>
  </si>
  <si>
    <t>공작물(점)</t>
  </si>
  <si>
    <t>기계·기구(점)</t>
  </si>
  <si>
    <t>선박(척)</t>
  </si>
  <si>
    <t>무체재산(건)</t>
  </si>
  <si>
    <t>용익물권(건)</t>
  </si>
  <si>
    <t>Real rights</t>
  </si>
  <si>
    <t>13. 시·군 공유재산</t>
  </si>
  <si>
    <t xml:space="preserve">13. 시·군 공유재산(계속) </t>
  </si>
  <si>
    <t xml:space="preserve">13. Public Properties Commonly Owned by Si and Gun </t>
  </si>
  <si>
    <t>단위 : ㎡, 천㎡, 백만원</t>
  </si>
  <si>
    <t>Unit : ㎡, 1,000㎡, million won</t>
  </si>
  <si>
    <t>총평가액
Total appraisal value</t>
  </si>
  <si>
    <t>토지
Land</t>
  </si>
  <si>
    <t>건물
Building</t>
  </si>
  <si>
    <t>기계기구
Machinery</t>
  </si>
  <si>
    <t>Year &amp; 
Si, Gun</t>
  </si>
  <si>
    <t>면적
Area
(천㎡)</t>
  </si>
  <si>
    <t>평가액
Appraisal
 value</t>
  </si>
  <si>
    <t>면적
Area
(㎡)</t>
  </si>
  <si>
    <t>평가액
Appraisal 
value</t>
  </si>
  <si>
    <t>점
Piece</t>
  </si>
  <si>
    <t>척수
Boats</t>
  </si>
  <si>
    <t>톤수
Ton</t>
  </si>
  <si>
    <t>주
trees</t>
  </si>
  <si>
    <t>수량(건) 
Quantity</t>
  </si>
  <si>
    <t>5. 일반회계 세입예산 개요</t>
  </si>
  <si>
    <t>5. Budget Revenues of General Accounts</t>
  </si>
  <si>
    <t>5. 일반회계 세입예산 개요(계속)</t>
  </si>
  <si>
    <t>5. Budget Revenues of General Accounts(Cont'd)</t>
  </si>
  <si>
    <t>합  계
Total</t>
  </si>
  <si>
    <t>세외수입 Non-tax revenue</t>
  </si>
  <si>
    <t>경상적 세외수입 Current non-tax revenues</t>
  </si>
  <si>
    <t>재산임대
수입
Property rents</t>
  </si>
  <si>
    <t>사용료수입
Rents</t>
  </si>
  <si>
    <t>재산매각수입
Property disposal</t>
  </si>
  <si>
    <t>연별 및          시군별</t>
  </si>
  <si>
    <t xml:space="preserve">공공질서 
및 안전 
Public order Safety </t>
  </si>
  <si>
    <t>교 육 Education</t>
  </si>
  <si>
    <t>기 타 
Others</t>
  </si>
  <si>
    <t>Year &amp;             Si, Gun</t>
  </si>
  <si>
    <t>자료 : 예산담당관실,  2008년 부터 서식 변경</t>
  </si>
  <si>
    <t>합계  Total</t>
    <phoneticPr fontId="42" type="noConversion"/>
  </si>
  <si>
    <t>연별 및 시군별</t>
    <phoneticPr fontId="42" type="noConversion"/>
  </si>
  <si>
    <t>Year &amp; Si, Gun</t>
    <phoneticPr fontId="42" type="noConversion"/>
  </si>
  <si>
    <t>목적세 Objective Taxes</t>
    <phoneticPr fontId="42" type="noConversion"/>
  </si>
  <si>
    <t>과년도수입 
Revenue from previous year</t>
    <phoneticPr fontId="42" type="noConversion"/>
  </si>
  <si>
    <t>주민세
Inhabitant</t>
    <phoneticPr fontId="42" type="noConversion"/>
  </si>
  <si>
    <t>지방소득세
Local income</t>
    <phoneticPr fontId="42" type="noConversion"/>
  </si>
  <si>
    <t>재산세
Property</t>
    <phoneticPr fontId="42" type="noConversion"/>
  </si>
  <si>
    <t>담배소비세
Tobacco consumption</t>
    <phoneticPr fontId="42" type="noConversion"/>
  </si>
  <si>
    <t>지방교육세
Local education</t>
    <phoneticPr fontId="42" type="noConversion"/>
  </si>
  <si>
    <t xml:space="preserve">주 : 2009년부터 서식변경(단위변경 "천원" → "백만원")     </t>
    <phoneticPr fontId="42" type="noConversion"/>
  </si>
  <si>
    <t xml:space="preserve">     2010년부터 지방소비세, 지방소득세 신설</t>
    <phoneticPr fontId="20" type="noConversion"/>
  </si>
  <si>
    <t>취득세
Acquisition</t>
  </si>
  <si>
    <t xml:space="preserve">등록면허세
Registration license </t>
  </si>
  <si>
    <t>레저세
Leisure</t>
  </si>
  <si>
    <t>지방소비세
Local consumption</t>
  </si>
  <si>
    <t xml:space="preserve">주 : 2009년부터 서식변경(단위변경 "천원" → "백만원")     </t>
  </si>
  <si>
    <t xml:space="preserve">     2010년부터 지방소비세, 지방소득세 신설</t>
  </si>
  <si>
    <t>단위 : 백만원</t>
    <phoneticPr fontId="42" type="noConversion"/>
  </si>
  <si>
    <t>Unit :  million won</t>
    <phoneticPr fontId="42" type="noConversion"/>
  </si>
  <si>
    <t>지방세
Local taxes</t>
    <phoneticPr fontId="42" type="noConversion"/>
  </si>
  <si>
    <t xml:space="preserve">      지방소비세가 2010년 도세로 신설되어 중앙정부로부터 세입금 전입</t>
    <phoneticPr fontId="20" type="noConversion"/>
  </si>
  <si>
    <t>Gunwi</t>
    <phoneticPr fontId="20" type="noConversion"/>
  </si>
  <si>
    <t>726 / ⅩⅤ. 재정</t>
    <phoneticPr fontId="20" type="noConversion"/>
  </si>
  <si>
    <t>ⅩⅤ. Public Finance / 727</t>
    <phoneticPr fontId="42" type="noConversion"/>
  </si>
  <si>
    <t>728 / ⅩⅤ. 재정</t>
    <phoneticPr fontId="42" type="noConversion"/>
  </si>
  <si>
    <t>포항시    Pohang</t>
    <phoneticPr fontId="42" type="noConversion"/>
  </si>
  <si>
    <t xml:space="preserve">     도      Gyeongbuk</t>
    <phoneticPr fontId="42" type="noConversion"/>
  </si>
  <si>
    <t>경주시    Gyeongju</t>
    <phoneticPr fontId="42" type="noConversion"/>
  </si>
  <si>
    <t>김천시    Gimcheon</t>
    <phoneticPr fontId="42" type="noConversion"/>
  </si>
  <si>
    <t>안동시    Andong</t>
    <phoneticPr fontId="42" type="noConversion"/>
  </si>
  <si>
    <t>구미시    Gumi</t>
    <phoneticPr fontId="42" type="noConversion"/>
  </si>
  <si>
    <t>영주시    Yeongju</t>
    <phoneticPr fontId="42" type="noConversion"/>
  </si>
  <si>
    <t>영천시    Yeongcheon</t>
    <phoneticPr fontId="42" type="noConversion"/>
  </si>
  <si>
    <t>상주시    Sangju</t>
    <phoneticPr fontId="42" type="noConversion"/>
  </si>
  <si>
    <t>문경시    Mungyeong</t>
    <phoneticPr fontId="42" type="noConversion"/>
  </si>
  <si>
    <t>경산시    Gyeongsan</t>
    <phoneticPr fontId="42" type="noConversion"/>
  </si>
  <si>
    <t>군위군    Gunwi</t>
    <phoneticPr fontId="42" type="noConversion"/>
  </si>
  <si>
    <t>의성군    Uiseong</t>
    <phoneticPr fontId="42" type="noConversion"/>
  </si>
  <si>
    <t>청송군    Cheongsong</t>
    <phoneticPr fontId="42" type="noConversion"/>
  </si>
  <si>
    <t>영양군    Yeongyang</t>
    <phoneticPr fontId="42" type="noConversion"/>
  </si>
  <si>
    <t>영덕군    Yeongdeok</t>
    <phoneticPr fontId="42" type="noConversion"/>
  </si>
  <si>
    <t>청도군    Cheongdo</t>
    <phoneticPr fontId="42" type="noConversion"/>
  </si>
  <si>
    <t>3. 지방세 징수(계속)</t>
    <phoneticPr fontId="20" type="noConversion"/>
  </si>
  <si>
    <t>Unit : million won</t>
    <phoneticPr fontId="20" type="noConversion"/>
  </si>
  <si>
    <t>보통세 Ordinary Taxes</t>
    <phoneticPr fontId="20" type="noConversion"/>
  </si>
  <si>
    <t>보통세 Ordinary Taxes</t>
    <phoneticPr fontId="20" type="noConversion"/>
  </si>
  <si>
    <t>연별 및 시군별                  Year &amp; Si, Gun</t>
    <phoneticPr fontId="42" type="noConversion"/>
  </si>
  <si>
    <t>연별 및 
시군별</t>
    <phoneticPr fontId="20" type="noConversion"/>
  </si>
  <si>
    <t xml:space="preserve">     </t>
    <phoneticPr fontId="20" type="noConversion"/>
  </si>
  <si>
    <t xml:space="preserve">      2010년부터 지방소비세, 지방소득세 신설</t>
    <phoneticPr fontId="20" type="noConversion"/>
  </si>
  <si>
    <t>예산대결산
비율(%)
Budget / settlement ratio</t>
  </si>
  <si>
    <t>시군
Si, Gun</t>
  </si>
  <si>
    <t xml:space="preserve">시 · 군
Si, Gun </t>
  </si>
  <si>
    <t>자료 : 회계과</t>
    <phoneticPr fontId="20" type="noConversion"/>
  </si>
  <si>
    <t>도</t>
    <phoneticPr fontId="42" type="noConversion"/>
  </si>
  <si>
    <t>Gyeongbuk</t>
    <phoneticPr fontId="42" type="noConversion"/>
  </si>
  <si>
    <t>고령군    Goryeong</t>
    <phoneticPr fontId="42" type="noConversion"/>
  </si>
  <si>
    <t>Goryeong</t>
    <phoneticPr fontId="20" type="noConversion"/>
  </si>
  <si>
    <t>성주군    Seongju</t>
    <phoneticPr fontId="42" type="noConversion"/>
  </si>
  <si>
    <t>칠곡군    Chilgok</t>
    <phoneticPr fontId="42" type="noConversion"/>
  </si>
  <si>
    <t>예천군    Yecheon</t>
    <phoneticPr fontId="42" type="noConversion"/>
  </si>
  <si>
    <t>봉화군    Bonghwa</t>
    <phoneticPr fontId="42" type="noConversion"/>
  </si>
  <si>
    <t>울진군    Uljin</t>
    <phoneticPr fontId="42" type="noConversion"/>
  </si>
  <si>
    <t>울릉군    Ulleung</t>
    <phoneticPr fontId="42" type="noConversion"/>
  </si>
  <si>
    <t>연별 및 과목별</t>
  </si>
  <si>
    <t>예산①
Budget</t>
  </si>
  <si>
    <t>징수결정액
Estimated amount of collection</t>
  </si>
  <si>
    <t>수납액②
Amount received</t>
  </si>
  <si>
    <t>불납결손액
Deficit</t>
  </si>
  <si>
    <t>증감(②­①)
Increase or decrease</t>
  </si>
  <si>
    <t>중앙정부이전수입</t>
  </si>
  <si>
    <t>Government Transfer Revenues</t>
  </si>
  <si>
    <t>지방자치단체이전수입</t>
  </si>
  <si>
    <t>Local Transfer Revenues</t>
  </si>
  <si>
    <t>기타이전수입</t>
  </si>
  <si>
    <t>Others Transfer Revenues</t>
  </si>
  <si>
    <t>교수-학습활동수입</t>
  </si>
  <si>
    <t>Teaching-Learning Activities</t>
  </si>
  <si>
    <t>행정활동수입</t>
  </si>
  <si>
    <t>Administration Activities</t>
  </si>
  <si>
    <t>자산수입</t>
  </si>
  <si>
    <t>Asset Incomes</t>
  </si>
  <si>
    <t>이자수입</t>
  </si>
  <si>
    <t>Interest Incomes</t>
  </si>
  <si>
    <t>적립금수입</t>
  </si>
  <si>
    <t>Reserve Incomes</t>
  </si>
  <si>
    <t>금융자산회수</t>
  </si>
  <si>
    <t>Financial Asset Incomes</t>
  </si>
  <si>
    <t>잡수입</t>
  </si>
  <si>
    <t>Miscellaneous Incomes</t>
  </si>
  <si>
    <t>지방교육채 및 학교채</t>
  </si>
  <si>
    <t>Local Education Bond / School Bond</t>
  </si>
  <si>
    <t>전년도이월금</t>
  </si>
  <si>
    <t>Carry-Over from Perv. Year</t>
  </si>
  <si>
    <t>예산결정후 증감액②
Change in budget amount after budget finalization</t>
  </si>
  <si>
    <t>Year &amp; Classification</t>
  </si>
  <si>
    <t>전년도이월액
Carry-over from previous year</t>
  </si>
  <si>
    <t>예비비 지출결정액
Estimanted amount of emergency fund</t>
  </si>
  <si>
    <t>이용 및 이체
Use &amp; Transfer</t>
  </si>
  <si>
    <t>인적자원운용</t>
  </si>
  <si>
    <t>교수-학습활동지원</t>
  </si>
  <si>
    <t>교육복지지원</t>
  </si>
  <si>
    <t>보건/급식/체육활동</t>
  </si>
  <si>
    <t>학교재정지원관리</t>
  </si>
  <si>
    <t>학교교육여건개선시설</t>
  </si>
  <si>
    <t>평생교육</t>
  </si>
  <si>
    <t>Life-long Education</t>
  </si>
  <si>
    <t>직업교육</t>
  </si>
  <si>
    <t>Vocational Education</t>
  </si>
  <si>
    <t>교육행정일반</t>
  </si>
  <si>
    <t>Education Adiministration</t>
  </si>
  <si>
    <t>기관운영관리</t>
  </si>
  <si>
    <t>Organizational Management</t>
  </si>
  <si>
    <t>지방채상환 및 리스료</t>
  </si>
  <si>
    <t>Redemption of Municipal 
 Bond/Cost of Lease</t>
  </si>
  <si>
    <t>예비비 및 기타</t>
  </si>
  <si>
    <t>Reserves &amp; Others</t>
  </si>
  <si>
    <t>자료 : 회계과</t>
    <phoneticPr fontId="20" type="noConversion"/>
  </si>
  <si>
    <t>자료 : 회계과</t>
    <phoneticPr fontId="20" type="noConversion"/>
  </si>
  <si>
    <t xml:space="preserve">자료 : 회계과, 2008년 부터 서식 변경  </t>
    <phoneticPr fontId="20" type="noConversion"/>
  </si>
  <si>
    <t xml:space="preserve">     1) 재정자립도 = 자체수입(지방세+세외수입) / 일반회계 X 100</t>
  </si>
  <si>
    <t xml:space="preserve">     3) 기준재정수요충족도(재정력지수) = 기준재정수입액 / 기준재정수요액 X 100 ← 교부전기준</t>
  </si>
  <si>
    <t>Education welfare support</t>
    <phoneticPr fontId="42" type="noConversion"/>
  </si>
  <si>
    <t>Unit : million won</t>
    <phoneticPr fontId="42" type="noConversion"/>
  </si>
  <si>
    <t>영주시</t>
    <phoneticPr fontId="20" type="noConversion"/>
  </si>
  <si>
    <t>자료 : 회계과</t>
    <phoneticPr fontId="20" type="noConversion"/>
  </si>
  <si>
    <t>2013</t>
  </si>
  <si>
    <t>주 : 2013년 자료부터 "지방 잉여금" 항목 삭제</t>
    <phoneticPr fontId="20" type="noConversion"/>
  </si>
  <si>
    <t>자료 : 세정담당관</t>
  </si>
  <si>
    <t>자료 : 세정담당관</t>
    <phoneticPr fontId="42" type="noConversion"/>
  </si>
  <si>
    <t>Management of School Finance</t>
    <phoneticPr fontId="42" type="noConversion"/>
  </si>
  <si>
    <t>Teaching-Learning Activities</t>
    <phoneticPr fontId="42" type="noConversion"/>
  </si>
  <si>
    <t>Application of Human Resource</t>
    <phoneticPr fontId="42" type="noConversion"/>
  </si>
  <si>
    <t>3. Collection of Local Taxes</t>
    <phoneticPr fontId="20" type="noConversion"/>
  </si>
  <si>
    <t>3. Collection of Local Taxes(cont'd)</t>
    <phoneticPr fontId="20" type="noConversion"/>
  </si>
  <si>
    <t>11. Settled expenditure of Special Accounts for Education</t>
    <phoneticPr fontId="42" type="noConversion"/>
  </si>
  <si>
    <t>2013</t>
    <phoneticPr fontId="20" type="noConversion"/>
  </si>
  <si>
    <t>…</t>
    <phoneticPr fontId="20" type="noConversion"/>
  </si>
  <si>
    <t>2014</t>
  </si>
  <si>
    <t>보전수입 등 및 내부거래</t>
    <phoneticPr fontId="20" type="noConversion"/>
  </si>
  <si>
    <t>Control grants</t>
    <phoneticPr fontId="20" type="noConversion"/>
  </si>
  <si>
    <t>Local borrowing</t>
    <phoneticPr fontId="20" type="noConversion"/>
  </si>
  <si>
    <t>Conservation revenues and Internal transaction</t>
    <phoneticPr fontId="20" type="noConversion"/>
  </si>
  <si>
    <t>주 : 2014년 자료부터 "지방 잉여금" 항목 삭제, "보전수입 등 및 내부거래" 항목 추가</t>
    <phoneticPr fontId="20" type="noConversion"/>
  </si>
  <si>
    <r>
      <t>재정자립도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Financial independence</t>
    </r>
    <phoneticPr fontId="42" type="noConversion"/>
  </si>
  <si>
    <r>
      <t>재정자주도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Financial autonomy</t>
    </r>
    <phoneticPr fontId="42" type="noConversion"/>
  </si>
  <si>
    <r>
      <t>기준재정 수요충족도
(재정력지수)</t>
    </r>
    <r>
      <rPr>
        <vertAlign val="superscript"/>
        <sz val="9"/>
        <color theme="1"/>
        <rFont val="돋움"/>
        <family val="3"/>
        <charset val="129"/>
      </rPr>
      <t>3)</t>
    </r>
    <r>
      <rPr>
        <sz val="9"/>
        <color theme="1"/>
        <rFont val="돋움"/>
        <family val="3"/>
        <charset val="129"/>
      </rPr>
      <t xml:space="preserve">
Financia ability indices</t>
    </r>
    <phoneticPr fontId="42" type="noConversion"/>
  </si>
  <si>
    <r>
      <t>7. 일반회계 세출예산 개요</t>
    </r>
    <r>
      <rPr>
        <b/>
        <vertAlign val="superscript"/>
        <sz val="17"/>
        <color theme="1"/>
        <rFont val="굴림"/>
        <family val="3"/>
        <charset val="129"/>
      </rPr>
      <t>1)</t>
    </r>
  </si>
  <si>
    <r>
      <t xml:space="preserve">농림해양
수산 </t>
    </r>
    <r>
      <rPr>
        <sz val="8"/>
        <color theme="1"/>
        <rFont val="돋움"/>
        <family val="3"/>
        <charset val="129"/>
      </rPr>
      <t>Agriculture, Forestry, Ocean, Marine</t>
    </r>
    <phoneticPr fontId="20" type="noConversion"/>
  </si>
  <si>
    <r>
      <t xml:space="preserve">수송 및 
교통 </t>
    </r>
    <r>
      <rPr>
        <sz val="8"/>
        <color theme="1"/>
        <rFont val="돋움"/>
        <family val="3"/>
        <charset val="129"/>
      </rPr>
      <t>Transpor-
tation, 
Traffic</t>
    </r>
    <phoneticPr fontId="20" type="noConversion"/>
  </si>
  <si>
    <r>
      <t xml:space="preserve">국토 및
 지역개발 </t>
    </r>
    <r>
      <rPr>
        <sz val="8"/>
        <color theme="1"/>
        <rFont val="돋움"/>
        <family val="3"/>
        <charset val="129"/>
      </rPr>
      <t xml:space="preserve">Country, Region </t>
    </r>
    <r>
      <rPr>
        <sz val="7.5"/>
        <color theme="1"/>
        <rFont val="돋움"/>
        <family val="3"/>
        <charset val="129"/>
      </rPr>
      <t xml:space="preserve">Development </t>
    </r>
  </si>
  <si>
    <r>
      <t xml:space="preserve">과학기술 </t>
    </r>
    <r>
      <rPr>
        <sz val="8"/>
        <color theme="1"/>
        <rFont val="돋움"/>
        <family val="3"/>
        <charset val="129"/>
      </rPr>
      <t>Science Technology</t>
    </r>
  </si>
  <si>
    <r>
      <t xml:space="preserve">세대
(외국인세대제외)
</t>
    </r>
    <r>
      <rPr>
        <sz val="8"/>
        <color theme="1"/>
        <rFont val="돋움"/>
        <family val="3"/>
        <charset val="129"/>
      </rPr>
      <t xml:space="preserve"> Households (excluding foreign household)</t>
    </r>
    <phoneticPr fontId="42" type="noConversion"/>
  </si>
  <si>
    <t>보전수입 등 및 
내부거래
Conservation revenues and Internal transaction</t>
    <phoneticPr fontId="20" type="noConversion"/>
  </si>
  <si>
    <t>자료 : 회계과</t>
    <phoneticPr fontId="20" type="noConversion"/>
  </si>
  <si>
    <t xml:space="preserve">  - 지역및도시</t>
  </si>
  <si>
    <t>국토및지역개발</t>
  </si>
  <si>
    <t xml:space="preserve">  - 대중교통 · 물류등기타</t>
  </si>
  <si>
    <t>수송및교통</t>
  </si>
  <si>
    <t xml:space="preserve">  - 에너지및자원개발</t>
  </si>
  <si>
    <t xml:space="preserve">  - 무역및투자유치</t>
  </si>
  <si>
    <t xml:space="preserve">  - 산업기술지원</t>
    <phoneticPr fontId="20" type="noConversion"/>
  </si>
  <si>
    <t xml:space="preserve">  - 보육 · 가족및여성</t>
  </si>
  <si>
    <t>문화및관광</t>
    <phoneticPr fontId="20" type="noConversion"/>
  </si>
  <si>
    <t xml:space="preserve">  - 경찰 · 재난방재 · 민방위</t>
    <phoneticPr fontId="20" type="noConversion"/>
  </si>
  <si>
    <t>2015</t>
  </si>
  <si>
    <t>772</t>
    <phoneticPr fontId="42" type="noConversion"/>
  </si>
  <si>
    <t>Reconstruction of School 
 Education Environment</t>
    <phoneticPr fontId="42" type="noConversion"/>
  </si>
  <si>
    <t>Health/School Meal/Physical 
 Activities</t>
    <phoneticPr fontId="42" type="noConversion"/>
  </si>
  <si>
    <t xml:space="preserve">  - Legislation &amp; Election</t>
    <phoneticPr fontId="20" type="noConversion"/>
  </si>
  <si>
    <r>
      <t>8-1. 시</t>
    </r>
    <r>
      <rPr>
        <b/>
        <sz val="17"/>
        <color theme="1"/>
        <rFont val="나눔고딕 ExtraBold"/>
        <family val="3"/>
        <charset val="129"/>
      </rPr>
      <t>·</t>
    </r>
    <r>
      <rPr>
        <b/>
        <sz val="17"/>
        <color theme="1"/>
        <rFont val="굴림"/>
        <family val="3"/>
        <charset val="129"/>
      </rPr>
      <t>군별 일반회계 세출결산</t>
    </r>
    <phoneticPr fontId="20" type="noConversion"/>
  </si>
  <si>
    <t>8-1. 시·군별 일반회계 세출결산(계속)</t>
    <phoneticPr fontId="20" type="noConversion"/>
  </si>
  <si>
    <t>Source : Tax Affairs Division</t>
    <phoneticPr fontId="42" type="noConversion"/>
  </si>
  <si>
    <t>Source : Tax Affairs Division</t>
    <phoneticPr fontId="20" type="noConversion"/>
  </si>
  <si>
    <t>Source : Accounts Division</t>
    <phoneticPr fontId="20" type="noConversion"/>
  </si>
  <si>
    <t>Source : Budget Division</t>
    <phoneticPr fontId="20" type="noConversion"/>
  </si>
  <si>
    <t>Source : Gyeongsangbuk-Do Office of Education</t>
    <phoneticPr fontId="20" type="noConversion"/>
  </si>
  <si>
    <t>Source : Gyeongsangbuk-Do Office of Education</t>
    <phoneticPr fontId="42" type="noConversion"/>
  </si>
  <si>
    <t>2016</t>
  </si>
  <si>
    <t>2015</t>
    <phoneticPr fontId="20" type="noConversion"/>
  </si>
  <si>
    <t>14.지방재정자립지표</t>
    <phoneticPr fontId="42" type="noConversion"/>
  </si>
  <si>
    <t xml:space="preserve">  - 발전소지역자원시설세    
     The locial tax for nuclear
     energy's growth</t>
    <phoneticPr fontId="20" type="noConversion"/>
  </si>
  <si>
    <t xml:space="preserve">  - 낙후지역발전</t>
    <phoneticPr fontId="20" type="noConversion"/>
  </si>
  <si>
    <t>1. 국세징수(계속)</t>
    <phoneticPr fontId="42" type="noConversion"/>
  </si>
  <si>
    <t>1. Collection of National Taxes(Cont'd)</t>
    <phoneticPr fontId="42" type="noConversion"/>
  </si>
  <si>
    <t>1. Collection of National Taxes</t>
    <phoneticPr fontId="42" type="noConversion"/>
  </si>
  <si>
    <t>Unit : million won</t>
    <phoneticPr fontId="42" type="noConversion"/>
  </si>
  <si>
    <t>연별 및
세무서별
Year &amp;
Tax Office</t>
    <phoneticPr fontId="42" type="noConversion"/>
  </si>
  <si>
    <t>연별 및
세무서별</t>
    <phoneticPr fontId="42" type="noConversion"/>
  </si>
  <si>
    <t>내국세 Internal taxes</t>
    <phoneticPr fontId="42" type="noConversion"/>
  </si>
  <si>
    <t xml:space="preserve">종합부동산세  Comprehensive Real estate
</t>
    <phoneticPr fontId="42" type="noConversion"/>
  </si>
  <si>
    <t>Year &amp;
Tax Office</t>
    <phoneticPr fontId="42" type="noConversion"/>
  </si>
  <si>
    <t>직접세   Direct taxes</t>
    <phoneticPr fontId="42" type="noConversion"/>
  </si>
  <si>
    <t>직접세</t>
    <phoneticPr fontId="42" type="noConversion"/>
  </si>
  <si>
    <t>간접세  Indirect Tax</t>
    <phoneticPr fontId="42" type="noConversion"/>
  </si>
  <si>
    <t>인지세
Stamp tax</t>
    <phoneticPr fontId="42" type="noConversion"/>
  </si>
  <si>
    <t>과년도수입
Revenues from previous year</t>
    <phoneticPr fontId="42" type="noConversion"/>
  </si>
  <si>
    <t>소득세
Income</t>
    <phoneticPr fontId="42" type="noConversion"/>
  </si>
  <si>
    <r>
      <t xml:space="preserve">법인세
</t>
    </r>
    <r>
      <rPr>
        <sz val="7.5"/>
        <color theme="1"/>
        <rFont val="돋움"/>
        <family val="3"/>
        <charset val="129"/>
      </rPr>
      <t>Corporation Profit tax</t>
    </r>
    <phoneticPr fontId="42" type="noConversion"/>
  </si>
  <si>
    <t xml:space="preserve">자산
재평가세
Asset Revaluation </t>
    <phoneticPr fontId="42" type="noConversion"/>
  </si>
  <si>
    <t xml:space="preserve">부가가치세
Value added </t>
    <phoneticPr fontId="42" type="noConversion"/>
  </si>
  <si>
    <t>개별소비세
Special excise</t>
    <phoneticPr fontId="42" type="noConversion"/>
  </si>
  <si>
    <t xml:space="preserve">증권거래세
Securities exchange </t>
    <phoneticPr fontId="42" type="noConversion"/>
  </si>
  <si>
    <t>…</t>
    <phoneticPr fontId="20" type="noConversion"/>
  </si>
  <si>
    <t>2013</t>
    <phoneticPr fontId="20" type="noConversion"/>
  </si>
  <si>
    <t>자료 : 대구지방국세청</t>
    <phoneticPr fontId="42" type="noConversion"/>
  </si>
  <si>
    <t>Source : Daegu Regional Tax Offices</t>
    <phoneticPr fontId="42" type="noConversion"/>
  </si>
  <si>
    <t>주 : 2006년 자료부터 종합부동산세 추가</t>
    <phoneticPr fontId="42" type="noConversion"/>
  </si>
  <si>
    <t>세외수입</t>
    <phoneticPr fontId="20" type="noConversion"/>
  </si>
  <si>
    <t>조정교부금
Control grants</t>
    <phoneticPr fontId="20" type="noConversion"/>
  </si>
  <si>
    <t>보전수입 등 및 내부거래  Conservation revenues and Internal transaction</t>
    <phoneticPr fontId="20" type="noConversion"/>
  </si>
  <si>
    <t>임시적세외수입</t>
    <phoneticPr fontId="20" type="noConversion"/>
  </si>
  <si>
    <t>보전수입 등  Conservation revenues</t>
    <phoneticPr fontId="20" type="noConversion"/>
  </si>
  <si>
    <t>내부거래  Internal transaction</t>
    <phoneticPr fontId="20" type="noConversion"/>
  </si>
  <si>
    <t>수수료수입
 Fees</t>
    <phoneticPr fontId="20" type="noConversion"/>
  </si>
  <si>
    <t>사업수입
Business product</t>
    <phoneticPr fontId="20" type="noConversion"/>
  </si>
  <si>
    <t>징수교부금
수입
Collection grants</t>
    <phoneticPr fontId="20" type="noConversion"/>
  </si>
  <si>
    <t>기타수입
Other income</t>
    <phoneticPr fontId="20" type="noConversion"/>
  </si>
  <si>
    <t>지난년도수입
Revenue from previous year</t>
    <phoneticPr fontId="20" type="noConversion"/>
  </si>
  <si>
    <t>잉여금
Net
Surplus</t>
    <phoneticPr fontId="20" type="noConversion"/>
  </si>
  <si>
    <t>융자금
원금수입
Loan collection</t>
    <phoneticPr fontId="20" type="noConversion"/>
  </si>
  <si>
    <t>…</t>
    <phoneticPr fontId="20" type="noConversion"/>
  </si>
  <si>
    <t>자료 : 예산담당관실</t>
    <phoneticPr fontId="20" type="noConversion"/>
  </si>
  <si>
    <t>Source : Budget Division</t>
    <phoneticPr fontId="20" type="noConversion"/>
  </si>
  <si>
    <t>자료 : 예산담당관실</t>
    <phoneticPr fontId="20" type="noConversion"/>
  </si>
  <si>
    <t>주 : 2005년 자료부터 서식 변경, 최종 예산액임.</t>
    <phoneticPr fontId="20" type="noConversion"/>
  </si>
  <si>
    <t>14. 지방재정자립지표</t>
    <phoneticPr fontId="20" type="noConversion"/>
  </si>
  <si>
    <t>14. Local Finance Independence Indicator</t>
    <phoneticPr fontId="20" type="noConversion"/>
  </si>
  <si>
    <t>단위 :%</t>
    <phoneticPr fontId="42" type="noConversion"/>
  </si>
  <si>
    <t>Unit : %</t>
    <phoneticPr fontId="20" type="noConversion"/>
  </si>
  <si>
    <t>연별 및 시군별
Year &amp; Si, Gun</t>
    <phoneticPr fontId="42" type="noConversion"/>
  </si>
  <si>
    <t xml:space="preserve">자료 : 예산담당관실, 예산개요, 2016년 최종예산기준(자립도,자주도), 당초예산(재정력지수) </t>
    <phoneticPr fontId="20" type="noConversion"/>
  </si>
  <si>
    <t>주: 2011년부터 수록(2014년세입과목개편전기준)</t>
    <phoneticPr fontId="20" type="noConversion"/>
  </si>
  <si>
    <t>합계
Grand Total</t>
    <phoneticPr fontId="42" type="noConversion"/>
  </si>
  <si>
    <t>내국세   Internal taxes</t>
    <phoneticPr fontId="42" type="noConversion"/>
  </si>
  <si>
    <t>증여세
Gift</t>
    <phoneticPr fontId="42" type="noConversion"/>
  </si>
  <si>
    <t xml:space="preserve">상속세
Inheri-
tance </t>
    <phoneticPr fontId="42" type="noConversion"/>
  </si>
  <si>
    <t>주세
Liquor</t>
    <phoneticPr fontId="42" type="noConversion"/>
  </si>
  <si>
    <t xml:space="preserve">전화세
Telephone </t>
    <phoneticPr fontId="42" type="noConversion"/>
  </si>
  <si>
    <t>교   통
에너지
환경세
Traffic, Energy, Environment</t>
    <phoneticPr fontId="42" type="noConversion"/>
  </si>
  <si>
    <t>방위세
Defense tax</t>
    <phoneticPr fontId="42" type="noConversion"/>
  </si>
  <si>
    <t xml:space="preserve">교육세
Education </t>
    <phoneticPr fontId="42" type="noConversion"/>
  </si>
  <si>
    <t>농어촌특별세
Special tax 
for rural development</t>
    <phoneticPr fontId="42" type="noConversion"/>
  </si>
  <si>
    <r>
      <t xml:space="preserve">근로
장려금
</t>
    </r>
    <r>
      <rPr>
        <sz val="8"/>
        <color theme="1"/>
        <rFont val="돋움"/>
        <family val="3"/>
        <charset val="129"/>
      </rPr>
      <t>Earned Income Tax Credit</t>
    </r>
    <phoneticPr fontId="42" type="noConversion"/>
  </si>
  <si>
    <r>
      <t xml:space="preserve">자녀
장려금
</t>
    </r>
    <r>
      <rPr>
        <sz val="8"/>
        <color theme="1"/>
        <rFont val="돋움"/>
        <family val="3"/>
        <charset val="129"/>
      </rPr>
      <t>Earned income Tax Credit</t>
    </r>
    <phoneticPr fontId="42" type="noConversion"/>
  </si>
  <si>
    <t>자동차세
Auto mobile</t>
    <phoneticPr fontId="42" type="noConversion"/>
  </si>
  <si>
    <t>지역자원시설세
Regional Resource Facility</t>
    <phoneticPr fontId="42" type="noConversion"/>
  </si>
  <si>
    <t>도  세
Province
 Taxes</t>
    <phoneticPr fontId="42" type="noConversion"/>
  </si>
  <si>
    <t>시 · 군세
Si, Gun
 Taxes</t>
    <phoneticPr fontId="42" type="noConversion"/>
  </si>
  <si>
    <t>도세
Province
 Taxes</t>
    <phoneticPr fontId="42" type="noConversion"/>
  </si>
  <si>
    <t>시 · 군세
Si, Gun
Taxes</t>
    <phoneticPr fontId="20" type="noConversion"/>
  </si>
  <si>
    <t>도세 Province Taxes</t>
    <phoneticPr fontId="20" type="noConversion"/>
  </si>
  <si>
    <t xml:space="preserve">시 · 군세 Si, Gun Taxes </t>
    <phoneticPr fontId="42" type="noConversion"/>
  </si>
  <si>
    <t>도세 Province Taxes</t>
    <phoneticPr fontId="42" type="noConversion"/>
  </si>
  <si>
    <t>세외수입 Non-tax revenues</t>
    <phoneticPr fontId="20" type="noConversion"/>
  </si>
  <si>
    <t>임시적 세외수입 Temporary non-tax revenues</t>
    <phoneticPr fontId="20" type="noConversion"/>
  </si>
  <si>
    <t>과징금 및 
과태료 등
Fines and penalties etc</t>
    <phoneticPr fontId="20" type="noConversion"/>
  </si>
  <si>
    <t>전년도
이월금
Carry over</t>
    <phoneticPr fontId="20" type="noConversion"/>
  </si>
  <si>
    <t>전입금
Transferred from</t>
    <phoneticPr fontId="20" type="noConversion"/>
  </si>
  <si>
    <r>
      <t xml:space="preserve">예탁금 및
예수금
</t>
    </r>
    <r>
      <rPr>
        <sz val="7"/>
        <color theme="1"/>
        <rFont val="돋움"/>
        <family val="3"/>
        <charset val="129"/>
      </rPr>
      <t>Contribution</t>
    </r>
    <phoneticPr fontId="20" type="noConversion"/>
  </si>
  <si>
    <t>도
Province</t>
    <phoneticPr fontId="20" type="noConversion"/>
  </si>
  <si>
    <t>구성비(%) 
Percent distribution</t>
    <phoneticPr fontId="20" type="noConversion"/>
  </si>
  <si>
    <t>예비비 Contingency</t>
    <phoneticPr fontId="20" type="noConversion"/>
  </si>
  <si>
    <t xml:space="preserve">  - 입법 및 선거관계</t>
    <phoneticPr fontId="20" type="noConversion"/>
  </si>
  <si>
    <t>공공질서 및 안전</t>
    <phoneticPr fontId="20" type="noConversion"/>
  </si>
  <si>
    <t xml:space="preserve">  - 유아 및 초중등교육</t>
    <phoneticPr fontId="20" type="noConversion"/>
  </si>
  <si>
    <t xml:space="preserve">  - 문화  및관광일반</t>
    <phoneticPr fontId="20" type="noConversion"/>
  </si>
  <si>
    <t xml:space="preserve"> - water supply &amp; drainage, quality of water </t>
    <phoneticPr fontId="20" type="noConversion"/>
  </si>
  <si>
    <t xml:space="preserve"> - Waste</t>
    <phoneticPr fontId="20" type="noConversion"/>
  </si>
  <si>
    <t xml:space="preserve">  - Labor</t>
    <phoneticPr fontId="20" type="noConversion"/>
  </si>
  <si>
    <t xml:space="preserve">  - Industrial technology support</t>
    <phoneticPr fontId="20" type="noConversion"/>
  </si>
  <si>
    <t xml:space="preserve">  - Industrial finance support</t>
    <phoneticPr fontId="20" type="noConversion"/>
  </si>
  <si>
    <t xml:space="preserve">  - industry promotion</t>
    <phoneticPr fontId="20" type="noConversion"/>
  </si>
  <si>
    <t xml:space="preserve">  -  의료급여기금운영
      Medical Insurance Fund 
      Menagement</t>
    <phoneticPr fontId="20" type="noConversion"/>
  </si>
  <si>
    <t xml:space="preserve">  -  치수사업
      Management of Flood Control</t>
    <phoneticPr fontId="20" type="noConversion"/>
  </si>
  <si>
    <t xml:space="preserve">  - 학교용지부담금
    School land fee</t>
    <phoneticPr fontId="20" type="noConversion"/>
  </si>
  <si>
    <t>미수납액
Amount unpaid</t>
    <phoneticPr fontId="20" type="noConversion"/>
  </si>
  <si>
    <t>예산①
Budget</t>
    <phoneticPr fontId="42" type="noConversion"/>
  </si>
  <si>
    <t>예산현액
(①+②)
Budget amount</t>
    <phoneticPr fontId="42" type="noConversion"/>
  </si>
  <si>
    <t>지 출 액
Expenditure</t>
    <phoneticPr fontId="42" type="noConversion"/>
  </si>
  <si>
    <t>불 용 액
Unused</t>
    <phoneticPr fontId="42" type="noConversion"/>
  </si>
  <si>
    <t>다음년도 
이 월 액
Carry-over to 
next year</t>
    <phoneticPr fontId="42" type="noConversion"/>
  </si>
  <si>
    <t>12. Public Properties Commonly Owned by Province</t>
    <phoneticPr fontId="20" type="noConversion"/>
  </si>
  <si>
    <t>일반재산
General property</t>
    <phoneticPr fontId="20" type="noConversion"/>
  </si>
  <si>
    <t>Intangible</t>
    <phoneticPr fontId="20" type="noConversion"/>
  </si>
  <si>
    <t>Machinery(piece)</t>
    <phoneticPr fontId="20" type="noConversion"/>
  </si>
  <si>
    <t>Construction(piece)</t>
    <phoneticPr fontId="20" type="noConversion"/>
  </si>
  <si>
    <t>Aircraft(each)</t>
    <phoneticPr fontId="20" type="noConversion"/>
  </si>
  <si>
    <t>13. Public Properties Commonly Owned by Si and Gun(Cont'd)</t>
    <phoneticPr fontId="20" type="noConversion"/>
  </si>
  <si>
    <t xml:space="preserve">  선박
   Vessels</t>
    <phoneticPr fontId="20" type="noConversion"/>
  </si>
  <si>
    <t>공작물
Construction</t>
    <phoneticPr fontId="20" type="noConversion"/>
  </si>
  <si>
    <t>기타
Others</t>
    <phoneticPr fontId="20" type="noConversion"/>
  </si>
  <si>
    <t>재정
보전금
Control grants</t>
    <phoneticPr fontId="20" type="noConversion"/>
  </si>
  <si>
    <t xml:space="preserve"> </t>
    <phoneticPr fontId="20" type="noConversion"/>
  </si>
  <si>
    <t xml:space="preserve">     2) 재정자주도 = 자주재원(지방세+세외수입+지방교부세+조정교부금) / 일반회계 예산액 X 100</t>
    <phoneticPr fontId="20" type="noConversion"/>
  </si>
  <si>
    <t>자료 : 국세청홈페이지 → 국세정보 → 국세통계 → 조기국세통계 → 세무서별 · 세목별 세수실적</t>
    <phoneticPr fontId="42" type="noConversion"/>
  </si>
  <si>
    <t xml:space="preserve">      2013년 자료부터 '근로장려금' 추가</t>
    <phoneticPr fontId="42" type="noConversion"/>
  </si>
  <si>
    <t xml:space="preserve">      2013년 자료부터 '자녀장려금' 추가</t>
    <phoneticPr fontId="42" type="noConversion"/>
  </si>
  <si>
    <t>주 : 2006년 자료부터 종합부동산세 추가</t>
    <phoneticPr fontId="42" type="noConversion"/>
  </si>
  <si>
    <t xml:space="preserve">      2011년부터 지방세법 개정('11년 1월)에 따른 세목 조정 및 도축세 폐지</t>
    <phoneticPr fontId="20" type="noConversion"/>
  </si>
  <si>
    <t xml:space="preserve">      2011년부터 지방세법 개정('11년 1월)에 따른 세목 조정</t>
    <phoneticPr fontId="20" type="noConversion"/>
  </si>
  <si>
    <t xml:space="preserve">      2008년 자료부터 서식 변경("재정보전금" 항목 추가)</t>
    <phoneticPr fontId="20" type="noConversion"/>
  </si>
  <si>
    <t xml:space="preserve">      2014년 자료부터 서식 변경("잉여금","전년도이월금","융자금원금수입","전입금","예탁금및예수금"을</t>
    <phoneticPr fontId="20" type="noConversion"/>
  </si>
  <si>
    <t xml:space="preserve">      2015년 자료부터 서식 변경(임시적세외수입에 "과징금 및 과태료 등" 항목추가, "잡수입"을 "기타수입"으로 변경)</t>
    <phoneticPr fontId="20" type="noConversion"/>
  </si>
  <si>
    <t xml:space="preserve">                                          "임시적세외수입"에서 "보전수입 등 및 내부거래"로 이동, "기부금 및 기금수입"은 "잡수입"에 포함)</t>
    <phoneticPr fontId="20" type="noConversion"/>
  </si>
  <si>
    <t xml:space="preserve">                                            "임시적세외수입"에서 "보전수입 등 및 내부거래"로 이동, "기부금 및 기금수입"은 "잡수입"에 포함)</t>
    <phoneticPr fontId="20" type="noConversion"/>
  </si>
  <si>
    <t xml:space="preserve">      2014년 자료부터 "보전수입 등 및 내부거래" 항목 추가</t>
    <phoneticPr fontId="20" type="noConversion"/>
  </si>
  <si>
    <t xml:space="preserve">  - 광역교통시설 
     Wide area traffic facilities </t>
    <phoneticPr fontId="20" type="noConversion"/>
  </si>
  <si>
    <t>주 : 2009년 자료부터 서식변경( 단위변경 "천원" → "백만원", 명칭변경 "잡종재산" → "일반재산", 항목삭제 "보존재산")</t>
    <phoneticPr fontId="20" type="noConversion"/>
  </si>
  <si>
    <t>주 : 2009년 자료부터 서식 변경( 단위변경 "천원" → "백만원")</t>
    <phoneticPr fontId="20" type="noConversion"/>
  </si>
  <si>
    <t xml:space="preserve">      회계명칭변경 : 의료보험기금운영→의료급여기금운영, 원자력발전지역개발세 →발전소지역자원시설세</t>
    <phoneticPr fontId="20" type="noConversion"/>
  </si>
  <si>
    <t xml:space="preserve">      경북도립대학특별회계 삭제, 낙후지역발전특별회계 추가</t>
    <phoneticPr fontId="20" type="noConversion"/>
  </si>
  <si>
    <t>ⅩⅤ. Public Finance / 773</t>
    <phoneticPr fontId="42" type="noConversion"/>
  </si>
  <si>
    <t>774 / ⅩⅤ. 재정</t>
    <phoneticPr fontId="42" type="noConversion"/>
  </si>
  <si>
    <t>ⅩⅤ. Public Finance / 775</t>
    <phoneticPr fontId="42" type="noConversion"/>
  </si>
  <si>
    <t>776 / ⅩⅤ. 재정</t>
    <phoneticPr fontId="42" type="noConversion"/>
  </si>
  <si>
    <t>ⅩⅤ. Public Finance / 777</t>
    <phoneticPr fontId="20" type="noConversion"/>
  </si>
  <si>
    <t>778 / ⅩⅤ. 재정</t>
    <phoneticPr fontId="42" type="noConversion"/>
  </si>
  <si>
    <t>ⅩⅤ. Public Finance / 779</t>
    <phoneticPr fontId="20" type="noConversion"/>
  </si>
  <si>
    <t>780 / ⅩⅤ. 재정</t>
    <phoneticPr fontId="20" type="noConversion"/>
  </si>
  <si>
    <t>ⅩⅤ. Public Finance / 781</t>
    <phoneticPr fontId="20" type="noConversion"/>
  </si>
  <si>
    <t>782 / ⅩⅤ. 재정</t>
    <phoneticPr fontId="20" type="noConversion"/>
  </si>
  <si>
    <t>ⅩⅤ. Public Finance / 783</t>
    <phoneticPr fontId="20" type="noConversion"/>
  </si>
  <si>
    <t>784 / ⅩⅤ. 재정</t>
    <phoneticPr fontId="20" type="noConversion"/>
  </si>
  <si>
    <t>ⅩⅤ. Public Finance / 785</t>
    <phoneticPr fontId="20" type="noConversion"/>
  </si>
  <si>
    <t>786 / ⅩⅤ. 재정</t>
    <phoneticPr fontId="20" type="noConversion"/>
  </si>
  <si>
    <t>ⅩⅤ. Public Finance / 787</t>
    <phoneticPr fontId="20" type="noConversion"/>
  </si>
  <si>
    <t>788 / ⅩⅤ. 재정</t>
    <phoneticPr fontId="20" type="noConversion"/>
  </si>
  <si>
    <t>ⅩⅤ. Public Finance / 789</t>
    <phoneticPr fontId="20" type="noConversion"/>
  </si>
  <si>
    <t>790 / ⅩⅤ. 재정</t>
    <phoneticPr fontId="20" type="noConversion"/>
  </si>
  <si>
    <t>ⅩⅤ. Public Finance / 791</t>
    <phoneticPr fontId="20" type="noConversion"/>
  </si>
  <si>
    <t>792 / ⅩⅤ. 재정</t>
    <phoneticPr fontId="20" type="noConversion"/>
  </si>
  <si>
    <t>ⅩⅤ. Public Finance / 793</t>
    <phoneticPr fontId="20" type="noConversion"/>
  </si>
  <si>
    <t>794 / ⅩⅤ. 재정</t>
    <phoneticPr fontId="20" type="noConversion"/>
  </si>
  <si>
    <t>ⅩⅤ. Public Finance / 795</t>
    <phoneticPr fontId="20" type="noConversion"/>
  </si>
  <si>
    <t>796 / ⅩⅤ. 재정</t>
    <phoneticPr fontId="20" type="noConversion"/>
  </si>
  <si>
    <t>ⅩⅤ. Public Finance / 797</t>
    <phoneticPr fontId="20" type="noConversion"/>
  </si>
  <si>
    <t>798 / ⅩⅤ. 재정</t>
    <phoneticPr fontId="20" type="noConversion"/>
  </si>
  <si>
    <t>ⅩⅤ. Public Finance / 799</t>
    <phoneticPr fontId="20" type="noConversion"/>
  </si>
  <si>
    <t>800 / ⅩⅤ. 재정</t>
    <phoneticPr fontId="42" type="noConversion"/>
  </si>
  <si>
    <t>ⅩⅤ. Public Finance / 801</t>
    <phoneticPr fontId="42" type="noConversion"/>
  </si>
  <si>
    <t>802 / ⅩⅤ. 재정</t>
    <phoneticPr fontId="42" type="noConversion"/>
  </si>
  <si>
    <t>ⅩⅤ. Public Finance / 803</t>
    <phoneticPr fontId="42" type="noConversion"/>
  </si>
  <si>
    <t>804 / ⅩⅤ. 재정</t>
    <phoneticPr fontId="20" type="noConversion"/>
  </si>
  <si>
    <t>ⅩⅤ. Public Finance / 805</t>
    <phoneticPr fontId="20" type="noConversion"/>
  </si>
  <si>
    <t>806 / ⅩⅤ. 재정</t>
    <phoneticPr fontId="20" type="noConversion"/>
  </si>
  <si>
    <t>ⅩⅤ. Public Finance / 807</t>
    <phoneticPr fontId="20" type="noConversion"/>
  </si>
  <si>
    <t>808 / ⅩⅤ. 재정</t>
    <phoneticPr fontId="20" type="noConversion"/>
  </si>
  <si>
    <t xml:space="preserve">      2) 통계숫자의 단위표시 미만은 사사오입을 원칙으로 하였으며 총계숫자를 맞추기 위해 내용란의 단위숫자가 다를 수도 있음.</t>
    <phoneticPr fontId="20" type="noConversion"/>
  </si>
  <si>
    <t>2017</t>
    <phoneticPr fontId="20" type="noConversion"/>
  </si>
  <si>
    <t>2017</t>
    <phoneticPr fontId="20" type="noConversion"/>
  </si>
  <si>
    <t>2017</t>
    <phoneticPr fontId="20" type="noConversion"/>
  </si>
  <si>
    <t>2017</t>
    <phoneticPr fontId="4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</si>
</sst>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9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_ ;_ * \!\-#,##0_ ;_ * &quot;-&quot;_ ;_ @_ "/>
    <numFmt numFmtId="178" formatCode="_-* #,##0_-;\!\-* #,##0_-;_-* &quot;-&quot;_-;_-@_-"/>
    <numFmt numFmtId="179" formatCode="#,##0_);[Red]\!\(#,##0\!\)"/>
    <numFmt numFmtId="180" formatCode="#,##0_ "/>
    <numFmt numFmtId="181" formatCode="#,##0_);[Red]\(#,##0\)"/>
    <numFmt numFmtId="182" formatCode="_-[$€-2]* #,##0.00_-;\-[$€-2]* #,##0.00_-;_-[$€-2]* &quot;-&quot;??_-"/>
    <numFmt numFmtId="18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4" formatCode="&quot;₩&quot;#,##0;[Red]&quot;₩&quot;&quot;₩&quot;\-#,##0"/>
    <numFmt numFmtId="18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8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9" formatCode="_ * #,##0.00_ ;_ * \-#,##0.00_ ;_ * &quot;-&quot;??_ ;_ @_ "/>
    <numFmt numFmtId="190" formatCode="&quot;₩&quot;#,##0.00;&quot;₩&quot;\-#,##0.00"/>
    <numFmt numFmtId="191" formatCode="_-* #,##0.0_-;\-* #,##0.0_-;_-* &quot;-&quot;?_-;_-@_-"/>
    <numFmt numFmtId="192" formatCode="&quot;₩&quot;#,##0.00;[Red]&quot;₩&quot;\-#,##0.00"/>
    <numFmt numFmtId="193" formatCode="_ &quot;₩&quot;* #,##0_ ;_ &quot;₩&quot;* \-#,##0_ ;_ &quot;₩&quot;* &quot;-&quot;_ ;_ @_ "/>
    <numFmt numFmtId="194" formatCode="&quot;$&quot;#,##0_);[Red]\(&quot;$&quot;#,##0\)"/>
    <numFmt numFmtId="195" formatCode="&quot;₩&quot;#,##0;[Red]&quot;₩&quot;\-#,##0"/>
    <numFmt numFmtId="196" formatCode="_ &quot;₩&quot;* #,##0.00_ ;_ &quot;₩&quot;* \-#,##0.00_ ;_ &quot;₩&quot;* &quot;-&quot;??_ ;_ @_ "/>
    <numFmt numFmtId="197" formatCode="&quot;$&quot;#,##0.00_);[Red]\(&quot;$&quot;#,##0.00\)"/>
    <numFmt numFmtId="198" formatCode="#,##0;[Red]&quot;-&quot;#,##0"/>
    <numFmt numFmtId="199" formatCode="#,##0.00;[Red]&quot;-&quot;#,##0.00"/>
    <numFmt numFmtId="200" formatCode="#,##0.0"/>
    <numFmt numFmtId="201" formatCode="_(* #,##0_);_(* \(#,##0\);_(* &quot;-&quot;_);_(@_)"/>
    <numFmt numFmtId="202" formatCode="#,##0.0_ "/>
    <numFmt numFmtId="203" formatCode="_ * #,##0_ ;_ * &quot;₩&quot;&quot;₩&quot;\-#,##0_ ;_ * &quot;-&quot;_ ;_ @_ "/>
    <numFmt numFmtId="204" formatCode="_ &quot;₩&quot;* #,##0.00_ ;_ &quot;₩&quot;* &quot;₩&quot;&quot;₩&quot;\-#,##0.00_ ;_ &quot;₩&quot;* &quot;-&quot;??_ ;_ @_ "/>
    <numFmt numFmtId="205" formatCode="_ &quot;₩&quot;* #,##0_ ;_ &quot;₩&quot;* &quot;₩&quot;&quot;₩&quot;\-#,##0_ ;_ &quot;₩&quot;* &quot;-&quot;_ ;_ @_ "/>
    <numFmt numFmtId="206" formatCode="&quot;₩&quot;#,##0.00;[Red]&quot;₩&quot;&quot;₩&quot;&quot;₩&quot;\-#,##0.00"/>
    <numFmt numFmtId="207" formatCode="_ * #,##0.00_ ;_ * &quot;₩&quot;&quot;₩&quot;\-#,##0.00_ ;_ * &quot;-&quot;??_ ;_ @_ "/>
    <numFmt numFmtId="208" formatCode="&quot;R$&quot;#,##0_);[Red]\(&quot;R$&quot;#,##0\)"/>
    <numFmt numFmtId="209" formatCode="&quot;₩&quot;#,##0.00;&quot;₩&quot;&quot;₩&quot;&quot;₩&quot;&quot;₩&quot;&quot;₩&quot;&quot;₩&quot;\-#,##0.00"/>
    <numFmt numFmtId="210" formatCode="_ &quot;₩&quot;* #,##0.00_ ;_ &quot;₩&quot;* &quot;₩&quot;\-#,##0.00_ ;_ &quot;₩&quot;* &quot;-&quot;??_ ;_ @_ "/>
    <numFmt numFmtId="211" formatCode="&quot;₩&quot;#,##0;&quot;₩&quot;&quot;₩&quot;&quot;₩&quot;\-#,##0"/>
    <numFmt numFmtId="212" formatCode="&quot;R$&quot;#,##0_);\(&quot;R$&quot;#,##0\)"/>
    <numFmt numFmtId="213" formatCode="#,##0&quot; / XⅡ. 보건 및 사회보장&quot;"/>
    <numFmt numFmtId="214" formatCode="#,##0_-;\-#,##0_-;&quot;-&quot;_-;@_-"/>
    <numFmt numFmtId="215" formatCode="#,##0;\-#,##0;&quot;-&quot;;@"/>
    <numFmt numFmtId="216" formatCode="#,##0\ ;\-#,##0\ ;&quot;-&quot;\ ;@\ "/>
    <numFmt numFmtId="217" formatCode="#,##0\ ;\-#,##0\ ;&quot;-&quot;\ ;\ @"/>
    <numFmt numFmtId="218" formatCode="_-* #,##0.0_-;\-* #,##0.0_-;_-* &quot;-&quot;_-;_-@_-"/>
    <numFmt numFmtId="219" formatCode="#,##0\ "/>
    <numFmt numFmtId="220" formatCode="\ @"/>
    <numFmt numFmtId="221" formatCode="0_ "/>
    <numFmt numFmtId="222" formatCode="0_);[Red]\(0\)"/>
  </numFmts>
  <fonts count="206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1"/>
      <name val="뼻뮝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2"/>
      <name val="Arial"/>
      <family val="2"/>
    </font>
    <font>
      <u/>
      <sz val="12"/>
      <color indexed="12"/>
      <name val="Arial"/>
      <family val="2"/>
    </font>
    <font>
      <u/>
      <sz val="12"/>
      <color indexed="20"/>
      <name val="Arial"/>
      <family val="2"/>
    </font>
    <font>
      <b/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u/>
      <sz val="12"/>
      <color indexed="12"/>
      <name val="바탕체"/>
      <family val="1"/>
      <charset val="129"/>
    </font>
    <font>
      <sz val="10"/>
      <name val="돋움체"/>
      <family val="3"/>
      <charset val="129"/>
    </font>
    <font>
      <sz val="10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u/>
      <sz val="11"/>
      <color indexed="12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0"/>
      <color indexed="8"/>
      <name val="Arial"/>
      <family val="2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vertAlign val="superscript"/>
      <sz val="9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2"/>
      <color theme="1"/>
      <name val="Arial"/>
      <family val="2"/>
    </font>
    <font>
      <sz val="17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9"/>
      <color theme="1"/>
      <name val="Arial Narrow"/>
      <family val="2"/>
    </font>
    <font>
      <b/>
      <vertAlign val="superscript"/>
      <sz val="17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12"/>
      <color theme="1"/>
      <name val="바탕체"/>
      <family val="1"/>
      <charset val="129"/>
    </font>
    <font>
      <sz val="8.5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b/>
      <sz val="17"/>
      <color theme="1"/>
      <name val="나눔고딕 ExtraBold"/>
      <family val="3"/>
      <charset val="129"/>
    </font>
    <font>
      <sz val="9"/>
      <name val="바탕체"/>
      <family val="1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b/>
      <sz val="12"/>
      <name val="바탕체"/>
      <family val="1"/>
      <charset val="129"/>
    </font>
    <font>
      <sz val="9"/>
      <color rgb="FF000000"/>
      <name val="돋움"/>
      <family val="3"/>
      <charset val="129"/>
    </font>
  </fonts>
  <fills count="6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537">
    <xf numFmtId="0" fontId="0" fillId="0" borderId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91" fillId="0" borderId="0"/>
    <xf numFmtId="0" fontId="91" fillId="0" borderId="0"/>
    <xf numFmtId="0" fontId="12" fillId="0" borderId="0" applyNumberFormat="0" applyFill="0" applyBorder="0" applyAlignment="0" applyProtection="0"/>
    <xf numFmtId="0" fontId="14" fillId="0" borderId="0"/>
    <xf numFmtId="0" fontId="14" fillId="0" borderId="0"/>
    <xf numFmtId="0" fontId="67" fillId="0" borderId="0"/>
    <xf numFmtId="0" fontId="3" fillId="2" borderId="0" applyNumberFormat="0" applyBorder="0" applyAlignment="0" applyProtection="0">
      <alignment vertical="center"/>
    </xf>
    <xf numFmtId="0" fontId="116" fillId="2" borderId="0" applyNumberFormat="0" applyBorder="0" applyAlignment="0" applyProtection="0"/>
    <xf numFmtId="0" fontId="3" fillId="3" borderId="0" applyNumberFormat="0" applyBorder="0" applyAlignment="0" applyProtection="0">
      <alignment vertical="center"/>
    </xf>
    <xf numFmtId="0" fontId="116" fillId="3" borderId="0" applyNumberFormat="0" applyBorder="0" applyAlignment="0" applyProtection="0"/>
    <xf numFmtId="0" fontId="3" fillId="4" borderId="0" applyNumberFormat="0" applyBorder="0" applyAlignment="0" applyProtection="0">
      <alignment vertical="center"/>
    </xf>
    <xf numFmtId="0" fontId="116" fillId="4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/>
    <xf numFmtId="0" fontId="3" fillId="6" borderId="0" applyNumberFormat="0" applyBorder="0" applyAlignment="0" applyProtection="0">
      <alignment vertical="center"/>
    </xf>
    <xf numFmtId="0" fontId="116" fillId="6" borderId="0" applyNumberFormat="0" applyBorder="0" applyAlignment="0" applyProtection="0"/>
    <xf numFmtId="0" fontId="3" fillId="7" borderId="0" applyNumberFormat="0" applyBorder="0" applyAlignment="0" applyProtection="0">
      <alignment vertical="center"/>
    </xf>
    <xf numFmtId="0" fontId="116" fillId="7" borderId="0" applyNumberFormat="0" applyBorder="0" applyAlignment="0" applyProtection="0"/>
    <xf numFmtId="0" fontId="5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160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97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5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160" fillId="3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7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5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160" fillId="3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5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160" fillId="3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160" fillId="3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97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160" fillId="3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7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5" fillId="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6" fillId="8" borderId="0" applyNumberFormat="0" applyBorder="0" applyAlignment="0" applyProtection="0"/>
    <xf numFmtId="0" fontId="3" fillId="9" borderId="0" applyNumberFormat="0" applyBorder="0" applyAlignment="0" applyProtection="0">
      <alignment vertical="center"/>
    </xf>
    <xf numFmtId="0" fontId="116" fillId="9" borderId="0" applyNumberFormat="0" applyBorder="0" applyAlignment="0" applyProtection="0"/>
    <xf numFmtId="0" fontId="3" fillId="11" borderId="0" applyNumberFormat="0" applyBorder="0" applyAlignment="0" applyProtection="0">
      <alignment vertical="center"/>
    </xf>
    <xf numFmtId="0" fontId="116" fillId="11" borderId="0" applyNumberFormat="0" applyBorder="0" applyAlignment="0" applyProtection="0"/>
    <xf numFmtId="0" fontId="3" fillId="5" borderId="0" applyNumberFormat="0" applyBorder="0" applyAlignment="0" applyProtection="0">
      <alignment vertical="center"/>
    </xf>
    <xf numFmtId="0" fontId="116" fillId="5" borderId="0" applyNumberFormat="0" applyBorder="0" applyAlignment="0" applyProtection="0"/>
    <xf numFmtId="0" fontId="3" fillId="8" borderId="0" applyNumberFormat="0" applyBorder="0" applyAlignment="0" applyProtection="0">
      <alignment vertical="center"/>
    </xf>
    <xf numFmtId="0" fontId="116" fillId="8" borderId="0" applyNumberFormat="0" applyBorder="0" applyAlignment="0" applyProtection="0"/>
    <xf numFmtId="0" fontId="3" fillId="12" borderId="0" applyNumberFormat="0" applyBorder="0" applyAlignment="0" applyProtection="0">
      <alignment vertical="center"/>
    </xf>
    <xf numFmtId="0" fontId="116" fillId="12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0" fillId="3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5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160" fillId="3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7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60" fillId="3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7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15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160" fillId="4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7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5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60" fillId="4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97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5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60" fillId="4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97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7" fillId="14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117" fillId="9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117" fillId="11" borderId="0" applyNumberFormat="0" applyBorder="0" applyAlignment="0" applyProtection="0"/>
    <xf numFmtId="0" fontId="6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/>
    <xf numFmtId="0" fontId="6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/>
    <xf numFmtId="0" fontId="6" fillId="17" borderId="0" applyNumberFormat="0" applyBorder="0" applyAlignment="0" applyProtection="0">
      <alignment vertical="center"/>
    </xf>
    <xf numFmtId="0" fontId="117" fillId="17" borderId="0" applyNumberFormat="0" applyBorder="0" applyAlignment="0" applyProtection="0"/>
    <xf numFmtId="0" fontId="6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61" fillId="43" borderId="0" applyNumberFormat="0" applyBorder="0" applyAlignment="0" applyProtection="0">
      <alignment vertical="center"/>
    </xf>
    <xf numFmtId="0" fontId="98" fillId="14" borderId="0" applyNumberFormat="0" applyBorder="0" applyAlignment="0" applyProtection="0">
      <alignment vertical="center"/>
    </xf>
    <xf numFmtId="0" fontId="69" fillId="14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1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61" fillId="44" borderId="0" applyNumberFormat="0" applyBorder="0" applyAlignment="0" applyProtection="0">
      <alignment vertical="center"/>
    </xf>
    <xf numFmtId="0" fontId="98" fillId="9" borderId="0" applyNumberFormat="0" applyBorder="0" applyAlignment="0" applyProtection="0">
      <alignment vertical="center"/>
    </xf>
    <xf numFmtId="0" fontId="69" fillId="9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1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61" fillId="45" borderId="0" applyNumberFormat="0" applyBorder="0" applyAlignment="0" applyProtection="0">
      <alignment vertical="center"/>
    </xf>
    <xf numFmtId="0" fontId="98" fillId="11" borderId="0" applyNumberFormat="0" applyBorder="0" applyAlignment="0" applyProtection="0">
      <alignment vertical="center"/>
    </xf>
    <xf numFmtId="0" fontId="69" fillId="11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1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1" fillId="46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1" fillId="47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1" fillId="48" borderId="0" applyNumberFormat="0" applyBorder="0" applyAlignment="0" applyProtection="0">
      <alignment vertical="center"/>
    </xf>
    <xf numFmtId="0" fontId="98" fillId="17" borderId="0" applyNumberFormat="0" applyBorder="0" applyAlignment="0" applyProtection="0">
      <alignment vertical="center"/>
    </xf>
    <xf numFmtId="0" fontId="69" fillId="17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1" fillId="17" borderId="0" applyNumberFormat="0" applyBorder="0" applyAlignment="0" applyProtection="0">
      <alignment vertical="center"/>
    </xf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117" fillId="19" borderId="0" applyNumberFormat="0" applyBorder="0" applyAlignment="0" applyProtection="0"/>
    <xf numFmtId="0" fontId="6" fillId="20" borderId="0" applyNumberFormat="0" applyBorder="0" applyAlignment="0" applyProtection="0">
      <alignment vertical="center"/>
    </xf>
    <xf numFmtId="0" fontId="117" fillId="20" borderId="0" applyNumberFormat="0" applyBorder="0" applyAlignment="0" applyProtection="0"/>
    <xf numFmtId="0" fontId="6" fillId="21" borderId="0" applyNumberFormat="0" applyBorder="0" applyAlignment="0" applyProtection="0">
      <alignment vertical="center"/>
    </xf>
    <xf numFmtId="0" fontId="117" fillId="21" borderId="0" applyNumberFormat="0" applyBorder="0" applyAlignment="0" applyProtection="0"/>
    <xf numFmtId="0" fontId="6" fillId="15" borderId="0" applyNumberFormat="0" applyBorder="0" applyAlignment="0" applyProtection="0">
      <alignment vertical="center"/>
    </xf>
    <xf numFmtId="0" fontId="117" fillId="15" borderId="0" applyNumberFormat="0" applyBorder="0" applyAlignment="0" applyProtection="0"/>
    <xf numFmtId="0" fontId="6" fillId="16" borderId="0" applyNumberFormat="0" applyBorder="0" applyAlignment="0" applyProtection="0">
      <alignment vertical="center"/>
    </xf>
    <xf numFmtId="0" fontId="117" fillId="16" borderId="0" applyNumberFormat="0" applyBorder="0" applyAlignment="0" applyProtection="0"/>
    <xf numFmtId="0" fontId="6" fillId="18" borderId="0" applyNumberFormat="0" applyBorder="0" applyAlignment="0" applyProtection="0">
      <alignment vertical="center"/>
    </xf>
    <xf numFmtId="0" fontId="117" fillId="18" borderId="0" applyNumberFormat="0" applyBorder="0" applyAlignment="0" applyProtection="0"/>
    <xf numFmtId="0" fontId="51" fillId="0" borderId="0" applyFont="0" applyFill="0" applyBorder="0" applyAlignment="0" applyProtection="0"/>
    <xf numFmtId="192" fontId="46" fillId="0" borderId="0" applyFont="0" applyFill="0" applyBorder="0" applyAlignment="0" applyProtection="0"/>
    <xf numFmtId="192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2" fontId="47" fillId="0" borderId="0" applyFont="0" applyFill="0" applyBorder="0" applyAlignment="0" applyProtection="0"/>
    <xf numFmtId="193" fontId="48" fillId="0" borderId="0" applyFont="0" applyFill="0" applyBorder="0" applyAlignment="0" applyProtection="0"/>
    <xf numFmtId="192" fontId="9" fillId="0" borderId="0" applyFont="0" applyFill="0" applyBorder="0" applyAlignment="0" applyProtection="0"/>
    <xf numFmtId="192" fontId="49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2" fontId="1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194" fontId="1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193" fontId="9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193" fontId="150" fillId="0" borderId="0" applyFont="0" applyFill="0" applyBorder="0" applyAlignment="0" applyProtection="0"/>
    <xf numFmtId="0" fontId="51" fillId="0" borderId="0" applyFont="0" applyFill="0" applyBorder="0" applyAlignment="0" applyProtection="0"/>
    <xf numFmtId="195" fontId="46" fillId="0" borderId="0" applyFont="0" applyFill="0" applyBorder="0" applyAlignment="0" applyProtection="0"/>
    <xf numFmtId="195" fontId="47" fillId="0" borderId="0" applyFont="0" applyFill="0" applyBorder="0" applyAlignment="0" applyProtection="0"/>
    <xf numFmtId="196" fontId="48" fillId="0" borderId="0" applyFont="0" applyFill="0" applyBorder="0" applyAlignment="0" applyProtection="0"/>
    <xf numFmtId="195" fontId="47" fillId="0" borderId="0" applyFont="0" applyFill="0" applyBorder="0" applyAlignment="0" applyProtection="0"/>
    <xf numFmtId="196" fontId="48" fillId="0" borderId="0" applyFont="0" applyFill="0" applyBorder="0" applyAlignment="0" applyProtection="0"/>
    <xf numFmtId="195" fontId="9" fillId="0" borderId="0" applyFont="0" applyFill="0" applyBorder="0" applyAlignment="0" applyProtection="0"/>
    <xf numFmtId="195" fontId="49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5" fontId="1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197" fontId="1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0" fontId="151" fillId="0" borderId="0" applyFont="0" applyFill="0" applyBorder="0" applyAlignment="0" applyProtection="0"/>
    <xf numFmtId="196" fontId="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196" fontId="1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6" fillId="0" borderId="0"/>
    <xf numFmtId="0" fontId="51" fillId="0" borderId="0" applyFont="0" applyFill="0" applyBorder="0" applyAlignment="0" applyProtection="0"/>
    <xf numFmtId="198" fontId="46" fillId="0" borderId="0" applyFont="0" applyFill="0" applyBorder="0" applyAlignment="0" applyProtection="0"/>
    <xf numFmtId="198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198" fontId="47" fillId="0" borderId="0" applyFont="0" applyFill="0" applyBorder="0" applyAlignment="0" applyProtection="0"/>
    <xf numFmtId="176" fontId="48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9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49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176" fontId="150" fillId="0" borderId="0" applyFont="0" applyFill="0" applyBorder="0" applyAlignment="0" applyProtection="0"/>
    <xf numFmtId="0" fontId="51" fillId="0" borderId="0" applyFont="0" applyFill="0" applyBorder="0" applyAlignment="0" applyProtection="0"/>
    <xf numFmtId="199" fontId="46" fillId="0" borderId="0" applyFont="0" applyFill="0" applyBorder="0" applyAlignment="0" applyProtection="0"/>
    <xf numFmtId="199" fontId="47" fillId="0" borderId="0" applyFont="0" applyFill="0" applyBorder="0" applyAlignment="0" applyProtection="0"/>
    <xf numFmtId="189" fontId="48" fillId="0" borderId="0" applyFont="0" applyFill="0" applyBorder="0" applyAlignment="0" applyProtection="0"/>
    <xf numFmtId="199" fontId="47" fillId="0" borderId="0" applyFont="0" applyFill="0" applyBorder="0" applyAlignment="0" applyProtection="0"/>
    <xf numFmtId="189" fontId="48" fillId="0" borderId="0" applyFont="0" applyFill="0" applyBorder="0" applyAlignment="0" applyProtection="0"/>
    <xf numFmtId="40" fontId="9" fillId="0" borderId="0" applyFont="0" applyFill="0" applyBorder="0" applyAlignment="0" applyProtection="0"/>
    <xf numFmtId="40" fontId="49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49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9" fillId="0" borderId="0" applyFont="0" applyFill="0" applyBorder="0" applyAlignment="0" applyProtection="0"/>
    <xf numFmtId="189" fontId="49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189" fontId="1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24" fillId="3" borderId="0" applyNumberFormat="0" applyBorder="0" applyAlignment="0" applyProtection="0">
      <alignment vertical="center"/>
    </xf>
    <xf numFmtId="0" fontId="119" fillId="3" borderId="0" applyNumberFormat="0" applyBorder="0" applyAlignment="0" applyProtection="0"/>
    <xf numFmtId="0" fontId="10" fillId="0" borderId="0"/>
    <xf numFmtId="0" fontId="52" fillId="0" borderId="0"/>
    <xf numFmtId="0" fontId="46" fillId="0" borderId="0"/>
    <xf numFmtId="0" fontId="47" fillId="0" borderId="0"/>
    <xf numFmtId="0" fontId="48" fillId="0" borderId="0"/>
    <xf numFmtId="0" fontId="47" fillId="0" borderId="0"/>
    <xf numFmtId="0" fontId="49" fillId="0" borderId="0"/>
    <xf numFmtId="0" fontId="51" fillId="0" borderId="0"/>
    <xf numFmtId="0" fontId="48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51" fillId="0" borderId="0"/>
    <xf numFmtId="0" fontId="48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152" fillId="0" borderId="0"/>
    <xf numFmtId="0" fontId="52" fillId="0" borderId="0"/>
    <xf numFmtId="0" fontId="53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50" fillId="0" borderId="0"/>
    <xf numFmtId="0" fontId="50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52" fillId="0" borderId="0"/>
    <xf numFmtId="0" fontId="53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9" fillId="0" borderId="0"/>
    <xf numFmtId="0" fontId="49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2" fillId="22" borderId="1" applyNumberFormat="0" applyAlignment="0" applyProtection="0">
      <alignment vertical="center"/>
    </xf>
    <xf numFmtId="0" fontId="120" fillId="22" borderId="1" applyNumberFormat="0" applyAlignment="0" applyProtection="0"/>
    <xf numFmtId="0" fontId="11" fillId="0" borderId="0"/>
    <xf numFmtId="0" fontId="153" fillId="0" borderId="0"/>
    <xf numFmtId="0" fontId="30" fillId="23" borderId="2" applyNumberFormat="0" applyAlignment="0" applyProtection="0">
      <alignment vertical="center"/>
    </xf>
    <xf numFmtId="0" fontId="121" fillId="23" borderId="2" applyNumberFormat="0" applyAlignment="0" applyProtection="0"/>
    <xf numFmtId="0" fontId="12" fillId="0" borderId="0" applyFont="0" applyFill="0" applyBorder="0" applyAlignment="0" applyProtection="0"/>
    <xf numFmtId="0" fontId="13" fillId="0" borderId="0"/>
    <xf numFmtId="0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4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68" fillId="0" borderId="0" applyFont="0" applyFill="0" applyBorder="0" applyAlignment="0" applyProtection="0"/>
    <xf numFmtId="0" fontId="94" fillId="0" borderId="0"/>
    <xf numFmtId="0" fontId="12" fillId="0" borderId="0" applyFont="0" applyFill="0" applyBorder="0" applyAlignment="0" applyProtection="0"/>
    <xf numFmtId="0" fontId="147" fillId="0" borderId="0" applyFont="0" applyFill="0" applyBorder="0" applyAlignment="0" applyProtection="0"/>
    <xf numFmtId="0" fontId="94" fillId="0" borderId="0"/>
    <xf numFmtId="182" fontId="14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/>
    <xf numFmtId="2" fontId="12" fillId="0" borderId="0" applyFont="0" applyFill="0" applyBorder="0" applyAlignment="0" applyProtection="0"/>
    <xf numFmtId="2" fontId="147" fillId="0" borderId="0" applyFont="0" applyFill="0" applyBorder="0" applyAlignment="0" applyProtection="0"/>
    <xf numFmtId="0" fontId="60" fillId="0" borderId="0" applyNumberFormat="0" applyFill="0" applyBorder="0" applyAlignment="0" applyProtection="0">
      <alignment vertical="top"/>
      <protection locked="0"/>
    </xf>
    <xf numFmtId="0" fontId="39" fillId="4" borderId="0" applyNumberFormat="0" applyBorder="0" applyAlignment="0" applyProtection="0">
      <alignment vertical="center"/>
    </xf>
    <xf numFmtId="0" fontId="123" fillId="4" borderId="0" applyNumberFormat="0" applyBorder="0" applyAlignment="0" applyProtection="0"/>
    <xf numFmtId="38" fontId="15" fillId="24" borderId="0" applyNumberFormat="0" applyBorder="0" applyAlignment="0" applyProtection="0"/>
    <xf numFmtId="38" fontId="15" fillId="24" borderId="0" applyNumberFormat="0" applyBorder="0" applyAlignment="0" applyProtection="0"/>
    <xf numFmtId="38" fontId="154" fillId="24" borderId="0" applyNumberFormat="0" applyBorder="0" applyAlignment="0" applyProtection="0"/>
    <xf numFmtId="38" fontId="15" fillId="25" borderId="0" applyNumberFormat="0" applyBorder="0" applyAlignment="0" applyProtection="0"/>
    <xf numFmtId="0" fontId="16" fillId="0" borderId="0">
      <alignment horizontal="left"/>
    </xf>
    <xf numFmtId="0" fontId="155" fillId="0" borderId="0">
      <alignment horizontal="left"/>
    </xf>
    <xf numFmtId="0" fontId="17" fillId="0" borderId="3" applyNumberFormat="0" applyAlignment="0" applyProtection="0">
      <alignment horizontal="left" vertical="center"/>
    </xf>
    <xf numFmtId="0" fontId="156" fillId="0" borderId="3" applyNumberFormat="0" applyAlignment="0" applyProtection="0">
      <alignment horizontal="left" vertical="center"/>
    </xf>
    <xf numFmtId="0" fontId="17" fillId="0" borderId="4">
      <alignment horizontal="left" vertical="center"/>
    </xf>
    <xf numFmtId="0" fontId="17" fillId="0" borderId="4">
      <alignment horizontal="left" vertical="center"/>
    </xf>
    <xf numFmtId="0" fontId="156" fillId="0" borderId="4">
      <alignment horizontal="left" vertical="center"/>
    </xf>
    <xf numFmtId="0" fontId="17" fillId="0" borderId="4">
      <alignment horizontal="left" vertical="center"/>
    </xf>
    <xf numFmtId="0" fontId="156" fillId="0" borderId="4">
      <alignment horizontal="left" vertical="center"/>
    </xf>
    <xf numFmtId="0" fontId="156" fillId="0" borderId="4">
      <alignment horizontal="left" vertical="center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6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7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24" fillId="0" borderId="7" applyNumberFormat="0" applyFill="0" applyAlignment="0" applyProtection="0"/>
    <xf numFmtId="0" fontId="38" fillId="0" borderId="0" applyNumberFormat="0" applyFill="0" applyBorder="0" applyAlignment="0" applyProtection="0">
      <alignment vertical="center"/>
    </xf>
    <xf numFmtId="0" fontId="1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33" fillId="7" borderId="1" applyNumberFormat="0" applyAlignment="0" applyProtection="0">
      <alignment vertical="center"/>
    </xf>
    <xf numFmtId="10" fontId="15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4" borderId="8" applyNumberFormat="0" applyBorder="0" applyAlignment="0" applyProtection="0"/>
    <xf numFmtId="10" fontId="154" fillId="24" borderId="8" applyNumberFormat="0" applyBorder="0" applyAlignment="0" applyProtection="0"/>
    <xf numFmtId="10" fontId="15" fillId="26" borderId="8" applyNumberFormat="0" applyBorder="0" applyAlignment="0" applyProtection="0"/>
    <xf numFmtId="10" fontId="154" fillId="24" borderId="8" applyNumberFormat="0" applyBorder="0" applyAlignment="0" applyProtection="0"/>
    <xf numFmtId="0" fontId="125" fillId="7" borderId="1" applyNumberFormat="0" applyAlignment="0" applyProtection="0"/>
    <xf numFmtId="0" fontId="31" fillId="0" borderId="9" applyNumberFormat="0" applyFill="0" applyAlignment="0" applyProtection="0">
      <alignment vertical="center"/>
    </xf>
    <xf numFmtId="0" fontId="126" fillId="0" borderId="9" applyNumberFormat="0" applyFill="0" applyAlignment="0" applyProtection="0"/>
    <xf numFmtId="176" fontId="12" fillId="0" borderId="0" applyFont="0" applyFill="0" applyBorder="0" applyAlignment="0" applyProtection="0"/>
    <xf numFmtId="210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0" fontId="19" fillId="0" borderId="10"/>
    <xf numFmtId="0" fontId="158" fillId="0" borderId="1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8" fillId="13" borderId="0" applyNumberFormat="0" applyBorder="0" applyAlignment="0" applyProtection="0">
      <alignment vertical="center"/>
    </xf>
    <xf numFmtId="0" fontId="127" fillId="13" borderId="0" applyNumberFormat="0" applyBorder="0" applyAlignment="0" applyProtection="0"/>
    <xf numFmtId="0" fontId="14" fillId="0" borderId="0"/>
    <xf numFmtId="0" fontId="14" fillId="0" borderId="0"/>
    <xf numFmtId="209" fontId="14" fillId="0" borderId="0"/>
    <xf numFmtId="0" fontId="12" fillId="0" borderId="0"/>
    <xf numFmtId="0" fontId="13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/>
    <xf numFmtId="0" fontId="40" fillId="22" borderId="12" applyNumberFormat="0" applyAlignment="0" applyProtection="0">
      <alignment vertical="center"/>
    </xf>
    <xf numFmtId="0" fontId="128" fillId="22" borderId="12" applyNumberFormat="0" applyAlignment="0" applyProtection="0"/>
    <xf numFmtId="10" fontId="12" fillId="0" borderId="0" applyFont="0" applyFill="0" applyBorder="0" applyAlignment="0" applyProtection="0"/>
    <xf numFmtId="10" fontId="147" fillId="0" borderId="0" applyFont="0" applyFill="0" applyBorder="0" applyAlignment="0" applyProtection="0"/>
    <xf numFmtId="0" fontId="19" fillId="0" borderId="0"/>
    <xf numFmtId="0" fontId="158" fillId="0" borderId="0"/>
    <xf numFmtId="0" fontId="35" fillId="0" borderId="0" applyNumberFormat="0" applyFill="0" applyBorder="0" applyAlignment="0" applyProtection="0">
      <alignment vertical="center"/>
    </xf>
    <xf numFmtId="0" fontId="87" fillId="0" borderId="0" applyFill="0" applyBorder="0" applyProtection="0">
      <alignment horizontal="centerContinuous" vertical="center"/>
    </xf>
    <xf numFmtId="0" fontId="88" fillId="24" borderId="0" applyFill="0" applyBorder="0" applyProtection="0">
      <alignment horizontal="center" vertical="center"/>
    </xf>
    <xf numFmtId="0" fontId="129" fillId="0" borderId="0" applyNumberFormat="0" applyFill="0" applyBorder="0" applyAlignment="0" applyProtection="0"/>
    <xf numFmtId="0" fontId="12" fillId="0" borderId="13" applyNumberFormat="0" applyFont="0" applyFill="0" applyAlignment="0" applyProtection="0"/>
    <xf numFmtId="0" fontId="12" fillId="0" borderId="13" applyNumberFormat="0" applyFont="0" applyFill="0" applyAlignment="0" applyProtection="0"/>
    <xf numFmtId="0" fontId="147" fillId="0" borderId="13" applyNumberFormat="0" applyFont="0" applyFill="0" applyAlignment="0" applyProtection="0"/>
    <xf numFmtId="0" fontId="32" fillId="0" borderId="14" applyNumberFormat="0" applyFill="0" applyAlignment="0" applyProtection="0">
      <alignment vertical="center"/>
    </xf>
    <xf numFmtId="0" fontId="20" fillId="0" borderId="15">
      <alignment horizontal="left"/>
    </xf>
    <xf numFmtId="0" fontId="159" fillId="0" borderId="15">
      <alignment horizontal="left"/>
    </xf>
    <xf numFmtId="0" fontId="2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/>
    <xf numFmtId="0" fontId="6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1" fillId="49" borderId="0" applyNumberFormat="0" applyBorder="0" applyAlignment="0" applyProtection="0">
      <alignment vertical="center"/>
    </xf>
    <xf numFmtId="0" fontId="98" fillId="19" borderId="0" applyNumberFormat="0" applyBorder="0" applyAlignment="0" applyProtection="0">
      <alignment vertical="center"/>
    </xf>
    <xf numFmtId="0" fontId="69" fillId="19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31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61" fillId="50" borderId="0" applyNumberFormat="0" applyBorder="0" applyAlignment="0" applyProtection="0">
      <alignment vertical="center"/>
    </xf>
    <xf numFmtId="0" fontId="98" fillId="20" borderId="0" applyNumberFormat="0" applyBorder="0" applyAlignment="0" applyProtection="0">
      <alignment vertical="center"/>
    </xf>
    <xf numFmtId="0" fontId="69" fillId="20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1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1" fillId="51" borderId="0" applyNumberFormat="0" applyBorder="0" applyAlignment="0" applyProtection="0">
      <alignment vertical="center"/>
    </xf>
    <xf numFmtId="0" fontId="98" fillId="21" borderId="0" applyNumberFormat="0" applyBorder="0" applyAlignment="0" applyProtection="0">
      <alignment vertical="center"/>
    </xf>
    <xf numFmtId="0" fontId="69" fillId="21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1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1" fillId="52" borderId="0" applyNumberFormat="0" applyBorder="0" applyAlignment="0" applyProtection="0">
      <alignment vertical="center"/>
    </xf>
    <xf numFmtId="0" fontId="98" fillId="15" borderId="0" applyNumberFormat="0" applyBorder="0" applyAlignment="0" applyProtection="0">
      <alignment vertical="center"/>
    </xf>
    <xf numFmtId="0" fontId="69" fillId="15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31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61" fillId="53" borderId="0" applyNumberFormat="0" applyBorder="0" applyAlignment="0" applyProtection="0">
      <alignment vertical="center"/>
    </xf>
    <xf numFmtId="0" fontId="98" fillId="16" borderId="0" applyNumberFormat="0" applyBorder="0" applyAlignment="0" applyProtection="0">
      <alignment vertical="center"/>
    </xf>
    <xf numFmtId="0" fontId="69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131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61" fillId="54" borderId="0" applyNumberFormat="0" applyBorder="0" applyAlignment="0" applyProtection="0">
      <alignment vertical="center"/>
    </xf>
    <xf numFmtId="0" fontId="98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1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22" fillId="22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22" fillId="22" borderId="1" applyNumberFormat="0" applyAlignment="0" applyProtection="0">
      <alignment vertical="center"/>
    </xf>
    <xf numFmtId="0" fontId="71" fillId="25" borderId="1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71" fillId="25" borderId="1" applyNumberFormat="0" applyAlignment="0" applyProtection="0">
      <alignment vertical="center"/>
    </xf>
    <xf numFmtId="0" fontId="100" fillId="22" borderId="1" applyNumberFormat="0" applyAlignment="0" applyProtection="0">
      <alignment vertical="center"/>
    </xf>
    <xf numFmtId="0" fontId="163" fillId="55" borderId="85" applyNumberFormat="0" applyAlignment="0" applyProtection="0">
      <alignment vertical="center"/>
    </xf>
    <xf numFmtId="0" fontId="71" fillId="22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0" fontId="61" fillId="29" borderId="1" applyNumberFormat="0" applyAlignment="0" applyProtection="0">
      <alignment vertical="center"/>
    </xf>
    <xf numFmtId="0" fontId="133" fillId="22" borderId="1" applyNumberFormat="0" applyAlignment="0" applyProtection="0">
      <alignment vertical="center"/>
    </xf>
    <xf numFmtId="183" fontId="14" fillId="0" borderId="0">
      <protection locked="0"/>
    </xf>
    <xf numFmtId="203" fontId="13" fillId="0" borderId="0">
      <protection locked="0"/>
    </xf>
    <xf numFmtId="0" fontId="23" fillId="0" borderId="0">
      <protection locked="0"/>
    </xf>
    <xf numFmtId="0" fontId="144" fillId="0" borderId="0">
      <protection locked="0"/>
    </xf>
    <xf numFmtId="0" fontId="23" fillId="0" borderId="0">
      <protection locked="0"/>
    </xf>
    <xf numFmtId="0" fontId="144" fillId="0" borderId="0">
      <protection locked="0"/>
    </xf>
    <xf numFmtId="0" fontId="24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4" fillId="56" borderId="0" applyNumberFormat="0" applyBorder="0" applyAlignment="0" applyProtection="0">
      <alignment vertical="center"/>
    </xf>
    <xf numFmtId="0" fontId="101" fillId="3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134" fillId="3" borderId="0" applyNumberFormat="0" applyBorder="0" applyAlignment="0" applyProtection="0">
      <alignment vertical="center"/>
    </xf>
    <xf numFmtId="0" fontId="25" fillId="0" borderId="0">
      <protection locked="0"/>
    </xf>
    <xf numFmtId="0" fontId="145" fillId="0" borderId="0">
      <protection locked="0"/>
    </xf>
    <xf numFmtId="0" fontId="25" fillId="0" borderId="0">
      <protection locked="0"/>
    </xf>
    <xf numFmtId="0" fontId="145" fillId="0" borderId="0">
      <protection locked="0"/>
    </xf>
    <xf numFmtId="0" fontId="90" fillId="0" borderId="0" applyNumberFormat="0" applyFill="0" applyBorder="0" applyAlignment="0" applyProtection="0">
      <alignment vertical="top"/>
      <protection locked="0"/>
    </xf>
    <xf numFmtId="40" fontId="26" fillId="0" borderId="0" applyFont="0" applyFill="0" applyBorder="0" applyAlignment="0" applyProtection="0"/>
    <xf numFmtId="38" fontId="26" fillId="0" borderId="0" applyFont="0" applyFill="0" applyBorder="0" applyAlignment="0" applyProtection="0"/>
    <xf numFmtId="0" fontId="14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3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3" fillId="57" borderId="86" applyNumberFormat="0" applyFont="0" applyAlignment="0" applyProtection="0">
      <alignment vertical="center"/>
    </xf>
    <xf numFmtId="0" fontId="97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14" fillId="10" borderId="11" applyNumberFormat="0" applyFont="0" applyAlignment="0" applyProtection="0">
      <alignment vertical="center"/>
    </xf>
    <xf numFmtId="0" fontId="14" fillId="26" borderId="11" applyNumberFormat="0" applyFont="0" applyAlignment="0" applyProtection="0">
      <alignment vertical="center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>
      <alignment vertical="center"/>
    </xf>
    <xf numFmtId="0" fontId="146" fillId="0" borderId="0">
      <alignment vertical="center"/>
    </xf>
    <xf numFmtId="9" fontId="14" fillId="0" borderId="0" applyFont="0" applyFill="0" applyBorder="0" applyAlignment="0" applyProtection="0"/>
    <xf numFmtId="9" fontId="89" fillId="24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60" fillId="0" borderId="0" applyFont="0" applyFill="0" applyBorder="0" applyAlignment="0" applyProtection="0"/>
    <xf numFmtId="0" fontId="28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65" fillId="5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3" fillId="13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135" fillId="13" borderId="0" applyNumberFormat="0" applyBorder="0" applyAlignment="0" applyProtection="0">
      <alignment vertical="center"/>
    </xf>
    <xf numFmtId="0" fontId="45" fillId="0" borderId="0">
      <alignment horizontal="center" vertical="center"/>
    </xf>
    <xf numFmtId="0" fontId="92" fillId="0" borderId="0">
      <alignment horizontal="center" vertical="center"/>
    </xf>
    <xf numFmtId="0" fontId="54" fillId="0" borderId="0"/>
    <xf numFmtId="0" fontId="29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30" fillId="23" borderId="2" applyNumberFormat="0" applyAlignment="0" applyProtection="0">
      <alignment vertical="center"/>
    </xf>
    <xf numFmtId="0" fontId="75" fillId="23" borderId="2" applyNumberFormat="0" applyAlignment="0" applyProtection="0">
      <alignment vertical="center"/>
    </xf>
    <xf numFmtId="0" fontId="30" fillId="23" borderId="2" applyNumberFormat="0" applyAlignment="0" applyProtection="0">
      <alignment vertical="center"/>
    </xf>
    <xf numFmtId="0" fontId="167" fillId="59" borderId="87" applyNumberFormat="0" applyAlignment="0" applyProtection="0">
      <alignment vertical="center"/>
    </xf>
    <xf numFmtId="0" fontId="104" fillId="23" borderId="2" applyNumberFormat="0" applyAlignment="0" applyProtection="0">
      <alignment vertical="center"/>
    </xf>
    <xf numFmtId="0" fontId="75" fillId="23" borderId="2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0" fontId="137" fillId="23" borderId="2" applyNumberFormat="0" applyAlignment="0" applyProtection="0">
      <alignment vertical="center"/>
    </xf>
    <xf numFmtId="184" fontId="12" fillId="0" borderId="0">
      <alignment vertical="center"/>
    </xf>
    <xf numFmtId="184" fontId="147" fillId="0" borderId="0">
      <alignment vertical="center"/>
    </xf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60" fillId="0" borderId="0" applyFont="0" applyFill="0" applyBorder="0" applyAlignment="0" applyProtection="0"/>
    <xf numFmtId="0" fontId="14" fillId="0" borderId="0" applyProtection="0"/>
    <xf numFmtId="201" fontId="12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212" fontId="14" fillId="0" borderId="0" applyFont="0" applyFill="0" applyBorder="0" applyAlignment="0" applyProtection="0"/>
    <xf numFmtId="176" fontId="14" fillId="0" borderId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14" fillId="0" borderId="0" applyFont="0" applyFill="0" applyBorder="0" applyAlignment="0" applyProtection="0"/>
    <xf numFmtId="176" fontId="14" fillId="0" borderId="0" applyProtection="0"/>
    <xf numFmtId="19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4" fillId="0" borderId="0" applyProtection="0"/>
    <xf numFmtId="19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0" applyProtection="0"/>
    <xf numFmtId="41" fontId="3" fillId="0" borderId="0" applyFont="0" applyFill="0" applyBorder="0" applyAlignment="0" applyProtection="0">
      <alignment vertical="center"/>
    </xf>
    <xf numFmtId="196" fontId="14" fillId="0" borderId="0" applyProtection="0"/>
    <xf numFmtId="41" fontId="1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96" fontId="14" fillId="0" borderId="0" applyProtection="0"/>
    <xf numFmtId="41" fontId="13" fillId="0" borderId="0" applyFont="0" applyFill="0" applyBorder="0" applyAlignment="0" applyProtection="0"/>
    <xf numFmtId="196" fontId="14" fillId="0" borderId="0" applyProtection="0"/>
    <xf numFmtId="41" fontId="160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176" fontId="14" fillId="0" borderId="0" applyProtection="0"/>
    <xf numFmtId="0" fontId="14" fillId="0" borderId="0" applyProtection="0"/>
    <xf numFmtId="41" fontId="13" fillId="0" borderId="0" applyFont="0" applyFill="0" applyBorder="0" applyAlignment="0" applyProtection="0">
      <alignment vertical="center"/>
    </xf>
    <xf numFmtId="0" fontId="14" fillId="0" borderId="0" applyProtection="0"/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Protection="0"/>
    <xf numFmtId="213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2" fillId="0" borderId="0"/>
    <xf numFmtId="0" fontId="31" fillId="0" borderId="9" applyNumberFormat="0" applyFill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168" fillId="0" borderId="88" applyNumberFormat="0" applyFill="0" applyAlignment="0" applyProtection="0">
      <alignment vertical="center"/>
    </xf>
    <xf numFmtId="0" fontId="105" fillId="0" borderId="9" applyNumberFormat="0" applyFill="0" applyAlignment="0" applyProtection="0">
      <alignment vertical="center"/>
    </xf>
    <xf numFmtId="0" fontId="76" fillId="0" borderId="9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138" fillId="0" borderId="9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06" fillId="0" borderId="14" applyNumberFormat="0" applyFill="0" applyAlignment="0" applyProtection="0">
      <alignment vertical="center"/>
    </xf>
    <xf numFmtId="0" fontId="169" fillId="0" borderId="89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139" fillId="0" borderId="14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8" fillId="30" borderId="1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78" fillId="30" borderId="1" applyNumberFormat="0" applyAlignment="0" applyProtection="0">
      <alignment vertical="center"/>
    </xf>
    <xf numFmtId="0" fontId="107" fillId="7" borderId="1" applyNumberFormat="0" applyAlignment="0" applyProtection="0">
      <alignment vertical="center"/>
    </xf>
    <xf numFmtId="0" fontId="170" fillId="60" borderId="85" applyNumberFormat="0" applyAlignment="0" applyProtection="0">
      <alignment vertical="center"/>
    </xf>
    <xf numFmtId="0" fontId="78" fillId="7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0" fontId="33" fillId="13" borderId="1" applyNumberFormat="0" applyAlignment="0" applyProtection="0">
      <alignment vertical="center"/>
    </xf>
    <xf numFmtId="0" fontId="140" fillId="7" borderId="1" applyNumberFormat="0" applyAlignment="0" applyProtection="0">
      <alignment vertical="center"/>
    </xf>
    <xf numFmtId="4" fontId="25" fillId="0" borderId="0">
      <protection locked="0"/>
    </xf>
    <xf numFmtId="4" fontId="145" fillId="0" borderId="0">
      <protection locked="0"/>
    </xf>
    <xf numFmtId="185" fontId="14" fillId="0" borderId="0">
      <protection locked="0"/>
    </xf>
    <xf numFmtId="204" fontId="13" fillId="0" borderId="0">
      <protection locked="0"/>
    </xf>
    <xf numFmtId="0" fontId="34" fillId="0" borderId="0">
      <alignment vertical="center"/>
    </xf>
    <xf numFmtId="0" fontId="14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171" fillId="0" borderId="90" applyNumberFormat="0" applyFill="0" applyAlignment="0" applyProtection="0">
      <alignment vertical="center"/>
    </xf>
    <xf numFmtId="0" fontId="108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79" fillId="0" borderId="5" applyNumberFormat="0" applyFill="0" applyAlignment="0" applyProtection="0">
      <alignment vertical="center"/>
    </xf>
    <xf numFmtId="0" fontId="64" fillId="0" borderId="18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72" fillId="0" borderId="91" applyNumberFormat="0" applyFill="0" applyAlignment="0" applyProtection="0">
      <alignment vertical="center"/>
    </xf>
    <xf numFmtId="0" fontId="109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80" fillId="0" borderId="6" applyNumberFormat="0" applyFill="0" applyAlignment="0" applyProtection="0">
      <alignment vertical="center"/>
    </xf>
    <xf numFmtId="0" fontId="65" fillId="0" borderId="19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173" fillId="0" borderId="92" applyNumberFormat="0" applyFill="0" applyAlignment="0" applyProtection="0">
      <alignment vertical="center"/>
    </xf>
    <xf numFmtId="0" fontId="110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81" fillId="0" borderId="7" applyNumberFormat="0" applyFill="0" applyAlignment="0" applyProtection="0">
      <alignment vertical="center"/>
    </xf>
    <xf numFmtId="0" fontId="66" fillId="0" borderId="20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175" fillId="61" borderId="0" applyNumberFormat="0" applyBorder="0" applyAlignment="0" applyProtection="0">
      <alignment vertical="center"/>
    </xf>
    <xf numFmtId="0" fontId="111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141" fillId="4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141" fillId="4" borderId="0" applyNumberFormat="0" applyBorder="0" applyAlignment="0" applyProtection="0">
      <alignment vertical="center"/>
    </xf>
    <xf numFmtId="0" fontId="40" fillId="22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40" fillId="22" borderId="12" applyNumberFormat="0" applyAlignment="0" applyProtection="0">
      <alignment vertical="center"/>
    </xf>
    <xf numFmtId="0" fontId="83" fillId="25" borderId="12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83" fillId="25" borderId="12" applyNumberFormat="0" applyAlignment="0" applyProtection="0">
      <alignment vertical="center"/>
    </xf>
    <xf numFmtId="0" fontId="112" fillId="22" borderId="12" applyNumberFormat="0" applyAlignment="0" applyProtection="0">
      <alignment vertical="center"/>
    </xf>
    <xf numFmtId="0" fontId="176" fillId="55" borderId="93" applyNumberFormat="0" applyAlignment="0" applyProtection="0">
      <alignment vertical="center"/>
    </xf>
    <xf numFmtId="0" fontId="83" fillId="22" borderId="12" applyNumberFormat="0" applyAlignment="0" applyProtection="0">
      <alignment vertical="center"/>
    </xf>
    <xf numFmtId="0" fontId="142" fillId="22" borderId="12" applyNumberFormat="0" applyAlignment="0" applyProtection="0">
      <alignment vertical="center"/>
    </xf>
    <xf numFmtId="0" fontId="40" fillId="29" borderId="12" applyNumberFormat="0" applyAlignment="0" applyProtection="0">
      <alignment vertical="center"/>
    </xf>
    <xf numFmtId="0" fontId="142" fillId="22" borderId="12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6" fontId="14" fillId="0" borderId="0" applyProtection="0"/>
    <xf numFmtId="177" fontId="14" fillId="0" borderId="0" applyFont="0" applyFill="0" applyBorder="0" applyAlignment="0" applyProtection="0"/>
    <xf numFmtId="177" fontId="14" fillId="0" borderId="0" applyProtection="0"/>
    <xf numFmtId="177" fontId="14" fillId="0" borderId="0" applyProtection="0"/>
    <xf numFmtId="176" fontId="14" fillId="0" borderId="0" applyProtection="0"/>
    <xf numFmtId="208" fontId="13" fillId="24" borderId="0" applyFill="0" applyBorder="0" applyProtection="0">
      <alignment horizontal="right"/>
    </xf>
    <xf numFmtId="0" fontId="14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149" fillId="0" borderId="0">
      <alignment vertical="center"/>
    </xf>
    <xf numFmtId="0" fontId="93" fillId="0" borderId="0"/>
    <xf numFmtId="42" fontId="13" fillId="0" borderId="0" applyFont="0" applyFill="0" applyBorder="0" applyAlignment="0" applyProtection="0"/>
    <xf numFmtId="193" fontId="14" fillId="0" borderId="0" applyFont="0" applyFill="0" applyBorder="0" applyAlignment="0" applyProtection="0"/>
    <xf numFmtId="186" fontId="14" fillId="0" borderId="0">
      <protection locked="0"/>
    </xf>
    <xf numFmtId="205" fontId="13" fillId="0" borderId="0">
      <protection locked="0"/>
    </xf>
    <xf numFmtId="0" fontId="13" fillId="0" borderId="0">
      <alignment vertical="center"/>
    </xf>
    <xf numFmtId="0" fontId="3" fillId="0" borderId="0">
      <alignment vertical="center"/>
    </xf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2" fillId="0" borderId="0"/>
    <xf numFmtId="0" fontId="13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6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60" fillId="0" borderId="0">
      <alignment vertical="center"/>
    </xf>
    <xf numFmtId="0" fontId="13" fillId="0" borderId="0"/>
    <xf numFmtId="0" fontId="14" fillId="0" borderId="0"/>
    <xf numFmtId="0" fontId="58" fillId="0" borderId="0" applyBorder="0"/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89" fillId="0" borderId="0"/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4" fillId="0" borderId="0"/>
    <xf numFmtId="0" fontId="14" fillId="0" borderId="0"/>
    <xf numFmtId="0" fontId="160" fillId="0" borderId="0">
      <alignment vertical="center"/>
    </xf>
    <xf numFmtId="0" fontId="13" fillId="0" borderId="0"/>
    <xf numFmtId="0" fontId="3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3" fillId="0" borderId="0">
      <alignment vertical="center"/>
    </xf>
    <xf numFmtId="0" fontId="13" fillId="0" borderId="0"/>
    <xf numFmtId="0" fontId="97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2" fillId="0" borderId="0"/>
    <xf numFmtId="0" fontId="13" fillId="0" borderId="0">
      <alignment vertical="center"/>
    </xf>
    <xf numFmtId="0" fontId="160" fillId="0" borderId="0">
      <alignment vertical="center"/>
    </xf>
    <xf numFmtId="0" fontId="3" fillId="0" borderId="0">
      <alignment vertical="center"/>
    </xf>
    <xf numFmtId="0" fontId="1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6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0" fillId="0" borderId="0">
      <alignment vertical="center"/>
    </xf>
    <xf numFmtId="0" fontId="1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12" fillId="0" borderId="0"/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3" fillId="0" borderId="0">
      <alignment vertical="center"/>
    </xf>
    <xf numFmtId="0" fontId="13" fillId="0" borderId="0"/>
    <xf numFmtId="0" fontId="13" fillId="0" borderId="0"/>
    <xf numFmtId="0" fontId="16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60" fillId="0" borderId="0">
      <alignment vertical="center"/>
    </xf>
    <xf numFmtId="0" fontId="160" fillId="0" borderId="0">
      <alignment vertical="center"/>
    </xf>
    <xf numFmtId="0" fontId="14" fillId="0" borderId="0"/>
    <xf numFmtId="0" fontId="13" fillId="0" borderId="0"/>
    <xf numFmtId="0" fontId="160" fillId="0" borderId="0"/>
    <xf numFmtId="0" fontId="13" fillId="0" borderId="0">
      <alignment vertical="center"/>
    </xf>
    <xf numFmtId="0" fontId="160" fillId="0" borderId="0">
      <alignment vertical="center"/>
    </xf>
    <xf numFmtId="0" fontId="160" fillId="0" borderId="0"/>
    <xf numFmtId="0" fontId="160" fillId="0" borderId="0">
      <alignment vertical="center"/>
    </xf>
    <xf numFmtId="0" fontId="160" fillId="0" borderId="0">
      <alignment vertical="center"/>
    </xf>
    <xf numFmtId="0" fontId="14" fillId="0" borderId="0"/>
    <xf numFmtId="0" fontId="3" fillId="0" borderId="0">
      <alignment vertical="center"/>
    </xf>
    <xf numFmtId="0" fontId="14" fillId="0" borderId="0" applyProtection="0"/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3" fillId="0" borderId="0">
      <alignment vertical="center"/>
    </xf>
    <xf numFmtId="0" fontId="13" fillId="0" borderId="0">
      <alignment vertical="center"/>
    </xf>
    <xf numFmtId="0" fontId="85" fillId="0" borderId="0"/>
    <xf numFmtId="0" fontId="160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14" fillId="0" borderId="0"/>
    <xf numFmtId="0" fontId="160" fillId="0" borderId="0">
      <alignment vertical="center"/>
    </xf>
    <xf numFmtId="0" fontId="160" fillId="0" borderId="0">
      <alignment vertical="center"/>
    </xf>
    <xf numFmtId="0" fontId="13" fillId="0" borderId="0">
      <alignment vertical="center"/>
    </xf>
    <xf numFmtId="0" fontId="160" fillId="0" borderId="0">
      <alignment vertical="center"/>
    </xf>
    <xf numFmtId="0" fontId="13" fillId="0" borderId="0"/>
    <xf numFmtId="0" fontId="14" fillId="0" borderId="0"/>
    <xf numFmtId="0" fontId="16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3" fillId="0" borderId="0">
      <alignment vertical="center"/>
    </xf>
    <xf numFmtId="0" fontId="13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84" fillId="0" borderId="0" applyNumberFormat="0" applyFill="0" applyBorder="0" applyAlignment="0" applyProtection="0">
      <alignment vertical="top"/>
      <protection locked="0"/>
    </xf>
    <xf numFmtId="0" fontId="96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top"/>
      <protection locked="0"/>
    </xf>
    <xf numFmtId="0" fontId="25" fillId="0" borderId="13">
      <protection locked="0"/>
    </xf>
    <xf numFmtId="0" fontId="145" fillId="0" borderId="13">
      <protection locked="0"/>
    </xf>
    <xf numFmtId="187" fontId="14" fillId="0" borderId="0">
      <protection locked="0"/>
    </xf>
    <xf numFmtId="206" fontId="13" fillId="0" borderId="0">
      <protection locked="0"/>
    </xf>
    <xf numFmtId="188" fontId="14" fillId="0" borderId="0">
      <protection locked="0"/>
    </xf>
    <xf numFmtId="207" fontId="13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41" fontId="16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</cellStyleXfs>
  <cellXfs count="1051">
    <xf numFmtId="0" fontId="0" fillId="0" borderId="0" xfId="0"/>
    <xf numFmtId="49" fontId="43" fillId="24" borderId="0" xfId="0" applyNumberFormat="1" applyFont="1" applyFill="1" applyBorder="1" applyAlignment="1" applyProtection="1">
      <alignment horizontal="center" vertical="center"/>
      <protection hidden="1"/>
    </xf>
    <xf numFmtId="0" fontId="43" fillId="24" borderId="0" xfId="0" applyFont="1" applyFill="1" applyBorder="1" applyAlignment="1" applyProtection="1">
      <alignment horizontal="center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49" fontId="44" fillId="24" borderId="0" xfId="0" applyNumberFormat="1" applyFont="1" applyFill="1" applyBorder="1" applyAlignment="1" applyProtection="1">
      <alignment horizontal="left" vertical="center"/>
      <protection hidden="1"/>
    </xf>
    <xf numFmtId="49" fontId="44" fillId="24" borderId="0" xfId="0" applyNumberFormat="1" applyFont="1" applyFill="1" applyBorder="1" applyAlignment="1" applyProtection="1">
      <alignment horizontal="center" vertical="center"/>
      <protection hidden="1"/>
    </xf>
    <xf numFmtId="0" fontId="44" fillId="24" borderId="0" xfId="0" applyFont="1" applyFill="1" applyBorder="1" applyAlignment="1" applyProtection="1">
      <alignment horizontal="center" vertical="center"/>
      <protection hidden="1"/>
    </xf>
    <xf numFmtId="49" fontId="44" fillId="24" borderId="0" xfId="0" applyNumberFormat="1" applyFont="1" applyFill="1" applyBorder="1" applyAlignment="1" applyProtection="1">
      <alignment horizontal="right" vertical="center"/>
      <protection hidden="1"/>
    </xf>
    <xf numFmtId="41" fontId="177" fillId="24" borderId="21" xfId="1153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Alignment="1" applyProtection="1">
      <alignment horizontal="right" vertical="center"/>
      <protection hidden="1"/>
    </xf>
    <xf numFmtId="41" fontId="177" fillId="24" borderId="23" xfId="1153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0" applyNumberFormat="1" applyFont="1" applyFill="1" applyBorder="1" applyAlignment="1" applyProtection="1">
      <alignment horizontal="right" vertical="center"/>
      <protection hidden="1"/>
    </xf>
    <xf numFmtId="178" fontId="177" fillId="24" borderId="0" xfId="1153" applyFont="1" applyFill="1" applyBorder="1" applyAlignment="1" applyProtection="1">
      <alignment horizontal="right" vertical="center"/>
      <protection hidden="1"/>
    </xf>
    <xf numFmtId="41" fontId="178" fillId="24" borderId="0" xfId="0" applyNumberFormat="1" applyFont="1" applyFill="1" applyAlignment="1" applyProtection="1">
      <alignment horizontal="right" vertical="center"/>
      <protection hidden="1"/>
    </xf>
    <xf numFmtId="41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21" xfId="0" applyNumberFormat="1" applyFont="1" applyFill="1" applyBorder="1" applyAlignment="1" applyProtection="1">
      <alignment horizontal="center" vertical="center"/>
      <protection hidden="1"/>
    </xf>
    <xf numFmtId="180" fontId="177" fillId="24" borderId="0" xfId="0" applyNumberFormat="1" applyFont="1" applyFill="1" applyBorder="1" applyAlignment="1" applyProtection="1">
      <alignment horizontal="right" vertical="center"/>
      <protection hidden="1"/>
    </xf>
    <xf numFmtId="0" fontId="177" fillId="24" borderId="21" xfId="0" applyNumberFormat="1" applyFont="1" applyFill="1" applyBorder="1" applyAlignment="1" applyProtection="1">
      <alignment vertical="center" shrinkToFit="1"/>
      <protection hidden="1"/>
    </xf>
    <xf numFmtId="41" fontId="177" fillId="24" borderId="0" xfId="0" applyNumberFormat="1" applyFont="1" applyFill="1" applyBorder="1" applyAlignment="1" applyProtection="1">
      <alignment horizontal="left" vertical="center"/>
      <protection hidden="1"/>
    </xf>
    <xf numFmtId="41" fontId="177" fillId="24" borderId="0" xfId="1325" applyNumberFormat="1" applyFont="1" applyFill="1" applyBorder="1" applyAlignment="1" applyProtection="1">
      <alignment horizontal="left" vertical="center"/>
      <protection hidden="1"/>
    </xf>
    <xf numFmtId="41" fontId="177" fillId="24" borderId="23" xfId="0" applyNumberFormat="1" applyFont="1" applyFill="1" applyBorder="1" applyAlignment="1" applyProtection="1">
      <alignment horizontal="left" vertical="center"/>
      <protection hidden="1"/>
    </xf>
    <xf numFmtId="176" fontId="177" fillId="24" borderId="0" xfId="1153" applyNumberFormat="1" applyFont="1" applyFill="1" applyBorder="1" applyAlignment="1" applyProtection="1">
      <alignment horizontal="right" vertical="center"/>
      <protection hidden="1"/>
    </xf>
    <xf numFmtId="41" fontId="177" fillId="24" borderId="0" xfId="0" applyNumberFormat="1" applyFont="1" applyFill="1" applyBorder="1" applyAlignment="1" applyProtection="1">
      <alignment horizontal="right" vertical="center"/>
      <protection hidden="1"/>
    </xf>
    <xf numFmtId="214" fontId="177" fillId="24" borderId="0" xfId="0" applyNumberFormat="1" applyFont="1" applyFill="1" applyAlignment="1" applyProtection="1">
      <alignment horizontal="right" vertical="center"/>
      <protection hidden="1"/>
    </xf>
    <xf numFmtId="214" fontId="178" fillId="24" borderId="0" xfId="0" applyNumberFormat="1" applyFont="1" applyFill="1" applyAlignment="1" applyProtection="1">
      <alignment horizontal="right" vertical="center"/>
      <protection hidden="1"/>
    </xf>
    <xf numFmtId="214" fontId="177" fillId="24" borderId="0" xfId="1153" applyNumberFormat="1" applyFont="1" applyFill="1" applyAlignment="1" applyProtection="1">
      <alignment horizontal="right" vertical="center"/>
      <protection hidden="1"/>
    </xf>
    <xf numFmtId="215" fontId="177" fillId="24" borderId="0" xfId="0" applyNumberFormat="1" applyFont="1" applyFill="1" applyAlignment="1" applyProtection="1">
      <alignment horizontal="right" vertical="center"/>
      <protection hidden="1"/>
    </xf>
    <xf numFmtId="215" fontId="178" fillId="24" borderId="0" xfId="0" applyNumberFormat="1" applyFont="1" applyFill="1" applyAlignment="1" applyProtection="1">
      <alignment horizontal="right" vertical="center"/>
      <protection hidden="1"/>
    </xf>
    <xf numFmtId="215" fontId="177" fillId="24" borderId="0" xfId="1153" applyNumberFormat="1" applyFont="1" applyFill="1" applyAlignment="1" applyProtection="1">
      <alignment horizontal="right" vertical="center"/>
      <protection hidden="1"/>
    </xf>
    <xf numFmtId="180" fontId="177" fillId="24" borderId="45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horizontal="center" vertical="center"/>
      <protection hidden="1"/>
    </xf>
    <xf numFmtId="0" fontId="177" fillId="24" borderId="0" xfId="0" applyFont="1" applyFill="1" applyAlignment="1" applyProtection="1">
      <alignment vertical="center"/>
      <protection hidden="1"/>
    </xf>
    <xf numFmtId="3" fontId="177" fillId="24" borderId="0" xfId="0" applyNumberFormat="1" applyFont="1" applyFill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right" vertical="center"/>
      <protection hidden="1"/>
    </xf>
    <xf numFmtId="3" fontId="177" fillId="24" borderId="0" xfId="0" applyNumberFormat="1" applyFont="1" applyFill="1" applyBorder="1" applyAlignment="1" applyProtection="1">
      <alignment horizontal="left" vertical="center"/>
      <protection hidden="1"/>
    </xf>
    <xf numFmtId="180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Border="1" applyAlignment="1" applyProtection="1">
      <alignment horizontal="center" vertical="center"/>
      <protection hidden="1"/>
    </xf>
    <xf numFmtId="0" fontId="179" fillId="24" borderId="0" xfId="0" applyFont="1" applyFill="1" applyBorder="1" applyAlignment="1" applyProtection="1">
      <alignment horizontal="center" vertical="center"/>
      <protection hidden="1"/>
    </xf>
    <xf numFmtId="180" fontId="180" fillId="24" borderId="0" xfId="0" applyNumberFormat="1" applyFont="1" applyFill="1" applyBorder="1" applyAlignment="1" applyProtection="1">
      <alignment horizontal="center" vertical="center"/>
      <protection hidden="1"/>
    </xf>
    <xf numFmtId="177" fontId="180" fillId="24" borderId="0" xfId="1325" applyFont="1" applyFill="1" applyBorder="1" applyAlignment="1" applyProtection="1">
      <alignment horizontal="center" vertical="center"/>
      <protection hidden="1"/>
    </xf>
    <xf numFmtId="3" fontId="180" fillId="24" borderId="0" xfId="0" applyNumberFormat="1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Border="1" applyAlignment="1" applyProtection="1">
      <alignment horizontal="center" vertical="center"/>
      <protection hidden="1"/>
    </xf>
    <xf numFmtId="0" fontId="177" fillId="24" borderId="0" xfId="0" applyFont="1" applyFill="1" applyBorder="1" applyAlignment="1" applyProtection="1">
      <alignment horizontal="left" vertical="center"/>
      <protection hidden="1"/>
    </xf>
    <xf numFmtId="180" fontId="177" fillId="24" borderId="0" xfId="0" applyNumberFormat="1" applyFont="1" applyFill="1" applyBorder="1" applyAlignment="1" applyProtection="1">
      <alignment horizontal="left" vertical="center"/>
      <protection hidden="1"/>
    </xf>
    <xf numFmtId="177" fontId="177" fillId="24" borderId="0" xfId="1325" applyFont="1" applyFill="1" applyBorder="1" applyAlignment="1" applyProtection="1">
      <alignment horizontal="left" vertical="center"/>
      <protection hidden="1"/>
    </xf>
    <xf numFmtId="41" fontId="178" fillId="24" borderId="0" xfId="0" applyNumberFormat="1" applyFont="1" applyFill="1" applyBorder="1" applyAlignment="1" applyProtection="1">
      <alignment horizontal="center" vertical="center"/>
      <protection hidden="1"/>
    </xf>
    <xf numFmtId="0" fontId="181" fillId="24" borderId="31" xfId="0" applyNumberFormat="1" applyFont="1" applyFill="1" applyBorder="1" applyAlignment="1" applyProtection="1">
      <alignment horizontal="left"/>
      <protection hidden="1"/>
    </xf>
    <xf numFmtId="0" fontId="181" fillId="24" borderId="31" xfId="0" applyNumberFormat="1" applyFont="1" applyFill="1" applyBorder="1" applyAlignment="1" applyProtection="1">
      <alignment horizontal="right"/>
      <protection hidden="1"/>
    </xf>
    <xf numFmtId="0" fontId="181" fillId="24" borderId="0" xfId="0" applyNumberFormat="1" applyFont="1" applyFill="1" applyBorder="1" applyAlignment="1" applyProtection="1">
      <alignment horizontal="left"/>
      <protection hidden="1"/>
    </xf>
    <xf numFmtId="0" fontId="181" fillId="24" borderId="0" xfId="0" applyNumberFormat="1" applyFont="1" applyFill="1" applyBorder="1" applyAlignment="1" applyProtection="1">
      <alignment horizontal="right"/>
      <protection hidden="1"/>
    </xf>
    <xf numFmtId="0" fontId="181" fillId="24" borderId="0" xfId="0" applyFont="1" applyFill="1" applyAlignment="1" applyProtection="1">
      <alignment horizontal="left" vertical="center"/>
      <protection hidden="1"/>
    </xf>
    <xf numFmtId="0" fontId="182" fillId="24" borderId="0" xfId="0" applyFont="1" applyFill="1" applyAlignment="1" applyProtection="1">
      <alignment horizontal="center" vertical="center"/>
      <protection hidden="1"/>
    </xf>
    <xf numFmtId="0" fontId="183" fillId="24" borderId="0" xfId="0" applyFont="1" applyFill="1" applyProtection="1">
      <protection hidden="1"/>
    </xf>
    <xf numFmtId="3" fontId="183" fillId="24" borderId="0" xfId="0" applyNumberFormat="1" applyFont="1" applyFill="1" applyAlignment="1" applyProtection="1">
      <alignment horizontal="center" vertical="center"/>
      <protection hidden="1"/>
    </xf>
    <xf numFmtId="3" fontId="182" fillId="24" borderId="0" xfId="0" applyNumberFormat="1" applyFont="1" applyFill="1" applyAlignment="1" applyProtection="1">
      <alignment horizontal="center" vertical="center"/>
      <protection hidden="1"/>
    </xf>
    <xf numFmtId="180" fontId="183" fillId="24" borderId="0" xfId="0" applyNumberFormat="1" applyFont="1" applyFill="1" applyBorder="1" applyAlignment="1" applyProtection="1">
      <alignment horizontal="center" vertical="center"/>
      <protection hidden="1"/>
    </xf>
    <xf numFmtId="0" fontId="183" fillId="24" borderId="0" xfId="0" applyFont="1" applyFill="1" applyBorder="1" applyAlignment="1" applyProtection="1">
      <alignment horizontal="center" vertical="center"/>
      <protection hidden="1"/>
    </xf>
    <xf numFmtId="0" fontId="182" fillId="24" borderId="0" xfId="0" applyFont="1" applyFill="1" applyBorder="1" applyAlignment="1" applyProtection="1">
      <alignment horizontal="center" vertical="center"/>
      <protection hidden="1"/>
    </xf>
    <xf numFmtId="3" fontId="177" fillId="62" borderId="0" xfId="0" applyNumberFormat="1" applyFont="1" applyFill="1" applyAlignment="1" applyProtection="1">
      <alignment horizontal="left" vertical="center"/>
      <protection hidden="1"/>
    </xf>
    <xf numFmtId="3" fontId="177" fillId="62" borderId="0" xfId="0" applyNumberFormat="1" applyFont="1" applyFill="1" applyAlignment="1" applyProtection="1">
      <alignment horizontal="center" vertical="center"/>
      <protection hidden="1"/>
    </xf>
    <xf numFmtId="0" fontId="177" fillId="62" borderId="0" xfId="0" applyFont="1" applyFill="1" applyBorder="1" applyAlignment="1" applyProtection="1">
      <alignment horizontal="center" vertical="center"/>
      <protection hidden="1"/>
    </xf>
    <xf numFmtId="177" fontId="177" fillId="62" borderId="0" xfId="1325" applyFont="1" applyFill="1" applyBorder="1" applyAlignment="1" applyProtection="1">
      <alignment horizontal="left" vertical="center"/>
      <protection hidden="1"/>
    </xf>
    <xf numFmtId="3" fontId="177" fillId="62" borderId="0" xfId="0" applyNumberFormat="1" applyFont="1" applyFill="1" applyBorder="1" applyAlignment="1" applyProtection="1">
      <alignment horizontal="left" vertical="center"/>
      <protection hidden="1"/>
    </xf>
    <xf numFmtId="3" fontId="177" fillId="62" borderId="0" xfId="0" applyNumberFormat="1" applyFont="1" applyFill="1" applyBorder="1" applyAlignment="1" applyProtection="1">
      <alignment horizontal="right" vertical="center"/>
      <protection hidden="1"/>
    </xf>
    <xf numFmtId="0" fontId="177" fillId="62" borderId="0" xfId="0" applyFont="1" applyFill="1" applyBorder="1" applyAlignment="1" applyProtection="1">
      <alignment horizontal="left" vertical="center"/>
      <protection hidden="1"/>
    </xf>
    <xf numFmtId="3" fontId="177" fillId="62" borderId="28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29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30" xfId="0" applyNumberFormat="1" applyFont="1" applyFill="1" applyBorder="1" applyAlignment="1" applyProtection="1">
      <alignment horizontal="center" vertical="center" wrapText="1"/>
      <protection hidden="1"/>
    </xf>
    <xf numFmtId="41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0" fontId="178" fillId="62" borderId="0" xfId="0" applyFont="1" applyFill="1" applyBorder="1" applyAlignment="1" applyProtection="1">
      <alignment horizontal="center" vertical="center"/>
      <protection hidden="1"/>
    </xf>
    <xf numFmtId="218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41" fontId="178" fillId="24" borderId="0" xfId="0" applyNumberFormat="1" applyFont="1" applyFill="1" applyBorder="1" applyAlignment="1" applyProtection="1">
      <alignment horizontal="right" vertical="center" shrinkToFit="1"/>
      <protection hidden="1"/>
    </xf>
    <xf numFmtId="1" fontId="177" fillId="24" borderId="21" xfId="0" applyNumberFormat="1" applyFont="1" applyFill="1" applyBorder="1" applyAlignment="1" applyProtection="1">
      <alignment horizontal="left" vertical="center"/>
      <protection hidden="1"/>
    </xf>
    <xf numFmtId="41" fontId="177" fillId="62" borderId="0" xfId="0" applyNumberFormat="1" applyFont="1" applyFill="1" applyBorder="1" applyAlignment="1" applyProtection="1">
      <alignment horizontal="center" vertical="center"/>
      <protection hidden="1"/>
    </xf>
    <xf numFmtId="179" fontId="177" fillId="62" borderId="21" xfId="0" quotePrefix="1" applyNumberFormat="1" applyFont="1" applyFill="1" applyBorder="1" applyAlignment="1" applyProtection="1">
      <alignment horizontal="left" vertical="center"/>
      <protection hidden="1"/>
    </xf>
    <xf numFmtId="179" fontId="177" fillId="0" borderId="21" xfId="0" quotePrefix="1" applyNumberFormat="1" applyFont="1" applyFill="1" applyBorder="1" applyAlignment="1" applyProtection="1">
      <alignment horizontal="left" vertical="center"/>
      <protection hidden="1"/>
    </xf>
    <xf numFmtId="179" fontId="177" fillId="62" borderId="22" xfId="0" quotePrefix="1" applyNumberFormat="1" applyFont="1" applyFill="1" applyBorder="1" applyAlignment="1" applyProtection="1">
      <alignment horizontal="left" vertical="center"/>
      <protection hidden="1"/>
    </xf>
    <xf numFmtId="0" fontId="181" fillId="24" borderId="0" xfId="1214" applyNumberFormat="1" applyFont="1" applyFill="1" applyBorder="1" applyAlignment="1" applyProtection="1">
      <alignment horizontal="right"/>
      <protection hidden="1"/>
    </xf>
    <xf numFmtId="0" fontId="181" fillId="62" borderId="0" xfId="0" applyNumberFormat="1" applyFont="1" applyFill="1" applyBorder="1" applyAlignment="1" applyProtection="1">
      <alignment horizontal="center"/>
      <protection hidden="1"/>
    </xf>
    <xf numFmtId="0" fontId="181" fillId="24" borderId="0" xfId="1518" applyFont="1" applyFill="1" applyAlignment="1" applyProtection="1">
      <alignment horizontal="left"/>
      <protection hidden="1"/>
    </xf>
    <xf numFmtId="0" fontId="181" fillId="24" borderId="0" xfId="1325" applyNumberFormat="1" applyFont="1" applyFill="1" applyBorder="1" applyAlignment="1" applyProtection="1">
      <alignment horizontal="left"/>
      <protection hidden="1"/>
    </xf>
    <xf numFmtId="0" fontId="177" fillId="62" borderId="0" xfId="0" applyFont="1" applyFill="1" applyAlignment="1" applyProtection="1">
      <alignment horizontal="center" vertical="center"/>
      <protection hidden="1"/>
    </xf>
    <xf numFmtId="181" fontId="177" fillId="24" borderId="0" xfId="0" applyNumberFormat="1" applyFont="1" applyFill="1" applyBorder="1" applyAlignment="1" applyProtection="1">
      <alignment horizontal="center" vertical="center"/>
      <protection hidden="1"/>
    </xf>
    <xf numFmtId="0" fontId="181" fillId="62" borderId="0" xfId="0" applyFont="1" applyFill="1" applyBorder="1" applyAlignment="1" applyProtection="1">
      <alignment horizontal="center" vertical="center"/>
      <protection hidden="1"/>
    </xf>
    <xf numFmtId="0" fontId="181" fillId="62" borderId="0" xfId="0" applyFont="1" applyFill="1" applyAlignment="1" applyProtection="1">
      <alignment horizontal="center" vertical="center"/>
      <protection hidden="1"/>
    </xf>
    <xf numFmtId="0" fontId="182" fillId="62" borderId="0" xfId="0" applyFont="1" applyFill="1" applyAlignment="1" applyProtection="1">
      <alignment horizontal="center" vertical="center"/>
      <protection hidden="1"/>
    </xf>
    <xf numFmtId="3" fontId="183" fillId="62" borderId="0" xfId="0" applyNumberFormat="1" applyFont="1" applyFill="1" applyAlignment="1" applyProtection="1">
      <alignment horizontal="center" vertical="center"/>
      <protection hidden="1"/>
    </xf>
    <xf numFmtId="0" fontId="183" fillId="62" borderId="0" xfId="0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left" vertical="center"/>
      <protection hidden="1"/>
    </xf>
    <xf numFmtId="3" fontId="177" fillId="24" borderId="0" xfId="0" applyNumberFormat="1" applyFont="1" applyFill="1" applyBorder="1" applyAlignment="1" applyProtection="1">
      <alignment horizontal="right" vertical="center"/>
      <protection hidden="1"/>
    </xf>
    <xf numFmtId="41" fontId="177" fillId="24" borderId="0" xfId="0" applyNumberFormat="1" applyFont="1" applyFill="1" applyAlignment="1" applyProtection="1">
      <alignment horizontal="right" vertical="center" shrinkToFit="1"/>
      <protection hidden="1"/>
    </xf>
    <xf numFmtId="179" fontId="177" fillId="24" borderId="23" xfId="0" quotePrefix="1" applyNumberFormat="1" applyFont="1" applyFill="1" applyBorder="1" applyAlignment="1" applyProtection="1">
      <alignment horizontal="center" vertical="center"/>
      <protection hidden="1"/>
    </xf>
    <xf numFmtId="0" fontId="178" fillId="24" borderId="0" xfId="0" applyFont="1" applyFill="1" applyBorder="1" applyAlignment="1" applyProtection="1">
      <alignment horizontal="center" vertical="center"/>
      <protection hidden="1"/>
    </xf>
    <xf numFmtId="1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" fontId="178" fillId="24" borderId="23" xfId="0" quotePrefix="1" applyNumberFormat="1" applyFont="1" applyFill="1" applyBorder="1" applyAlignment="1" applyProtection="1">
      <alignment horizontal="center" vertical="center"/>
      <protection hidden="1"/>
    </xf>
    <xf numFmtId="179" fontId="177" fillId="24" borderId="23" xfId="0" applyNumberFormat="1" applyFont="1" applyFill="1" applyBorder="1" applyAlignment="1" applyProtection="1">
      <alignment horizontal="center" vertical="center"/>
      <protection hidden="1"/>
    </xf>
    <xf numFmtId="41" fontId="177" fillId="24" borderId="23" xfId="0" quotePrefix="1" applyNumberFormat="1" applyFont="1" applyFill="1" applyBorder="1" applyAlignment="1" applyProtection="1">
      <alignment horizontal="left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left" vertical="center"/>
      <protection hidden="1"/>
    </xf>
    <xf numFmtId="0" fontId="178" fillId="0" borderId="0" xfId="0" applyFont="1" applyFill="1" applyBorder="1" applyAlignment="1" applyProtection="1">
      <alignment horizontal="center" vertical="center"/>
      <protection hidden="1"/>
    </xf>
    <xf numFmtId="41" fontId="177" fillId="24" borderId="24" xfId="0" quotePrefix="1" applyNumberFormat="1" applyFont="1" applyFill="1" applyBorder="1" applyAlignment="1" applyProtection="1">
      <alignment horizontal="left" vertical="center"/>
      <protection hidden="1"/>
    </xf>
    <xf numFmtId="0" fontId="181" fillId="62" borderId="0" xfId="0" applyNumberFormat="1" applyFont="1" applyFill="1" applyBorder="1" applyAlignment="1" applyProtection="1">
      <alignment horizontal="left"/>
      <protection hidden="1"/>
    </xf>
    <xf numFmtId="0" fontId="181" fillId="62" borderId="0" xfId="1214" applyNumberFormat="1" applyFont="1" applyFill="1" applyBorder="1" applyAlignment="1" applyProtection="1">
      <alignment horizontal="right"/>
      <protection hidden="1"/>
    </xf>
    <xf numFmtId="0" fontId="181" fillId="24" borderId="0" xfId="0" applyNumberFormat="1" applyFont="1" applyFill="1" applyAlignment="1" applyProtection="1">
      <alignment horizontal="right"/>
      <protection hidden="1"/>
    </xf>
    <xf numFmtId="0" fontId="181" fillId="24" borderId="0" xfId="0" applyNumberFormat="1" applyFont="1" applyFill="1" applyBorder="1" applyAlignment="1" applyProtection="1">
      <alignment horizontal="center"/>
      <protection hidden="1"/>
    </xf>
    <xf numFmtId="0" fontId="181" fillId="62" borderId="0" xfId="1518" applyFont="1" applyFill="1" applyAlignment="1" applyProtection="1">
      <alignment horizontal="left"/>
      <protection hidden="1"/>
    </xf>
    <xf numFmtId="0" fontId="181" fillId="62" borderId="0" xfId="1325" applyNumberFormat="1" applyFont="1" applyFill="1" applyBorder="1" applyAlignment="1" applyProtection="1">
      <alignment horizontal="left"/>
      <protection hidden="1"/>
    </xf>
    <xf numFmtId="0" fontId="181" fillId="24" borderId="0" xfId="0" applyNumberFormat="1" applyFont="1" applyFill="1" applyAlignment="1" applyProtection="1">
      <alignment horizontal="center"/>
      <protection hidden="1"/>
    </xf>
    <xf numFmtId="3" fontId="177" fillId="24" borderId="0" xfId="0" applyNumberFormat="1" applyFont="1" applyFill="1" applyBorder="1" applyAlignment="1" applyProtection="1">
      <alignment horizontal="center" vertical="center"/>
      <protection hidden="1"/>
    </xf>
    <xf numFmtId="3" fontId="185" fillId="24" borderId="0" xfId="0" applyNumberFormat="1" applyFont="1" applyFill="1" applyAlignment="1" applyProtection="1">
      <alignment horizontal="center" vertical="center"/>
      <protection hidden="1"/>
    </xf>
    <xf numFmtId="0" fontId="185" fillId="24" borderId="0" xfId="0" applyFont="1" applyFill="1" applyBorder="1" applyAlignment="1" applyProtection="1">
      <alignment horizontal="center" vertical="center"/>
      <protection hidden="1"/>
    </xf>
    <xf numFmtId="3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41" fontId="177" fillId="24" borderId="10" xfId="0" applyNumberFormat="1" applyFont="1" applyFill="1" applyBorder="1" applyAlignment="1" applyProtection="1">
      <alignment horizontal="left" vertical="center"/>
      <protection hidden="1"/>
    </xf>
    <xf numFmtId="3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0" applyFont="1" applyFill="1" applyBorder="1" applyAlignment="1" applyProtection="1">
      <alignment horizontal="left"/>
      <protection hidden="1"/>
    </xf>
    <xf numFmtId="3" fontId="181" fillId="24" borderId="0" xfId="0" applyNumberFormat="1" applyFont="1" applyFill="1" applyBorder="1" applyAlignment="1" applyProtection="1">
      <alignment horizontal="left"/>
      <protection hidden="1"/>
    </xf>
    <xf numFmtId="0" fontId="181" fillId="62" borderId="0" xfId="0" applyFont="1" applyFill="1" applyBorder="1" applyAlignment="1" applyProtection="1">
      <alignment horizontal="left"/>
      <protection hidden="1"/>
    </xf>
    <xf numFmtId="179" fontId="177" fillId="24" borderId="0" xfId="0" applyNumberFormat="1" applyFont="1" applyFill="1" applyAlignment="1" applyProtection="1">
      <alignment horizontal="center" vertical="center"/>
      <protection hidden="1"/>
    </xf>
    <xf numFmtId="179" fontId="177" fillId="24" borderId="0" xfId="0" applyNumberFormat="1" applyFont="1" applyFill="1" applyBorder="1" applyAlignment="1" applyProtection="1">
      <alignment horizontal="center" vertical="center"/>
      <protection hidden="1"/>
    </xf>
    <xf numFmtId="179" fontId="177" fillId="62" borderId="0" xfId="0" applyNumberFormat="1" applyFont="1" applyFill="1" applyBorder="1" applyAlignment="1" applyProtection="1">
      <alignment horizontal="left" vertical="center"/>
      <protection hidden="1"/>
    </xf>
    <xf numFmtId="180" fontId="177" fillId="62" borderId="0" xfId="0" applyNumberFormat="1" applyFont="1" applyFill="1" applyBorder="1" applyAlignment="1" applyProtection="1">
      <alignment horizontal="left" vertical="center"/>
      <protection hidden="1"/>
    </xf>
    <xf numFmtId="0" fontId="177" fillId="62" borderId="0" xfId="0" applyFont="1" applyFill="1" applyBorder="1" applyAlignment="1" applyProtection="1">
      <alignment horizontal="right" vertical="center"/>
      <protection hidden="1"/>
    </xf>
    <xf numFmtId="41" fontId="177" fillId="62" borderId="0" xfId="0" applyNumberFormat="1" applyFont="1" applyFill="1" applyBorder="1" applyAlignment="1" applyProtection="1">
      <alignment horizontal="right" vertical="center"/>
      <protection hidden="1"/>
    </xf>
    <xf numFmtId="41" fontId="177" fillId="62" borderId="21" xfId="0" applyNumberFormat="1" applyFont="1" applyFill="1" applyBorder="1" applyAlignment="1" applyProtection="1">
      <alignment horizontal="center" vertical="center"/>
      <protection hidden="1"/>
    </xf>
    <xf numFmtId="41" fontId="177" fillId="24" borderId="23" xfId="1325" applyNumberFormat="1" applyFont="1" applyFill="1" applyBorder="1" applyAlignment="1" applyProtection="1">
      <alignment horizontal="center" vertical="center"/>
      <protection hidden="1"/>
    </xf>
    <xf numFmtId="41" fontId="177" fillId="24" borderId="0" xfId="0" applyNumberFormat="1" applyFont="1" applyFill="1" applyBorder="1" applyAlignment="1" applyProtection="1">
      <alignment horizontal="left" vertical="center" wrapText="1"/>
      <protection hidden="1"/>
    </xf>
    <xf numFmtId="217" fontId="177" fillId="0" borderId="0" xfId="0" applyNumberFormat="1" applyFont="1" applyAlignment="1" applyProtection="1">
      <alignment horizontal="left" vertical="center"/>
      <protection hidden="1"/>
    </xf>
    <xf numFmtId="0" fontId="186" fillId="0" borderId="0" xfId="0" applyFont="1" applyAlignment="1" applyProtection="1">
      <alignment horizontal="left" indent="1"/>
      <protection hidden="1"/>
    </xf>
    <xf numFmtId="41" fontId="177" fillId="24" borderId="0" xfId="1325" applyNumberFormat="1" applyFont="1" applyFill="1" applyBorder="1" applyAlignment="1" applyProtection="1">
      <alignment horizontal="left" vertical="center" wrapText="1"/>
      <protection hidden="1"/>
    </xf>
    <xf numFmtId="41" fontId="177" fillId="24" borderId="94" xfId="0" applyNumberFormat="1" applyFont="1" applyFill="1" applyBorder="1" applyAlignment="1" applyProtection="1">
      <alignment horizontal="left" vertical="center"/>
      <protection hidden="1"/>
    </xf>
    <xf numFmtId="41" fontId="177" fillId="24" borderId="94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0" applyFont="1" applyFill="1" applyBorder="1" applyAlignment="1" applyProtection="1">
      <alignment horizontal="left" vertical="center"/>
      <protection hidden="1"/>
    </xf>
    <xf numFmtId="179" fontId="181" fillId="24" borderId="0" xfId="0" applyNumberFormat="1" applyFont="1" applyFill="1" applyBorder="1" applyAlignment="1" applyProtection="1">
      <alignment horizontal="left" vertical="center"/>
      <protection hidden="1"/>
    </xf>
    <xf numFmtId="180" fontId="181" fillId="24" borderId="0" xfId="0" applyNumberFormat="1" applyFont="1" applyFill="1" applyBorder="1" applyAlignment="1" applyProtection="1">
      <alignment horizontal="left" vertical="center"/>
      <protection hidden="1"/>
    </xf>
    <xf numFmtId="0" fontId="181" fillId="24" borderId="0" xfId="0" applyFont="1" applyFill="1" applyBorder="1" applyAlignment="1" applyProtection="1">
      <alignment horizontal="right" vertical="center"/>
      <protection hidden="1"/>
    </xf>
    <xf numFmtId="0" fontId="177" fillId="24" borderId="0" xfId="0" applyFont="1" applyFill="1" applyAlignment="1" applyProtection="1">
      <alignment horizontal="left" vertical="center"/>
      <protection hidden="1"/>
    </xf>
    <xf numFmtId="179" fontId="177" fillId="24" borderId="0" xfId="0" applyNumberFormat="1" applyFont="1" applyFill="1" applyAlignment="1" applyProtection="1">
      <alignment horizontal="left" vertical="center"/>
      <protection hidden="1"/>
    </xf>
    <xf numFmtId="179" fontId="177" fillId="24" borderId="0" xfId="0" applyNumberFormat="1" applyFont="1" applyFill="1" applyBorder="1" applyAlignment="1" applyProtection="1">
      <alignment horizontal="left" vertical="center"/>
      <protection hidden="1"/>
    </xf>
    <xf numFmtId="179" fontId="183" fillId="24" borderId="0" xfId="0" applyNumberFormat="1" applyFont="1" applyFill="1" applyAlignment="1" applyProtection="1">
      <alignment horizontal="center" vertical="center"/>
      <protection hidden="1"/>
    </xf>
    <xf numFmtId="179" fontId="183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62" borderId="10" xfId="0" applyFont="1" applyFill="1" applyBorder="1" applyAlignment="1" applyProtection="1">
      <alignment horizontal="left" vertical="center"/>
      <protection hidden="1"/>
    </xf>
    <xf numFmtId="179" fontId="177" fillId="62" borderId="10" xfId="0" applyNumberFormat="1" applyFont="1" applyFill="1" applyBorder="1" applyAlignment="1" applyProtection="1">
      <alignment horizontal="left" vertical="center"/>
      <protection hidden="1"/>
    </xf>
    <xf numFmtId="179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0" fontId="178" fillId="24" borderId="0" xfId="0" applyNumberFormat="1" applyFont="1" applyFill="1" applyBorder="1" applyAlignment="1" applyProtection="1">
      <alignment horizontal="center" vertical="center"/>
      <protection hidden="1"/>
    </xf>
    <xf numFmtId="179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41" fontId="178" fillId="62" borderId="0" xfId="1153" applyNumberFormat="1" applyFont="1" applyFill="1" applyAlignment="1" applyProtection="1">
      <alignment horizontal="right" vertical="center"/>
      <protection hidden="1"/>
    </xf>
    <xf numFmtId="179" fontId="178" fillId="24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1153" applyNumberFormat="1" applyFont="1" applyFill="1" applyAlignment="1" applyProtection="1">
      <alignment horizontal="right" vertical="center"/>
      <protection hidden="1"/>
    </xf>
    <xf numFmtId="0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217" fontId="177" fillId="24" borderId="23" xfId="0" applyNumberFormat="1" applyFont="1" applyFill="1" applyBorder="1" applyAlignment="1" applyProtection="1">
      <alignment horizontal="left" vertical="center" wrapText="1"/>
      <protection hidden="1"/>
    </xf>
    <xf numFmtId="178" fontId="177" fillId="24" borderId="0" xfId="1153" applyFont="1" applyFill="1" applyAlignment="1" applyProtection="1">
      <alignment horizontal="right" vertical="center"/>
      <protection hidden="1"/>
    </xf>
    <xf numFmtId="217" fontId="177" fillId="24" borderId="23" xfId="0" applyNumberFormat="1" applyFont="1" applyFill="1" applyBorder="1" applyAlignment="1" applyProtection="1">
      <alignment horizontal="left" vertical="center"/>
      <protection hidden="1"/>
    </xf>
    <xf numFmtId="41" fontId="177" fillId="24" borderId="22" xfId="0" applyNumberFormat="1" applyFont="1" applyFill="1" applyBorder="1" applyAlignment="1" applyProtection="1">
      <alignment horizontal="left" vertical="center" wrapText="1"/>
      <protection hidden="1"/>
    </xf>
    <xf numFmtId="217" fontId="177" fillId="24" borderId="24" xfId="0" applyNumberFormat="1" applyFont="1" applyFill="1" applyBorder="1" applyAlignment="1" applyProtection="1">
      <alignment horizontal="left" vertical="center" wrapText="1"/>
      <protection hidden="1"/>
    </xf>
    <xf numFmtId="181" fontId="181" fillId="24" borderId="0" xfId="0" applyNumberFormat="1" applyFont="1" applyFill="1" applyBorder="1" applyAlignment="1" applyProtection="1">
      <alignment horizontal="left"/>
      <protection hidden="1"/>
    </xf>
    <xf numFmtId="179" fontId="181" fillId="24" borderId="0" xfId="0" applyNumberFormat="1" applyFont="1" applyFill="1" applyBorder="1" applyAlignment="1" applyProtection="1">
      <alignment horizontal="left"/>
      <protection hidden="1"/>
    </xf>
    <xf numFmtId="0" fontId="181" fillId="24" borderId="0" xfId="0" applyFont="1" applyFill="1" applyBorder="1" applyAlignment="1" applyProtection="1">
      <alignment horizontal="right"/>
      <protection hidden="1"/>
    </xf>
    <xf numFmtId="0" fontId="181" fillId="24" borderId="0" xfId="0" applyFont="1" applyFill="1" applyAlignment="1" applyProtection="1">
      <alignment horizontal="center" vertical="center"/>
      <protection hidden="1"/>
    </xf>
    <xf numFmtId="181" fontId="181" fillId="24" borderId="0" xfId="0" applyNumberFormat="1" applyFont="1" applyFill="1" applyAlignment="1" applyProtection="1">
      <alignment horizontal="center" vertical="center"/>
      <protection hidden="1"/>
    </xf>
    <xf numFmtId="0" fontId="181" fillId="24" borderId="0" xfId="0" applyFont="1" applyFill="1" applyBorder="1" applyAlignment="1" applyProtection="1">
      <alignment horizontal="center" vertical="center"/>
      <protection hidden="1"/>
    </xf>
    <xf numFmtId="179" fontId="181" fillId="24" borderId="0" xfId="0" applyNumberFormat="1" applyFont="1" applyFill="1" applyBorder="1" applyAlignment="1" applyProtection="1">
      <alignment horizontal="center" vertical="center"/>
      <protection hidden="1"/>
    </xf>
    <xf numFmtId="180" fontId="181" fillId="24" borderId="0" xfId="0" applyNumberFormat="1" applyFont="1" applyFill="1" applyBorder="1" applyAlignment="1" applyProtection="1">
      <alignment horizontal="center" vertical="center"/>
      <protection hidden="1"/>
    </xf>
    <xf numFmtId="0" fontId="183" fillId="24" borderId="0" xfId="0" applyFont="1" applyFill="1" applyAlignment="1" applyProtection="1">
      <alignment horizontal="center" vertical="center"/>
      <protection hidden="1"/>
    </xf>
    <xf numFmtId="0" fontId="177" fillId="24" borderId="10" xfId="0" applyFont="1" applyFill="1" applyBorder="1" applyAlignment="1" applyProtection="1">
      <alignment horizontal="left" vertical="center"/>
      <protection hidden="1"/>
    </xf>
    <xf numFmtId="3" fontId="177" fillId="24" borderId="10" xfId="0" applyNumberFormat="1" applyFont="1" applyFill="1" applyBorder="1" applyAlignment="1" applyProtection="1">
      <alignment horizontal="left" vertical="center"/>
      <protection hidden="1"/>
    </xf>
    <xf numFmtId="3" fontId="177" fillId="24" borderId="10" xfId="0" applyNumberFormat="1" applyFont="1" applyFill="1" applyBorder="1" applyAlignment="1" applyProtection="1">
      <alignment horizontal="right" vertical="center"/>
      <protection hidden="1"/>
    </xf>
    <xf numFmtId="0" fontId="177" fillId="24" borderId="21" xfId="0" quotePrefix="1" applyFont="1" applyFill="1" applyBorder="1" applyAlignment="1" applyProtection="1">
      <alignment horizontal="center" vertical="center"/>
      <protection hidden="1"/>
    </xf>
    <xf numFmtId="0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78" fontId="178" fillId="62" borderId="0" xfId="0" applyNumberFormat="1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49" fontId="177" fillId="24" borderId="21" xfId="0" applyNumberFormat="1" applyFont="1" applyFill="1" applyBorder="1" applyAlignment="1" applyProtection="1">
      <alignment horizontal="left" vertical="center" wrapText="1"/>
      <protection hidden="1"/>
    </xf>
    <xf numFmtId="0" fontId="181" fillId="24" borderId="0" xfId="1516" applyFont="1" applyFill="1" applyBorder="1" applyAlignment="1" applyProtection="1">
      <alignment horizontal="left"/>
      <protection hidden="1"/>
    </xf>
    <xf numFmtId="0" fontId="177" fillId="24" borderId="0" xfId="1515" applyFont="1" applyFill="1" applyAlignment="1" applyProtection="1">
      <alignment horizontal="center" vertical="center"/>
      <protection hidden="1"/>
    </xf>
    <xf numFmtId="0" fontId="180" fillId="24" borderId="0" xfId="1515" applyFont="1" applyFill="1" applyAlignment="1" applyProtection="1">
      <alignment vertical="center"/>
      <protection hidden="1"/>
    </xf>
    <xf numFmtId="0" fontId="180" fillId="24" borderId="0" xfId="1515" applyFont="1" applyFill="1" applyBorder="1" applyAlignment="1" applyProtection="1">
      <alignment vertical="center"/>
      <protection hidden="1"/>
    </xf>
    <xf numFmtId="0" fontId="180" fillId="24" borderId="0" xfId="1515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right" vertical="center"/>
      <protection hidden="1"/>
    </xf>
    <xf numFmtId="0" fontId="177" fillId="24" borderId="10" xfId="1515" applyFont="1" applyFill="1" applyBorder="1" applyAlignment="1" applyProtection="1">
      <alignment horizontal="right" vertical="center"/>
      <protection hidden="1"/>
    </xf>
    <xf numFmtId="41" fontId="177" fillId="24" borderId="0" xfId="1515" applyNumberFormat="1" applyFont="1" applyFill="1" applyAlignment="1" applyProtection="1">
      <alignment horizontal="right" vertical="center"/>
      <protection hidden="1"/>
    </xf>
    <xf numFmtId="41" fontId="178" fillId="24" borderId="0" xfId="1515" applyNumberFormat="1" applyFont="1" applyFill="1" applyAlignment="1" applyProtection="1">
      <alignment horizontal="right" vertical="center"/>
      <protection hidden="1"/>
    </xf>
    <xf numFmtId="0" fontId="177" fillId="24" borderId="0" xfId="1515" applyNumberFormat="1" applyFont="1" applyFill="1" applyBorder="1" applyAlignment="1" applyProtection="1">
      <alignment horizontal="center" vertical="center"/>
      <protection hidden="1"/>
    </xf>
    <xf numFmtId="41" fontId="177" fillId="24" borderId="0" xfId="1515" applyNumberFormat="1" applyFont="1" applyFill="1" applyBorder="1" applyAlignment="1" applyProtection="1">
      <alignment horizontal="right" vertical="center"/>
      <protection hidden="1"/>
    </xf>
    <xf numFmtId="0" fontId="177" fillId="24" borderId="23" xfId="1519" applyFont="1" applyFill="1" applyBorder="1" applyAlignment="1" applyProtection="1">
      <alignment horizontal="center" vertical="center"/>
      <protection hidden="1"/>
    </xf>
    <xf numFmtId="181" fontId="177" fillId="24" borderId="0" xfId="1515" applyNumberFormat="1" applyFont="1" applyFill="1" applyBorder="1" applyAlignment="1" applyProtection="1">
      <alignment horizontal="center" vertical="center"/>
      <protection hidden="1"/>
    </xf>
    <xf numFmtId="0" fontId="181" fillId="24" borderId="31" xfId="1516" applyFont="1" applyFill="1" applyBorder="1" applyAlignment="1" applyProtection="1">
      <alignment horizontal="left"/>
      <protection hidden="1"/>
    </xf>
    <xf numFmtId="179" fontId="181" fillId="24" borderId="31" xfId="1516" applyNumberFormat="1" applyFont="1" applyFill="1" applyBorder="1" applyAlignment="1" applyProtection="1">
      <alignment horizontal="left"/>
      <protection hidden="1"/>
    </xf>
    <xf numFmtId="0" fontId="181" fillId="24" borderId="31" xfId="1516" applyFont="1" applyFill="1" applyBorder="1" applyAlignment="1" applyProtection="1">
      <alignment horizontal="right"/>
      <protection hidden="1"/>
    </xf>
    <xf numFmtId="0" fontId="181" fillId="24" borderId="31" xfId="0" applyFont="1" applyFill="1" applyBorder="1" applyAlignment="1" applyProtection="1">
      <alignment horizontal="right"/>
      <protection hidden="1"/>
    </xf>
    <xf numFmtId="0" fontId="181" fillId="24" borderId="0" xfId="1516" applyFont="1" applyFill="1" applyBorder="1" applyAlignment="1" applyProtection="1">
      <alignment horizontal="right"/>
      <protection hidden="1"/>
    </xf>
    <xf numFmtId="0" fontId="181" fillId="24" borderId="0" xfId="1515" applyFont="1" applyFill="1" applyAlignment="1" applyProtection="1">
      <alignment horizontal="center" vertical="center"/>
      <protection hidden="1"/>
    </xf>
    <xf numFmtId="0" fontId="181" fillId="24" borderId="0" xfId="1515" applyFont="1" applyFill="1" applyBorder="1" applyAlignment="1" applyProtection="1">
      <alignment horizontal="center" vertical="center"/>
      <protection hidden="1"/>
    </xf>
    <xf numFmtId="0" fontId="182" fillId="24" borderId="0" xfId="1515" applyFont="1" applyFill="1" applyAlignment="1" applyProtection="1">
      <alignment horizontal="center" vertical="center"/>
      <protection hidden="1"/>
    </xf>
    <xf numFmtId="0" fontId="183" fillId="24" borderId="0" xfId="1515" applyFont="1" applyFill="1" applyAlignment="1" applyProtection="1">
      <alignment horizontal="center" vertical="center"/>
      <protection hidden="1"/>
    </xf>
    <xf numFmtId="0" fontId="183" fillId="24" borderId="0" xfId="1515" applyFont="1" applyFill="1" applyBorder="1" applyAlignment="1" applyProtection="1">
      <alignment horizontal="center" vertical="center"/>
      <protection hidden="1"/>
    </xf>
    <xf numFmtId="179" fontId="177" fillId="24" borderId="0" xfId="1325" applyNumberFormat="1" applyFont="1" applyFill="1" applyBorder="1" applyAlignment="1" applyProtection="1">
      <alignment horizontal="center" vertical="center"/>
      <protection hidden="1"/>
    </xf>
    <xf numFmtId="179" fontId="180" fillId="24" borderId="0" xfId="1325" applyNumberFormat="1" applyFont="1" applyFill="1" applyBorder="1" applyAlignment="1" applyProtection="1">
      <alignment horizontal="center" vertical="center"/>
      <protection hidden="1"/>
    </xf>
    <xf numFmtId="179" fontId="177" fillId="24" borderId="0" xfId="1325" applyNumberFormat="1" applyFont="1" applyFill="1" applyBorder="1" applyAlignment="1" applyProtection="1">
      <alignment horizontal="left" vertical="center"/>
      <protection hidden="1"/>
    </xf>
    <xf numFmtId="0" fontId="177" fillId="24" borderId="0" xfId="0" applyFont="1" applyFill="1" applyBorder="1" applyAlignment="1" applyProtection="1">
      <alignment horizontal="right" vertical="center"/>
      <protection hidden="1"/>
    </xf>
    <xf numFmtId="179" fontId="177" fillId="24" borderId="25" xfId="1325" applyNumberFormat="1" applyFont="1" applyFill="1" applyBorder="1" applyAlignment="1" applyProtection="1">
      <alignment horizontal="center" vertical="center"/>
      <protection hidden="1"/>
    </xf>
    <xf numFmtId="191" fontId="177" fillId="24" borderId="0" xfId="1113" applyNumberFormat="1" applyFont="1" applyFill="1" applyAlignment="1" applyProtection="1">
      <alignment horizontal="right" vertical="center"/>
      <protection hidden="1"/>
    </xf>
    <xf numFmtId="218" fontId="178" fillId="24" borderId="0" xfId="0" applyNumberFormat="1" applyFont="1" applyFill="1" applyAlignment="1" applyProtection="1">
      <alignment horizontal="right" vertical="center"/>
      <protection hidden="1"/>
    </xf>
    <xf numFmtId="191" fontId="178" fillId="24" borderId="0" xfId="1517" applyNumberFormat="1" applyFont="1" applyFill="1" applyAlignment="1" applyProtection="1">
      <alignment horizontal="right" vertical="center"/>
      <protection hidden="1"/>
    </xf>
    <xf numFmtId="191" fontId="178" fillId="24" borderId="0" xfId="1113" applyNumberFormat="1" applyFont="1" applyFill="1" applyAlignment="1" applyProtection="1">
      <alignment horizontal="right" vertical="center"/>
      <protection hidden="1"/>
    </xf>
    <xf numFmtId="191" fontId="177" fillId="24" borderId="0" xfId="1517" applyNumberFormat="1" applyFont="1" applyFill="1" applyAlignment="1" applyProtection="1">
      <alignment horizontal="right" vertical="center"/>
      <protection hidden="1"/>
    </xf>
    <xf numFmtId="0" fontId="177" fillId="24" borderId="23" xfId="0" applyFont="1" applyFill="1" applyBorder="1" applyAlignment="1" applyProtection="1">
      <alignment horizontal="left" vertical="center"/>
      <protection hidden="1"/>
    </xf>
    <xf numFmtId="3" fontId="177" fillId="24" borderId="23" xfId="0" applyNumberFormat="1" applyFont="1" applyFill="1" applyBorder="1" applyAlignment="1" applyProtection="1">
      <alignment horizontal="left" vertical="center"/>
      <protection hidden="1"/>
    </xf>
    <xf numFmtId="49" fontId="177" fillId="24" borderId="23" xfId="0" applyNumberFormat="1" applyFont="1" applyFill="1" applyBorder="1" applyAlignment="1" applyProtection="1">
      <alignment horizontal="left" vertical="center"/>
      <protection hidden="1"/>
    </xf>
    <xf numFmtId="0" fontId="181" fillId="24" borderId="31" xfId="0" applyFont="1" applyFill="1" applyBorder="1" applyAlignment="1" applyProtection="1">
      <alignment horizontal="left"/>
      <protection hidden="1"/>
    </xf>
    <xf numFmtId="179" fontId="181" fillId="24" borderId="31" xfId="0" applyNumberFormat="1" applyFont="1" applyFill="1" applyBorder="1" applyAlignment="1" applyProtection="1">
      <alignment horizontal="left"/>
      <protection hidden="1"/>
    </xf>
    <xf numFmtId="179" fontId="181" fillId="0" borderId="31" xfId="0" applyNumberFormat="1" applyFont="1" applyFill="1" applyBorder="1" applyAlignment="1" applyProtection="1">
      <alignment horizontal="left"/>
      <protection hidden="1"/>
    </xf>
    <xf numFmtId="179" fontId="181" fillId="24" borderId="31" xfId="1325" applyNumberFormat="1" applyFont="1" applyFill="1" applyBorder="1" applyAlignment="1" applyProtection="1">
      <alignment horizontal="left"/>
      <protection hidden="1"/>
    </xf>
    <xf numFmtId="191" fontId="181" fillId="24" borderId="31" xfId="0" applyNumberFormat="1" applyFont="1" applyFill="1" applyBorder="1" applyAlignment="1" applyProtection="1">
      <alignment horizontal="left"/>
      <protection hidden="1"/>
    </xf>
    <xf numFmtId="0" fontId="181" fillId="24" borderId="0" xfId="0" applyFont="1" applyFill="1" applyBorder="1" applyAlignment="1" applyProtection="1">
      <alignment horizontal="center"/>
      <protection hidden="1"/>
    </xf>
    <xf numFmtId="0" fontId="187" fillId="24" borderId="0" xfId="0" applyFont="1" applyFill="1" applyBorder="1" applyAlignment="1" applyProtection="1">
      <alignment horizontal="center" vertical="center"/>
      <protection hidden="1"/>
    </xf>
    <xf numFmtId="0" fontId="177" fillId="24" borderId="23" xfId="0" applyFont="1" applyFill="1" applyBorder="1" applyAlignment="1" applyProtection="1">
      <alignment horizontal="left" vertical="center" wrapText="1"/>
      <protection hidden="1"/>
    </xf>
    <xf numFmtId="0" fontId="181" fillId="24" borderId="31" xfId="0" applyFont="1" applyFill="1" applyBorder="1" applyAlignment="1" applyProtection="1">
      <alignment horizontal="left" vertical="center"/>
      <protection hidden="1"/>
    </xf>
    <xf numFmtId="179" fontId="181" fillId="24" borderId="31" xfId="0" applyNumberFormat="1" applyFont="1" applyFill="1" applyBorder="1" applyAlignment="1" applyProtection="1">
      <alignment horizontal="left" vertical="center"/>
      <protection hidden="1"/>
    </xf>
    <xf numFmtId="179" fontId="181" fillId="24" borderId="31" xfId="1325" applyNumberFormat="1" applyFont="1" applyFill="1" applyBorder="1" applyAlignment="1" applyProtection="1">
      <alignment horizontal="left" vertical="center"/>
      <protection hidden="1"/>
    </xf>
    <xf numFmtId="0" fontId="188" fillId="24" borderId="0" xfId="0" applyFont="1" applyFill="1" applyBorder="1" applyAlignment="1" applyProtection="1">
      <alignment horizontal="center" vertical="center"/>
      <protection hidden="1"/>
    </xf>
    <xf numFmtId="179" fontId="189" fillId="24" borderId="0" xfId="1325" applyNumberFormat="1" applyFont="1" applyFill="1" applyBorder="1" applyAlignment="1" applyProtection="1">
      <alignment horizontal="center" vertical="center"/>
      <protection hidden="1"/>
    </xf>
    <xf numFmtId="0" fontId="177" fillId="24" borderId="0" xfId="1516" applyFont="1" applyFill="1" applyBorder="1" applyAlignment="1" applyProtection="1">
      <alignment horizontal="right" vertical="center"/>
      <protection hidden="1"/>
    </xf>
    <xf numFmtId="0" fontId="178" fillId="24" borderId="0" xfId="1515" applyFont="1" applyFill="1" applyBorder="1" applyAlignment="1" applyProtection="1">
      <alignment horizontal="center" vertical="center"/>
      <protection hidden="1"/>
    </xf>
    <xf numFmtId="0" fontId="194" fillId="24" borderId="0" xfId="1519" applyFont="1" applyFill="1" applyBorder="1" applyAlignment="1" applyProtection="1">
      <alignment horizontal="center" vertical="center"/>
      <protection hidden="1"/>
    </xf>
    <xf numFmtId="180" fontId="181" fillId="24" borderId="31" xfId="1515" applyNumberFormat="1" applyFont="1" applyFill="1" applyBorder="1" applyAlignment="1" applyProtection="1">
      <alignment horizontal="right"/>
      <protection hidden="1"/>
    </xf>
    <xf numFmtId="0" fontId="181" fillId="24" borderId="0" xfId="1516" applyFont="1" applyFill="1" applyBorder="1" applyAlignment="1" applyProtection="1">
      <alignment horizontal="left" vertical="center"/>
      <protection hidden="1"/>
    </xf>
    <xf numFmtId="0" fontId="181" fillId="24" borderId="0" xfId="1515" applyFont="1" applyFill="1" applyAlignment="1" applyProtection="1">
      <alignment horizontal="left"/>
      <protection hidden="1"/>
    </xf>
    <xf numFmtId="0" fontId="181" fillId="24" borderId="0" xfId="1515" applyFont="1" applyFill="1" applyAlignment="1" applyProtection="1">
      <alignment horizontal="center"/>
      <protection hidden="1"/>
    </xf>
    <xf numFmtId="0" fontId="181" fillId="24" borderId="0" xfId="1515" applyFont="1" applyFill="1" applyBorder="1" applyAlignment="1" applyProtection="1">
      <alignment horizontal="left"/>
      <protection hidden="1"/>
    </xf>
    <xf numFmtId="0" fontId="181" fillId="24" borderId="0" xfId="1515" applyFont="1" applyFill="1" applyBorder="1" applyAlignment="1" applyProtection="1">
      <alignment horizontal="center"/>
      <protection hidden="1"/>
    </xf>
    <xf numFmtId="0" fontId="181" fillId="24" borderId="0" xfId="1515" applyFont="1" applyFill="1" applyAlignment="1" applyProtection="1">
      <alignment horizontal="left" vertical="center"/>
      <protection hidden="1"/>
    </xf>
    <xf numFmtId="3" fontId="177" fillId="24" borderId="0" xfId="0" applyNumberFormat="1" applyFont="1" applyFill="1" applyAlignment="1" applyProtection="1">
      <alignment horizontal="left" vertical="top"/>
      <protection hidden="1"/>
    </xf>
    <xf numFmtId="0" fontId="177" fillId="24" borderId="0" xfId="1516" applyFont="1" applyFill="1" applyAlignment="1" applyProtection="1">
      <alignment horizontal="center" vertical="center"/>
      <protection hidden="1"/>
    </xf>
    <xf numFmtId="0" fontId="177" fillId="24" borderId="0" xfId="1516" applyFont="1" applyFill="1" applyBorder="1" applyAlignment="1" applyProtection="1">
      <alignment horizontal="center" vertical="center"/>
      <protection hidden="1"/>
    </xf>
    <xf numFmtId="3" fontId="177" fillId="24" borderId="0" xfId="0" applyNumberFormat="1" applyFont="1" applyFill="1" applyAlignment="1" applyProtection="1">
      <alignment horizontal="right" vertical="top"/>
      <protection hidden="1"/>
    </xf>
    <xf numFmtId="0" fontId="177" fillId="24" borderId="0" xfId="1516" applyFont="1" applyFill="1" applyBorder="1" applyAlignment="1" applyProtection="1">
      <alignment horizontal="center" vertical="top"/>
      <protection hidden="1"/>
    </xf>
    <xf numFmtId="0" fontId="177" fillId="24" borderId="0" xfId="1516" applyFont="1" applyFill="1" applyAlignment="1" applyProtection="1">
      <alignment horizontal="center" vertical="top"/>
      <protection hidden="1"/>
    </xf>
    <xf numFmtId="0" fontId="180" fillId="24" borderId="0" xfId="1516" applyFont="1" applyFill="1" applyBorder="1" applyAlignment="1" applyProtection="1">
      <alignment vertical="center"/>
      <protection hidden="1"/>
    </xf>
    <xf numFmtId="0" fontId="177" fillId="24" borderId="0" xfId="1516" applyFont="1" applyFill="1" applyBorder="1" applyAlignment="1" applyProtection="1">
      <alignment horizontal="left" vertical="center"/>
      <protection hidden="1"/>
    </xf>
    <xf numFmtId="0" fontId="177" fillId="24" borderId="10" xfId="1516" applyFont="1" applyFill="1" applyBorder="1" applyAlignment="1" applyProtection="1">
      <alignment vertical="center"/>
      <protection hidden="1"/>
    </xf>
    <xf numFmtId="41" fontId="177" fillId="24" borderId="0" xfId="1516" applyNumberFormat="1" applyFont="1" applyFill="1" applyAlignment="1" applyProtection="1">
      <alignment horizontal="right" vertical="center"/>
      <protection hidden="1"/>
    </xf>
    <xf numFmtId="41" fontId="177" fillId="24" borderId="0" xfId="1516" applyNumberFormat="1" applyFont="1" applyFill="1" applyBorder="1" applyAlignment="1" applyProtection="1">
      <alignment horizontal="right" vertical="center"/>
      <protection hidden="1"/>
    </xf>
    <xf numFmtId="0" fontId="178" fillId="24" borderId="0" xfId="1516" applyFont="1" applyFill="1" applyBorder="1" applyAlignment="1" applyProtection="1">
      <alignment horizontal="center" vertical="center"/>
      <protection hidden="1"/>
    </xf>
    <xf numFmtId="41" fontId="178" fillId="24" borderId="0" xfId="1153" applyNumberFormat="1" applyFont="1" applyFill="1" applyAlignment="1" applyProtection="1">
      <alignment horizontal="right" vertical="center"/>
      <protection hidden="1"/>
    </xf>
    <xf numFmtId="41" fontId="177" fillId="24" borderId="0" xfId="151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21" xfId="132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23" xfId="151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0" xfId="1326" applyNumberFormat="1" applyFont="1" applyFill="1" applyBorder="1" applyAlignment="1" applyProtection="1">
      <alignment horizontal="center" vertical="center" shrinkToFit="1"/>
      <protection hidden="1"/>
    </xf>
    <xf numFmtId="41" fontId="177" fillId="24" borderId="0" xfId="1516" applyNumberFormat="1" applyFont="1" applyFill="1" applyBorder="1" applyAlignment="1" applyProtection="1">
      <alignment horizontal="center" vertical="center"/>
      <protection hidden="1"/>
    </xf>
    <xf numFmtId="41" fontId="181" fillId="24" borderId="0" xfId="1516" applyNumberFormat="1" applyFont="1" applyFill="1" applyAlignment="1" applyProtection="1">
      <alignment horizontal="right" vertical="center"/>
      <protection hidden="1"/>
    </xf>
    <xf numFmtId="41" fontId="181" fillId="24" borderId="0" xfId="1516" applyNumberFormat="1" applyFont="1" applyFill="1" applyBorder="1" applyAlignment="1" applyProtection="1">
      <alignment horizontal="right" vertical="center"/>
      <protection hidden="1"/>
    </xf>
    <xf numFmtId="179" fontId="181" fillId="24" borderId="31" xfId="1516" quotePrefix="1" applyNumberFormat="1" applyFont="1" applyFill="1" applyBorder="1" applyAlignment="1" applyProtection="1">
      <alignment horizontal="center" vertical="center"/>
      <protection hidden="1"/>
    </xf>
    <xf numFmtId="0" fontId="193" fillId="24" borderId="0" xfId="1516" applyFont="1" applyFill="1" applyBorder="1" applyAlignment="1" applyProtection="1">
      <alignment horizontal="center" vertical="center"/>
      <protection hidden="1"/>
    </xf>
    <xf numFmtId="0" fontId="181" fillId="24" borderId="0" xfId="1516" applyFont="1" applyFill="1" applyAlignment="1" applyProtection="1">
      <alignment horizontal="left" vertical="center"/>
      <protection hidden="1"/>
    </xf>
    <xf numFmtId="179" fontId="177" fillId="24" borderId="0" xfId="1516" applyNumberFormat="1" applyFont="1" applyFill="1" applyAlignment="1" applyProtection="1">
      <alignment horizontal="center" vertical="center"/>
      <protection hidden="1"/>
    </xf>
    <xf numFmtId="179" fontId="177" fillId="24" borderId="0" xfId="1516" applyNumberFormat="1" applyFont="1" applyFill="1" applyBorder="1" applyAlignment="1" applyProtection="1">
      <alignment horizontal="center" vertical="center"/>
      <protection hidden="1"/>
    </xf>
    <xf numFmtId="0" fontId="182" fillId="24" borderId="0" xfId="1516" applyFont="1" applyFill="1" applyAlignment="1" applyProtection="1">
      <alignment horizontal="center" vertical="center"/>
      <protection hidden="1"/>
    </xf>
    <xf numFmtId="0" fontId="183" fillId="24" borderId="0" xfId="1516" applyFont="1" applyFill="1" applyAlignment="1" applyProtection="1">
      <alignment horizontal="center" vertical="center"/>
      <protection hidden="1"/>
    </xf>
    <xf numFmtId="0" fontId="183" fillId="24" borderId="0" xfId="1516" applyFont="1" applyFill="1" applyBorder="1" applyAlignment="1" applyProtection="1">
      <alignment horizontal="center" vertical="center"/>
      <protection hidden="1"/>
    </xf>
    <xf numFmtId="179" fontId="177" fillId="62" borderId="0" xfId="0" applyNumberFormat="1" applyFont="1" applyFill="1" applyAlignment="1" applyProtection="1">
      <alignment horizontal="center" vertical="center"/>
      <protection hidden="1"/>
    </xf>
    <xf numFmtId="179" fontId="177" fillId="62" borderId="0" xfId="0" applyNumberFormat="1" applyFont="1" applyFill="1" applyBorder="1" applyAlignment="1" applyProtection="1">
      <alignment horizontal="center" vertical="center"/>
      <protection hidden="1"/>
    </xf>
    <xf numFmtId="3" fontId="177" fillId="62" borderId="0" xfId="0" applyNumberFormat="1" applyFont="1" applyFill="1" applyAlignment="1" applyProtection="1">
      <alignment horizontal="right" vertical="center"/>
      <protection hidden="1"/>
    </xf>
    <xf numFmtId="191" fontId="177" fillId="62" borderId="0" xfId="1113" applyNumberFormat="1" applyFont="1" applyFill="1" applyBorder="1" applyAlignment="1" applyProtection="1">
      <alignment horizontal="right" vertical="center"/>
      <protection hidden="1"/>
    </xf>
    <xf numFmtId="191" fontId="178" fillId="62" borderId="0" xfId="0" applyNumberFormat="1" applyFont="1" applyFill="1" applyBorder="1" applyAlignment="1" applyProtection="1">
      <alignment horizontal="center" vertical="center"/>
      <protection hidden="1"/>
    </xf>
    <xf numFmtId="41" fontId="178" fillId="62" borderId="0" xfId="0" applyNumberFormat="1" applyFont="1" applyFill="1" applyBorder="1" applyAlignment="1" applyProtection="1">
      <alignment horizontal="center" vertical="center"/>
      <protection hidden="1"/>
    </xf>
    <xf numFmtId="191" fontId="177" fillId="62" borderId="0" xfId="0" applyNumberFormat="1" applyFont="1" applyFill="1" applyBorder="1" applyAlignment="1" applyProtection="1">
      <alignment horizontal="right" vertical="center"/>
      <protection hidden="1"/>
    </xf>
    <xf numFmtId="191" fontId="177" fillId="62" borderId="0" xfId="0" applyNumberFormat="1" applyFont="1" applyFill="1" applyBorder="1" applyAlignment="1" applyProtection="1">
      <alignment horizontal="center" vertical="center"/>
      <protection hidden="1"/>
    </xf>
    <xf numFmtId="41" fontId="178" fillId="62" borderId="0" xfId="0" applyNumberFormat="1" applyFont="1" applyFill="1" applyBorder="1" applyAlignment="1" applyProtection="1">
      <alignment horizontal="right" vertical="center"/>
      <protection hidden="1"/>
    </xf>
    <xf numFmtId="191" fontId="178" fillId="62" borderId="0" xfId="0" applyNumberFormat="1" applyFont="1" applyFill="1" applyBorder="1" applyAlignment="1" applyProtection="1">
      <alignment horizontal="right" vertical="center"/>
      <protection hidden="1"/>
    </xf>
    <xf numFmtId="191" fontId="178" fillId="62" borderId="0" xfId="1113" applyNumberFormat="1" applyFont="1" applyFill="1" applyBorder="1" applyAlignment="1" applyProtection="1">
      <alignment horizontal="right" vertical="center"/>
      <protection hidden="1"/>
    </xf>
    <xf numFmtId="41" fontId="177" fillId="62" borderId="23" xfId="0" applyNumberFormat="1" applyFont="1" applyFill="1" applyBorder="1" applyAlignment="1" applyProtection="1">
      <alignment horizontal="center" vertical="center"/>
      <protection hidden="1"/>
    </xf>
    <xf numFmtId="0" fontId="181" fillId="62" borderId="0" xfId="1516" applyNumberFormat="1" applyFont="1" applyFill="1" applyBorder="1" applyAlignment="1" applyProtection="1">
      <protection hidden="1"/>
    </xf>
    <xf numFmtId="0" fontId="181" fillId="62" borderId="0" xfId="1516" applyFont="1" applyFill="1" applyBorder="1" applyAlignment="1" applyProtection="1">
      <alignment horizontal="left"/>
      <protection hidden="1"/>
    </xf>
    <xf numFmtId="179" fontId="181" fillId="62" borderId="0" xfId="0" applyNumberFormat="1" applyFont="1" applyFill="1" applyBorder="1" applyAlignment="1" applyProtection="1">
      <alignment horizontal="left"/>
      <protection hidden="1"/>
    </xf>
    <xf numFmtId="0" fontId="181" fillId="62" borderId="0" xfId="0" applyFont="1" applyFill="1" applyBorder="1" applyAlignment="1" applyProtection="1">
      <alignment horizontal="right"/>
      <protection hidden="1"/>
    </xf>
    <xf numFmtId="179" fontId="181" fillId="62" borderId="0" xfId="1325" applyNumberFormat="1" applyFont="1" applyFill="1" applyBorder="1" applyAlignment="1" applyProtection="1">
      <alignment horizontal="left"/>
      <protection hidden="1"/>
    </xf>
    <xf numFmtId="179" fontId="177" fillId="62" borderId="0" xfId="1325" applyNumberFormat="1" applyFont="1" applyFill="1" applyBorder="1" applyAlignment="1" applyProtection="1">
      <alignment horizontal="center" vertical="center"/>
      <protection hidden="1"/>
    </xf>
    <xf numFmtId="179" fontId="183" fillId="62" borderId="0" xfId="0" applyNumberFormat="1" applyFont="1" applyFill="1" applyAlignment="1" applyProtection="1">
      <alignment horizontal="center" vertical="center"/>
      <protection hidden="1"/>
    </xf>
    <xf numFmtId="0" fontId="183" fillId="62" borderId="0" xfId="0" applyFont="1" applyFill="1" applyAlignment="1" applyProtection="1">
      <alignment horizontal="center" vertical="center"/>
      <protection hidden="1"/>
    </xf>
    <xf numFmtId="179" fontId="189" fillId="62" borderId="0" xfId="1325" applyNumberFormat="1" applyFont="1" applyFill="1" applyBorder="1" applyAlignment="1" applyProtection="1">
      <alignment horizontal="center" vertical="center"/>
      <protection hidden="1"/>
    </xf>
    <xf numFmtId="179" fontId="183" fillId="62" borderId="0" xfId="0" applyNumberFormat="1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vertical="top"/>
      <protection hidden="1"/>
    </xf>
    <xf numFmtId="41" fontId="177" fillId="24" borderId="26" xfId="1516" applyNumberFormat="1" applyFont="1" applyFill="1" applyBorder="1" applyAlignment="1" applyProtection="1">
      <alignment horizontal="center" vertical="center"/>
      <protection hidden="1"/>
    </xf>
    <xf numFmtId="41" fontId="177" fillId="24" borderId="61" xfId="1516" applyNumberFormat="1" applyFont="1" applyFill="1" applyBorder="1" applyAlignment="1" applyProtection="1">
      <alignment horizontal="center" vertical="center"/>
      <protection hidden="1"/>
    </xf>
    <xf numFmtId="41" fontId="177" fillId="24" borderId="21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1516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3" xfId="1516" quotePrefix="1" applyNumberFormat="1" applyFont="1" applyFill="1" applyBorder="1" applyAlignment="1" applyProtection="1">
      <alignment horizontal="center" vertical="center"/>
      <protection hidden="1"/>
    </xf>
    <xf numFmtId="41" fontId="178" fillId="24" borderId="0" xfId="1516" applyNumberFormat="1" applyFont="1" applyFill="1" applyBorder="1" applyAlignment="1" applyProtection="1">
      <alignment horizontal="center" vertical="center"/>
      <protection hidden="1"/>
    </xf>
    <xf numFmtId="41" fontId="177" fillId="24" borderId="21" xfId="1516" applyNumberFormat="1" applyFont="1" applyFill="1" applyBorder="1" applyAlignment="1" applyProtection="1">
      <alignment horizontal="right" vertical="center"/>
      <protection hidden="1"/>
    </xf>
    <xf numFmtId="41" fontId="178" fillId="24" borderId="0" xfId="1516" applyNumberFormat="1" applyFont="1" applyFill="1" applyBorder="1" applyAlignment="1" applyProtection="1">
      <alignment horizontal="right" vertical="center"/>
      <protection hidden="1"/>
    </xf>
    <xf numFmtId="41" fontId="178" fillId="24" borderId="21" xfId="1516" applyNumberFormat="1" applyFont="1" applyFill="1" applyBorder="1" applyAlignment="1" applyProtection="1">
      <alignment horizontal="right" vertical="center"/>
      <protection hidden="1"/>
    </xf>
    <xf numFmtId="41" fontId="177" fillId="24" borderId="21" xfId="1516" applyNumberFormat="1" applyFont="1" applyFill="1" applyBorder="1" applyAlignment="1" applyProtection="1">
      <alignment horizontal="center" vertical="center"/>
      <protection hidden="1"/>
    </xf>
    <xf numFmtId="41" fontId="177" fillId="24" borderId="23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21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326" applyNumberFormat="1" applyFont="1" applyFill="1" applyBorder="1" applyAlignment="1" applyProtection="1">
      <alignment horizontal="center" vertical="center"/>
      <protection hidden="1"/>
    </xf>
    <xf numFmtId="41" fontId="178" fillId="24" borderId="0" xfId="1153" applyNumberFormat="1" applyFont="1" applyFill="1" applyBorder="1" applyAlignment="1" applyProtection="1">
      <alignment horizontal="right" vertical="center" shrinkToFit="1"/>
      <protection hidden="1"/>
    </xf>
    <xf numFmtId="41" fontId="177" fillId="24" borderId="23" xfId="1326" applyNumberFormat="1" applyFont="1" applyFill="1" applyBorder="1" applyAlignment="1" applyProtection="1">
      <alignment horizontal="center" vertical="center"/>
      <protection hidden="1"/>
    </xf>
    <xf numFmtId="41" fontId="177" fillId="24" borderId="0" xfId="1519" applyNumberFormat="1" applyFont="1" applyFill="1" applyBorder="1" applyAlignment="1" applyProtection="1">
      <alignment horizontal="left" vertical="center"/>
      <protection hidden="1"/>
    </xf>
    <xf numFmtId="41" fontId="177" fillId="24" borderId="23" xfId="1519" applyNumberFormat="1" applyFont="1" applyFill="1" applyBorder="1" applyAlignment="1" applyProtection="1">
      <alignment horizontal="left" vertical="center"/>
      <protection hidden="1"/>
    </xf>
    <xf numFmtId="41" fontId="177" fillId="24" borderId="23" xfId="1516" applyNumberFormat="1" applyFont="1" applyFill="1" applyBorder="1" applyAlignment="1" applyProtection="1">
      <alignment horizontal="left" vertical="center"/>
      <protection hidden="1"/>
    </xf>
    <xf numFmtId="41" fontId="177" fillId="62" borderId="21" xfId="1516" applyNumberFormat="1" applyFont="1" applyFill="1" applyBorder="1" applyAlignment="1" applyProtection="1">
      <alignment horizontal="center" vertical="center"/>
      <protection hidden="1"/>
    </xf>
    <xf numFmtId="41" fontId="177" fillId="62" borderId="23" xfId="1516" applyNumberFormat="1" applyFont="1" applyFill="1" applyBorder="1" applyAlignment="1" applyProtection="1">
      <alignment horizontal="left" vertical="center"/>
      <protection hidden="1"/>
    </xf>
    <xf numFmtId="41" fontId="177" fillId="62" borderId="0" xfId="1516" applyNumberFormat="1" applyFont="1" applyFill="1" applyBorder="1" applyAlignment="1" applyProtection="1">
      <alignment horizontal="center" vertical="center"/>
      <protection hidden="1"/>
    </xf>
    <xf numFmtId="0" fontId="181" fillId="24" borderId="0" xfId="1516" applyNumberFormat="1" applyFont="1" applyFill="1" applyBorder="1" applyAlignment="1" applyProtection="1">
      <alignment horizontal="left"/>
      <protection hidden="1"/>
    </xf>
    <xf numFmtId="0" fontId="181" fillId="24" borderId="0" xfId="1516" applyNumberFormat="1" applyFont="1" applyFill="1" applyBorder="1" applyAlignment="1" applyProtection="1">
      <alignment horizontal="right"/>
      <protection hidden="1"/>
    </xf>
    <xf numFmtId="0" fontId="181" fillId="24" borderId="31" xfId="1516" applyNumberFormat="1" applyFont="1" applyFill="1" applyBorder="1" applyAlignment="1" applyProtection="1">
      <protection hidden="1"/>
    </xf>
    <xf numFmtId="0" fontId="181" fillId="24" borderId="31" xfId="1516" applyNumberFormat="1" applyFont="1" applyFill="1" applyBorder="1" applyAlignment="1" applyProtection="1">
      <alignment horizontal="right"/>
      <protection hidden="1"/>
    </xf>
    <xf numFmtId="0" fontId="181" fillId="24" borderId="0" xfId="1515" applyNumberFormat="1" applyFont="1" applyFill="1" applyAlignment="1" applyProtection="1">
      <alignment horizontal="right"/>
      <protection hidden="1"/>
    </xf>
    <xf numFmtId="0" fontId="181" fillId="24" borderId="0" xfId="1518" applyFont="1" applyFill="1" applyBorder="1" applyAlignment="1" applyProtection="1">
      <alignment horizontal="left"/>
      <protection hidden="1"/>
    </xf>
    <xf numFmtId="0" fontId="181" fillId="24" borderId="0" xfId="1516" applyFont="1" applyFill="1" applyBorder="1" applyAlignment="1" applyProtection="1">
      <alignment horizontal="center"/>
      <protection hidden="1"/>
    </xf>
    <xf numFmtId="0" fontId="181" fillId="24" borderId="0" xfId="1516" applyFont="1" applyFill="1" applyAlignment="1" applyProtection="1">
      <alignment horizontal="center"/>
      <protection hidden="1"/>
    </xf>
    <xf numFmtId="0" fontId="177" fillId="24" borderId="0" xfId="0" applyNumberFormat="1" applyFont="1" applyFill="1" applyAlignment="1" applyProtection="1">
      <alignment horizontal="left" vertical="center"/>
      <protection hidden="1"/>
    </xf>
    <xf numFmtId="0" fontId="185" fillId="24" borderId="0" xfId="0" applyNumberFormat="1" applyFont="1" applyFill="1" applyAlignment="1" applyProtection="1">
      <alignment horizontal="center" vertical="center"/>
      <protection hidden="1"/>
    </xf>
    <xf numFmtId="0" fontId="185" fillId="24" borderId="0" xfId="0" applyNumberFormat="1" applyFont="1" applyFill="1" applyBorder="1" applyAlignment="1" applyProtection="1">
      <alignment horizontal="center" vertical="center"/>
      <protection hidden="1"/>
    </xf>
    <xf numFmtId="0" fontId="177" fillId="24" borderId="0" xfId="0" applyNumberFormat="1" applyFont="1" applyFill="1" applyAlignment="1" applyProtection="1">
      <alignment horizontal="right" vertical="center"/>
      <protection hidden="1"/>
    </xf>
    <xf numFmtId="178" fontId="178" fillId="24" borderId="0" xfId="1153" applyFont="1" applyFill="1" applyAlignment="1" applyProtection="1">
      <alignment horizontal="right" vertical="center"/>
      <protection hidden="1"/>
    </xf>
    <xf numFmtId="179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3" xfId="1516" applyNumberFormat="1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Alignment="1" applyProtection="1">
      <alignment vertical="center"/>
      <protection hidden="1"/>
    </xf>
    <xf numFmtId="0" fontId="181" fillId="24" borderId="0" xfId="0" applyNumberFormat="1" applyFont="1" applyFill="1" applyAlignment="1" applyProtection="1">
      <alignment wrapText="1"/>
      <protection hidden="1"/>
    </xf>
    <xf numFmtId="0" fontId="181" fillId="24" borderId="0" xfId="0" applyNumberFormat="1" applyFont="1" applyFill="1" applyAlignment="1" applyProtection="1">
      <alignment horizontal="left" vertical="center"/>
      <protection hidden="1"/>
    </xf>
    <xf numFmtId="177" fontId="181" fillId="24" borderId="0" xfId="1325" applyFont="1" applyFill="1" applyBorder="1" applyAlignment="1" applyProtection="1">
      <alignment horizontal="center" vertical="center"/>
      <protection hidden="1"/>
    </xf>
    <xf numFmtId="3" fontId="181" fillId="24" borderId="0" xfId="0" applyNumberFormat="1" applyFont="1" applyFill="1" applyBorder="1" applyAlignment="1" applyProtection="1">
      <alignment horizontal="center" vertical="center"/>
      <protection hidden="1"/>
    </xf>
    <xf numFmtId="177" fontId="177" fillId="24" borderId="27" xfId="1325" applyFont="1" applyFill="1" applyBorder="1" applyAlignment="1" applyProtection="1">
      <alignment horizontal="center" vertical="center"/>
      <protection hidden="1"/>
    </xf>
    <xf numFmtId="202" fontId="177" fillId="24" borderId="27" xfId="1325" applyNumberFormat="1" applyFont="1" applyFill="1" applyBorder="1" applyAlignment="1" applyProtection="1">
      <alignment horizontal="center" vertical="center"/>
      <protection hidden="1"/>
    </xf>
    <xf numFmtId="0" fontId="177" fillId="63" borderId="27" xfId="0" applyFont="1" applyFill="1" applyBorder="1" applyAlignment="1" applyProtection="1">
      <alignment horizontal="center" vertical="center"/>
      <protection hidden="1"/>
    </xf>
    <xf numFmtId="177" fontId="177" fillId="63" borderId="27" xfId="1325" applyFont="1" applyFill="1" applyBorder="1" applyAlignment="1" applyProtection="1">
      <alignment horizontal="center" vertical="center"/>
      <protection hidden="1"/>
    </xf>
    <xf numFmtId="0" fontId="197" fillId="24" borderId="27" xfId="0" applyFont="1" applyFill="1" applyBorder="1" applyAlignment="1" applyProtection="1">
      <alignment horizontal="center" vertical="center"/>
      <protection hidden="1"/>
    </xf>
    <xf numFmtId="177" fontId="189" fillId="24" borderId="27" xfId="1325" applyFont="1" applyFill="1" applyBorder="1" applyAlignment="1" applyProtection="1">
      <alignment horizontal="center" vertical="center"/>
      <protection hidden="1"/>
    </xf>
    <xf numFmtId="177" fontId="189" fillId="24" borderId="0" xfId="1325" applyFont="1" applyFill="1" applyBorder="1" applyAlignment="1" applyProtection="1">
      <alignment horizontal="center" vertical="center"/>
      <protection hidden="1"/>
    </xf>
    <xf numFmtId="3" fontId="182" fillId="24" borderId="0" xfId="0" applyNumberFormat="1" applyFont="1" applyFill="1" applyBorder="1" applyAlignment="1" applyProtection="1">
      <alignment horizontal="center" vertical="center"/>
      <protection hidden="1"/>
    </xf>
    <xf numFmtId="202" fontId="189" fillId="24" borderId="0" xfId="1325" applyNumberFormat="1" applyFont="1" applyFill="1" applyBorder="1" applyAlignment="1" applyProtection="1">
      <alignment horizontal="center" vertical="center"/>
      <protection hidden="1"/>
    </xf>
    <xf numFmtId="200" fontId="189" fillId="24" borderId="0" xfId="1325" applyNumberFormat="1" applyFont="1" applyFill="1" applyBorder="1" applyAlignment="1" applyProtection="1">
      <alignment horizontal="center" vertical="center"/>
      <protection hidden="1"/>
    </xf>
    <xf numFmtId="0" fontId="177" fillId="24" borderId="0" xfId="0" applyNumberFormat="1" applyFont="1" applyFill="1" applyBorder="1" applyAlignment="1" applyProtection="1">
      <alignment horizontal="left" vertical="center"/>
      <protection hidden="1"/>
    </xf>
    <xf numFmtId="41" fontId="177" fillId="24" borderId="0" xfId="1153" applyNumberFormat="1" applyFont="1" applyFill="1" applyBorder="1" applyAlignment="1" applyProtection="1">
      <alignment horizontal="right" vertical="center"/>
      <protection hidden="1"/>
    </xf>
    <xf numFmtId="41" fontId="178" fillId="24" borderId="0" xfId="1153" applyNumberFormat="1" applyFont="1" applyFill="1" applyBorder="1" applyAlignment="1" applyProtection="1">
      <alignment horizontal="right" vertical="center"/>
      <protection hidden="1"/>
    </xf>
    <xf numFmtId="1" fontId="178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vertical="center"/>
      <protection hidden="1"/>
    </xf>
    <xf numFmtId="0" fontId="177" fillId="24" borderId="21" xfId="1516" applyNumberFormat="1" applyFont="1" applyFill="1" applyBorder="1" applyAlignment="1" applyProtection="1">
      <alignment vertical="center"/>
      <protection hidden="1"/>
    </xf>
    <xf numFmtId="179" fontId="177" fillId="24" borderId="10" xfId="0" applyNumberFormat="1" applyFont="1" applyFill="1" applyBorder="1" applyAlignment="1" applyProtection="1">
      <alignment horizontal="center" vertical="center"/>
      <protection hidden="1"/>
    </xf>
    <xf numFmtId="0" fontId="177" fillId="24" borderId="22" xfId="1516" applyNumberFormat="1" applyFont="1" applyFill="1" applyBorder="1" applyAlignment="1" applyProtection="1">
      <alignment vertical="center"/>
      <protection hidden="1"/>
    </xf>
    <xf numFmtId="41" fontId="177" fillId="62" borderId="10" xfId="0" applyNumberFormat="1" applyFont="1" applyFill="1" applyBorder="1" applyAlignment="1" applyProtection="1">
      <alignment horizontal="right" vertical="center"/>
      <protection hidden="1"/>
    </xf>
    <xf numFmtId="0" fontId="181" fillId="24" borderId="0" xfId="0" applyFont="1" applyFill="1" applyAlignment="1" applyProtection="1">
      <alignment vertical="center"/>
      <protection hidden="1"/>
    </xf>
    <xf numFmtId="214" fontId="177" fillId="24" borderId="21" xfId="0" applyNumberFormat="1" applyFont="1" applyFill="1" applyBorder="1" applyAlignment="1" applyProtection="1">
      <alignment horizontal="right" vertical="center"/>
      <protection hidden="1"/>
    </xf>
    <xf numFmtId="214" fontId="177" fillId="24" borderId="0" xfId="0" applyNumberFormat="1" applyFont="1" applyFill="1" applyBorder="1" applyAlignment="1" applyProtection="1">
      <alignment horizontal="right" vertical="center"/>
      <protection hidden="1"/>
    </xf>
    <xf numFmtId="214" fontId="178" fillId="24" borderId="0" xfId="0" applyNumberFormat="1" applyFont="1" applyFill="1" applyBorder="1" applyAlignment="1" applyProtection="1">
      <alignment horizontal="right" vertical="center"/>
      <protection hidden="1"/>
    </xf>
    <xf numFmtId="214" fontId="178" fillId="24" borderId="21" xfId="0" applyNumberFormat="1" applyFont="1" applyFill="1" applyBorder="1" applyAlignment="1" applyProtection="1">
      <alignment horizontal="right" vertical="center"/>
      <protection hidden="1"/>
    </xf>
    <xf numFmtId="214" fontId="177" fillId="24" borderId="96" xfId="1153" applyNumberFormat="1" applyFont="1" applyFill="1" applyBorder="1" applyAlignment="1" applyProtection="1">
      <alignment horizontal="right" vertical="center"/>
      <protection hidden="1"/>
    </xf>
    <xf numFmtId="41" fontId="45" fillId="24" borderId="0" xfId="0" applyNumberFormat="1" applyFont="1" applyFill="1" applyAlignment="1" applyProtection="1">
      <alignment horizontal="right" vertical="center"/>
      <protection hidden="1"/>
    </xf>
    <xf numFmtId="191" fontId="177" fillId="62" borderId="94" xfId="1113" applyNumberFormat="1" applyFont="1" applyFill="1" applyBorder="1" applyAlignment="1" applyProtection="1">
      <alignment horizontal="right" vertical="center"/>
      <protection hidden="1"/>
    </xf>
    <xf numFmtId="191" fontId="177" fillId="62" borderId="96" xfId="1113" applyNumberFormat="1" applyFont="1" applyFill="1" applyBorder="1" applyAlignment="1" applyProtection="1">
      <alignment horizontal="right" vertical="center"/>
      <protection hidden="1"/>
    </xf>
    <xf numFmtId="216" fontId="177" fillId="24" borderId="0" xfId="1515" applyNumberFormat="1" applyFont="1" applyFill="1" applyAlignment="1" applyProtection="1">
      <alignment horizontal="right" vertical="center"/>
      <protection hidden="1"/>
    </xf>
    <xf numFmtId="216" fontId="177" fillId="24" borderId="0" xfId="1515" applyNumberFormat="1" applyFont="1" applyFill="1" applyBorder="1" applyAlignment="1" applyProtection="1">
      <alignment vertical="center"/>
      <protection hidden="1"/>
    </xf>
    <xf numFmtId="216" fontId="177" fillId="24" borderId="0" xfId="1515" applyNumberFormat="1" applyFont="1" applyFill="1" applyAlignment="1" applyProtection="1">
      <alignment vertical="center"/>
      <protection hidden="1"/>
    </xf>
    <xf numFmtId="0" fontId="177" fillId="24" borderId="95" xfId="0" applyFont="1" applyFill="1" applyBorder="1" applyAlignment="1" applyProtection="1">
      <alignment horizontal="left" vertical="center"/>
      <protection hidden="1"/>
    </xf>
    <xf numFmtId="191" fontId="177" fillId="62" borderId="0" xfId="0" applyNumberFormat="1" applyFont="1" applyFill="1" applyBorder="1" applyAlignment="1" applyProtection="1">
      <alignment horizontal="right" vertical="center" shrinkToFit="1"/>
      <protection hidden="1"/>
    </xf>
    <xf numFmtId="41" fontId="177" fillId="24" borderId="94" xfId="0" applyNumberFormat="1" applyFont="1" applyFill="1" applyBorder="1" applyAlignment="1" applyProtection="1">
      <alignment horizontal="right" vertical="center"/>
      <protection hidden="1"/>
    </xf>
    <xf numFmtId="178" fontId="177" fillId="24" borderId="0" xfId="1153" applyNumberFormat="1" applyFont="1" applyFill="1" applyAlignment="1" applyProtection="1">
      <alignment horizontal="right" vertical="center"/>
      <protection hidden="1"/>
    </xf>
    <xf numFmtId="41" fontId="177" fillId="62" borderId="0" xfId="1517" applyNumberFormat="1" applyFont="1" applyFill="1" applyAlignment="1" applyProtection="1">
      <alignment horizontal="right" vertical="center"/>
      <protection hidden="1"/>
    </xf>
    <xf numFmtId="41" fontId="177" fillId="24" borderId="0" xfId="1517" applyNumberFormat="1" applyFont="1" applyFill="1" applyAlignment="1" applyProtection="1">
      <alignment horizontal="right" vertical="center"/>
      <protection hidden="1"/>
    </xf>
    <xf numFmtId="41" fontId="177" fillId="24" borderId="23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0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95" xfId="1213" applyNumberFormat="1" applyFont="1" applyFill="1" applyBorder="1" applyAlignment="1" applyProtection="1">
      <alignment horizontal="right" vertical="center" shrinkToFit="1"/>
      <protection hidden="1"/>
    </xf>
    <xf numFmtId="41" fontId="177" fillId="24" borderId="94" xfId="1213" applyNumberFormat="1" applyFont="1" applyFill="1" applyBorder="1" applyAlignment="1" applyProtection="1">
      <alignment horizontal="right" vertical="center" shrinkToFit="1"/>
      <protection hidden="1"/>
    </xf>
    <xf numFmtId="214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4" fontId="177" fillId="24" borderId="0" xfId="1153" applyNumberFormat="1" applyFont="1" applyFill="1" applyAlignment="1" applyProtection="1">
      <alignment horizontal="right" vertical="center"/>
      <protection locked="0" hidden="1"/>
    </xf>
    <xf numFmtId="178" fontId="177" fillId="24" borderId="0" xfId="1153" applyFont="1" applyFill="1" applyBorder="1" applyAlignment="1" applyProtection="1">
      <alignment horizontal="right" vertical="center"/>
      <protection locked="0" hidden="1"/>
    </xf>
    <xf numFmtId="180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4" fontId="177" fillId="24" borderId="21" xfId="1153" applyNumberFormat="1" applyFont="1" applyFill="1" applyBorder="1" applyAlignment="1" applyProtection="1">
      <alignment horizontal="right" vertical="center"/>
      <protection locked="0" hidden="1"/>
    </xf>
    <xf numFmtId="0" fontId="181" fillId="24" borderId="0" xfId="1516" applyNumberFormat="1" applyFont="1" applyFill="1" applyBorder="1" applyAlignment="1" applyProtection="1">
      <protection hidden="1"/>
    </xf>
    <xf numFmtId="41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41" fontId="177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0" applyNumberFormat="1" applyFont="1" applyFill="1" applyAlignment="1" applyProtection="1">
      <alignment horizontal="right" vertical="center"/>
      <protection locked="0" hidden="1"/>
    </xf>
    <xf numFmtId="41" fontId="45" fillId="24" borderId="0" xfId="0" applyNumberFormat="1" applyFont="1" applyFill="1" applyAlignment="1" applyProtection="1">
      <alignment horizontal="right" vertical="center"/>
      <protection locked="0" hidden="1"/>
    </xf>
    <xf numFmtId="41" fontId="45" fillId="62" borderId="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21" xfId="0" applyNumberFormat="1" applyFont="1" applyFill="1" applyBorder="1" applyAlignment="1" applyProtection="1">
      <alignment horizontal="right" vertical="center"/>
      <protection locked="0" hidden="1"/>
    </xf>
    <xf numFmtId="41" fontId="177" fillId="62" borderId="95" xfId="0" applyNumberFormat="1" applyFont="1" applyFill="1" applyBorder="1" applyAlignment="1" applyProtection="1">
      <alignment horizontal="right" vertical="center"/>
      <protection hidden="1"/>
    </xf>
    <xf numFmtId="41" fontId="177" fillId="62" borderId="94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516" applyNumberFormat="1" applyFont="1" applyFill="1" applyAlignment="1" applyProtection="1">
      <alignment horizontal="right" vertical="center"/>
      <protection locked="0" hidden="1"/>
    </xf>
    <xf numFmtId="41" fontId="177" fillId="24" borderId="0" xfId="1516" applyNumberFormat="1" applyFont="1" applyFill="1" applyBorder="1" applyAlignment="1" applyProtection="1">
      <alignment horizontal="right" vertical="center"/>
      <protection locked="0" hidden="1"/>
    </xf>
    <xf numFmtId="41" fontId="177" fillId="62" borderId="0" xfId="1517" applyNumberFormat="1" applyFont="1" applyFill="1" applyAlignment="1" applyProtection="1">
      <alignment horizontal="right" vertical="center"/>
      <protection locked="0" hidden="1"/>
    </xf>
    <xf numFmtId="41" fontId="177" fillId="24" borderId="0" xfId="1517" applyNumberFormat="1" applyFont="1" applyFill="1" applyAlignment="1" applyProtection="1">
      <alignment horizontal="right" vertical="center"/>
      <protection locked="0" hidden="1"/>
    </xf>
    <xf numFmtId="178" fontId="177" fillId="62" borderId="0" xfId="1153" applyFont="1" applyFill="1" applyBorder="1" applyAlignment="1" applyProtection="1">
      <alignment horizontal="right" vertical="center"/>
      <protection locked="0" hidden="1"/>
    </xf>
    <xf numFmtId="178" fontId="177" fillId="62" borderId="0" xfId="1153" applyFont="1" applyFill="1" applyAlignment="1" applyProtection="1">
      <alignment horizontal="right" vertical="center"/>
      <protection locked="0" hidden="1"/>
    </xf>
    <xf numFmtId="41" fontId="177" fillId="24" borderId="0" xfId="1515" applyNumberFormat="1" applyFont="1" applyFill="1" applyAlignment="1" applyProtection="1">
      <alignment horizontal="right" vertical="center"/>
      <protection locked="0" hidden="1"/>
    </xf>
    <xf numFmtId="178" fontId="177" fillId="24" borderId="0" xfId="1153" applyNumberFormat="1" applyFont="1" applyFill="1" applyAlignment="1" applyProtection="1">
      <alignment horizontal="right" vertical="center"/>
      <protection locked="0" hidden="1"/>
    </xf>
    <xf numFmtId="41" fontId="177" fillId="24" borderId="0" xfId="1153" applyNumberFormat="1" applyFont="1" applyFill="1" applyAlignment="1" applyProtection="1">
      <alignment horizontal="right" vertical="center"/>
      <protection locked="0" hidden="1"/>
    </xf>
    <xf numFmtId="41" fontId="177" fillId="24" borderId="23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5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153" quotePrefix="1" applyNumberFormat="1" applyFont="1" applyFill="1" applyBorder="1" applyAlignment="1" applyProtection="1">
      <alignment horizontal="right" vertical="center"/>
      <protection locked="0" hidden="1"/>
    </xf>
    <xf numFmtId="214" fontId="177" fillId="24" borderId="94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21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21" xfId="1153" applyNumberFormat="1" applyFont="1" applyFill="1" applyBorder="1" applyAlignment="1" applyProtection="1">
      <alignment horizontal="right" vertical="center"/>
      <protection locked="0" hidden="1"/>
    </xf>
    <xf numFmtId="41" fontId="177" fillId="24" borderId="96" xfId="1153" quotePrefix="1" applyNumberFormat="1" applyFont="1" applyFill="1" applyBorder="1" applyAlignment="1" applyProtection="1">
      <alignment horizontal="right" vertical="center"/>
      <protection locked="0" hidden="1"/>
    </xf>
    <xf numFmtId="41" fontId="177" fillId="24" borderId="96" xfId="1516" applyNumberFormat="1" applyFont="1" applyFill="1" applyBorder="1" applyAlignment="1" applyProtection="1">
      <alignment horizontal="center" vertical="center"/>
      <protection hidden="1"/>
    </xf>
    <xf numFmtId="41" fontId="177" fillId="24" borderId="95" xfId="1516" applyNumberFormat="1" applyFont="1" applyFill="1" applyBorder="1" applyAlignment="1" applyProtection="1">
      <alignment horizontal="left" vertical="center"/>
      <protection hidden="1"/>
    </xf>
    <xf numFmtId="41" fontId="178" fillId="62" borderId="0" xfId="0" applyNumberFormat="1" applyFont="1" applyFill="1" applyBorder="1" applyAlignment="1" applyProtection="1">
      <alignment horizontal="right" vertical="center" shrinkToFit="1"/>
      <protection hidden="1"/>
    </xf>
    <xf numFmtId="179" fontId="177" fillId="24" borderId="0" xfId="0" applyNumberFormat="1" applyFont="1" applyFill="1" applyAlignment="1" applyProtection="1">
      <alignment horizontal="center" vertical="top"/>
      <protection hidden="1"/>
    </xf>
    <xf numFmtId="0" fontId="177" fillId="24" borderId="0" xfId="0" applyFont="1" applyFill="1" applyAlignment="1" applyProtection="1">
      <alignment horizontal="center" vertical="top"/>
      <protection hidden="1"/>
    </xf>
    <xf numFmtId="179" fontId="177" fillId="24" borderId="0" xfId="1325" applyNumberFormat="1" applyFont="1" applyFill="1" applyBorder="1" applyAlignment="1" applyProtection="1">
      <alignment horizontal="center" vertical="top"/>
      <protection hidden="1"/>
    </xf>
    <xf numFmtId="179" fontId="177" fillId="24" borderId="0" xfId="0" applyNumberFormat="1" applyFont="1" applyFill="1" applyBorder="1" applyAlignment="1" applyProtection="1">
      <alignment horizontal="center" vertical="top"/>
      <protection hidden="1"/>
    </xf>
    <xf numFmtId="0" fontId="177" fillId="24" borderId="0" xfId="0" applyFont="1" applyFill="1" applyBorder="1" applyAlignment="1" applyProtection="1">
      <alignment horizontal="center" vertical="top"/>
      <protection hidden="1"/>
    </xf>
    <xf numFmtId="0" fontId="177" fillId="24" borderId="0" xfId="0" applyFont="1" applyFill="1" applyAlignment="1" applyProtection="1">
      <alignment vertical="top"/>
      <protection hidden="1"/>
    </xf>
    <xf numFmtId="3" fontId="177" fillId="24" borderId="0" xfId="0" applyNumberFormat="1" applyFont="1" applyFill="1" applyAlignment="1" applyProtection="1">
      <alignment horizontal="center" vertical="top"/>
      <protection hidden="1"/>
    </xf>
    <xf numFmtId="3" fontId="177" fillId="24" borderId="0" xfId="0" applyNumberFormat="1" applyFont="1" applyFill="1" applyBorder="1" applyAlignment="1" applyProtection="1">
      <alignment horizontal="left" vertical="top"/>
      <protection hidden="1"/>
    </xf>
    <xf numFmtId="180" fontId="177" fillId="24" borderId="0" xfId="0" applyNumberFormat="1" applyFont="1" applyFill="1" applyBorder="1" applyAlignment="1" applyProtection="1">
      <alignment horizontal="center" vertical="top"/>
      <protection hidden="1"/>
    </xf>
    <xf numFmtId="3" fontId="177" fillId="62" borderId="0" xfId="0" applyNumberFormat="1" applyFont="1" applyFill="1" applyAlignment="1" applyProtection="1">
      <alignment horizontal="left" vertical="top"/>
      <protection hidden="1"/>
    </xf>
    <xf numFmtId="3" fontId="177" fillId="62" borderId="0" xfId="0" applyNumberFormat="1" applyFont="1" applyFill="1" applyAlignment="1" applyProtection="1">
      <alignment horizontal="center" vertical="top"/>
      <protection hidden="1"/>
    </xf>
    <xf numFmtId="0" fontId="177" fillId="62" borderId="0" xfId="0" applyFont="1" applyFill="1" applyBorder="1" applyAlignment="1" applyProtection="1">
      <alignment horizontal="center" vertical="top"/>
      <protection hidden="1"/>
    </xf>
    <xf numFmtId="3" fontId="177" fillId="24" borderId="0" xfId="0" applyNumberFormat="1" applyFont="1" applyFill="1" applyBorder="1" applyAlignment="1" applyProtection="1">
      <alignment horizontal="right" vertical="top"/>
      <protection hidden="1"/>
    </xf>
    <xf numFmtId="0" fontId="177" fillId="24" borderId="0" xfId="1515" applyFont="1" applyFill="1" applyAlignment="1" applyProtection="1">
      <alignment horizontal="center" vertical="top"/>
      <protection hidden="1"/>
    </xf>
    <xf numFmtId="0" fontId="177" fillId="24" borderId="0" xfId="1515" applyFont="1" applyFill="1" applyBorder="1" applyAlignment="1" applyProtection="1">
      <alignment horizontal="center" vertical="top"/>
      <protection hidden="1"/>
    </xf>
    <xf numFmtId="179" fontId="177" fillId="62" borderId="0" xfId="0" applyNumberFormat="1" applyFont="1" applyFill="1" applyAlignment="1" applyProtection="1">
      <alignment horizontal="center" vertical="top"/>
      <protection hidden="1"/>
    </xf>
    <xf numFmtId="179" fontId="177" fillId="62" borderId="0" xfId="0" applyNumberFormat="1" applyFont="1" applyFill="1" applyBorder="1" applyAlignment="1" applyProtection="1">
      <alignment horizontal="center" vertical="top"/>
      <protection hidden="1"/>
    </xf>
    <xf numFmtId="3" fontId="177" fillId="62" borderId="0" xfId="0" applyNumberFormat="1" applyFont="1" applyFill="1" applyAlignment="1" applyProtection="1">
      <alignment horizontal="right" vertical="top"/>
      <protection hidden="1"/>
    </xf>
    <xf numFmtId="0" fontId="177" fillId="24" borderId="0" xfId="0" applyNumberFormat="1" applyFont="1" applyFill="1" applyAlignment="1" applyProtection="1">
      <alignment horizontal="left" vertical="top"/>
      <protection hidden="1"/>
    </xf>
    <xf numFmtId="0" fontId="177" fillId="24" borderId="0" xfId="0" applyNumberFormat="1" applyFont="1" applyFill="1" applyAlignment="1" applyProtection="1">
      <alignment horizontal="right" vertical="top"/>
      <protection hidden="1"/>
    </xf>
    <xf numFmtId="3" fontId="177" fillId="24" borderId="0" xfId="0" applyNumberFormat="1" applyFont="1" applyFill="1" applyBorder="1" applyAlignment="1" applyProtection="1">
      <alignment horizontal="center" vertical="top"/>
      <protection hidden="1"/>
    </xf>
    <xf numFmtId="0" fontId="177" fillId="24" borderId="0" xfId="0" applyFont="1" applyFill="1" applyBorder="1" applyAlignment="1" applyProtection="1">
      <alignment horizontal="right" vertical="top"/>
      <protection hidden="1"/>
    </xf>
    <xf numFmtId="177" fontId="177" fillId="24" borderId="0" xfId="1325" applyFont="1" applyFill="1" applyBorder="1" applyAlignment="1" applyProtection="1">
      <alignment horizontal="center" vertical="top"/>
      <protection hidden="1"/>
    </xf>
    <xf numFmtId="0" fontId="177" fillId="24" borderId="0" xfId="0" applyNumberFormat="1" applyFont="1" applyFill="1" applyBorder="1" applyAlignment="1" applyProtection="1">
      <alignment horizontal="left" vertical="top"/>
      <protection hidden="1"/>
    </xf>
    <xf numFmtId="0" fontId="177" fillId="24" borderId="0" xfId="0" applyNumberFormat="1" applyFont="1" applyFill="1" applyAlignment="1" applyProtection="1">
      <alignment horizontal="center" vertical="top"/>
      <protection hidden="1"/>
    </xf>
    <xf numFmtId="0" fontId="177" fillId="24" borderId="0" xfId="0" applyNumberFormat="1" applyFont="1" applyFill="1" applyBorder="1" applyAlignment="1" applyProtection="1">
      <alignment horizontal="center" vertical="top"/>
      <protection hidden="1"/>
    </xf>
    <xf numFmtId="215" fontId="177" fillId="24" borderId="0" xfId="0" applyNumberFormat="1" applyFont="1" applyFill="1" applyBorder="1" applyAlignment="1" applyProtection="1">
      <alignment horizontal="center" vertical="center"/>
      <protection hidden="1"/>
    </xf>
    <xf numFmtId="215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215" fontId="177" fillId="24" borderId="0" xfId="1153" applyNumberFormat="1" applyFont="1" applyFill="1" applyAlignment="1" applyProtection="1">
      <alignment horizontal="right" vertical="center"/>
      <protection locked="0" hidden="1"/>
    </xf>
    <xf numFmtId="216" fontId="177" fillId="24" borderId="0" xfId="1516" applyNumberFormat="1" applyFont="1" applyFill="1" applyBorder="1" applyAlignment="1" applyProtection="1">
      <alignment horizontal="right" vertical="center"/>
      <protection hidden="1"/>
    </xf>
    <xf numFmtId="216" fontId="178" fillId="24" borderId="0" xfId="1516" applyNumberFormat="1" applyFont="1" applyFill="1" applyBorder="1" applyAlignment="1" applyProtection="1">
      <alignment horizontal="right" vertical="center"/>
      <protection hidden="1"/>
    </xf>
    <xf numFmtId="216" fontId="177" fillId="24" borderId="0" xfId="1153" applyNumberFormat="1" applyFont="1" applyFill="1" applyBorder="1" applyAlignment="1" applyProtection="1">
      <alignment horizontal="right" vertical="center" shrinkToFit="1"/>
      <protection hidden="1"/>
    </xf>
    <xf numFmtId="216" fontId="177" fillId="24" borderId="0" xfId="1213" applyNumberFormat="1" applyFont="1" applyFill="1" applyBorder="1" applyAlignment="1" applyProtection="1">
      <alignment horizontal="right" vertical="center" shrinkToFit="1"/>
      <protection hidden="1"/>
    </xf>
    <xf numFmtId="216" fontId="177" fillId="24" borderId="94" xfId="1213" applyNumberFormat="1" applyFont="1" applyFill="1" applyBorder="1" applyAlignment="1" applyProtection="1">
      <alignment horizontal="right" vertical="center" shrinkToFit="1"/>
      <protection hidden="1"/>
    </xf>
    <xf numFmtId="41" fontId="177" fillId="62" borderId="94" xfId="0" applyNumberFormat="1" applyFont="1" applyFill="1" applyBorder="1" applyAlignment="1" applyProtection="1">
      <alignment horizontal="right" vertical="center"/>
      <protection hidden="1"/>
    </xf>
    <xf numFmtId="215" fontId="177" fillId="24" borderId="0" xfId="0" applyNumberFormat="1" applyFont="1" applyFill="1" applyBorder="1" applyAlignment="1" applyProtection="1">
      <alignment vertical="center"/>
      <protection hidden="1"/>
    </xf>
    <xf numFmtId="215" fontId="178" fillId="24" borderId="0" xfId="0" applyNumberFormat="1" applyFont="1" applyFill="1" applyBorder="1" applyAlignment="1" applyProtection="1">
      <alignment vertical="center" shrinkToFit="1"/>
      <protection hidden="1"/>
    </xf>
    <xf numFmtId="215" fontId="177" fillId="62" borderId="0" xfId="0" applyNumberFormat="1" applyFont="1" applyFill="1" applyBorder="1" applyAlignment="1" applyProtection="1">
      <alignment vertical="center"/>
      <protection hidden="1"/>
    </xf>
    <xf numFmtId="215" fontId="177" fillId="62" borderId="95" xfId="0" applyNumberFormat="1" applyFont="1" applyFill="1" applyBorder="1" applyAlignment="1" applyProtection="1">
      <alignment vertical="center"/>
      <protection hidden="1"/>
    </xf>
    <xf numFmtId="215" fontId="177" fillId="62" borderId="94" xfId="0" applyNumberFormat="1" applyFont="1" applyFill="1" applyBorder="1" applyAlignment="1" applyProtection="1">
      <alignment vertical="center"/>
      <protection hidden="1"/>
    </xf>
    <xf numFmtId="219" fontId="177" fillId="24" borderId="0" xfId="1153" applyNumberFormat="1" applyFont="1" applyFill="1" applyBorder="1" applyAlignment="1" applyProtection="1">
      <alignment horizontal="right" vertical="center"/>
      <protection hidden="1"/>
    </xf>
    <xf numFmtId="216" fontId="178" fillId="24" borderId="0" xfId="0" applyNumberFormat="1" applyFont="1" applyFill="1" applyAlignment="1" applyProtection="1">
      <alignment horizontal="right" vertical="center"/>
      <protection hidden="1"/>
    </xf>
    <xf numFmtId="220" fontId="177" fillId="24" borderId="23" xfId="0" applyNumberFormat="1" applyFont="1" applyFill="1" applyBorder="1" applyAlignment="1" applyProtection="1">
      <alignment horizontal="left" vertical="center"/>
      <protection hidden="1"/>
    </xf>
    <xf numFmtId="220" fontId="177" fillId="24" borderId="23" xfId="0" applyNumberFormat="1" applyFont="1" applyFill="1" applyBorder="1" applyAlignment="1" applyProtection="1">
      <alignment vertical="center"/>
      <protection hidden="1"/>
    </xf>
    <xf numFmtId="0" fontId="177" fillId="24" borderId="27" xfId="0" applyFont="1" applyFill="1" applyBorder="1" applyAlignment="1" applyProtection="1">
      <alignment horizontal="center" vertical="center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Alignment="1" applyProtection="1">
      <alignment horizontal="left" wrapText="1"/>
      <protection hidden="1"/>
    </xf>
    <xf numFmtId="0" fontId="181" fillId="24" borderId="0" xfId="0" applyNumberFormat="1" applyFont="1" applyFill="1" applyBorder="1" applyAlignment="1" applyProtection="1">
      <alignment horizontal="left" wrapText="1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0" fontId="177" fillId="24" borderId="0" xfId="1519" applyFont="1" applyFill="1" applyBorder="1" applyAlignment="1" applyProtection="1">
      <alignment horizontal="center" vertical="center"/>
      <protection hidden="1"/>
    </xf>
    <xf numFmtId="0" fontId="177" fillId="24" borderId="21" xfId="1519" applyFont="1" applyFill="1" applyBorder="1" applyAlignment="1" applyProtection="1">
      <alignment horizontal="center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Alignment="1" applyProtection="1">
      <alignment horizontal="center" vertical="center"/>
      <protection hidden="1"/>
    </xf>
    <xf numFmtId="3" fontId="180" fillId="24" borderId="0" xfId="0" applyNumberFormat="1" applyFont="1" applyFill="1" applyAlignment="1" applyProtection="1">
      <alignment horizontal="center" vertical="center"/>
      <protection hidden="1"/>
    </xf>
    <xf numFmtId="177" fontId="177" fillId="24" borderId="0" xfId="1325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applyNumberFormat="1" applyFont="1" applyFill="1" applyBorder="1" applyAlignment="1" applyProtection="1">
      <alignment horizontal="center" vertical="center"/>
      <protection hidden="1"/>
    </xf>
    <xf numFmtId="41" fontId="177" fillId="24" borderId="95" xfId="1516" applyNumberFormat="1" applyFont="1" applyFill="1" applyBorder="1" applyAlignment="1" applyProtection="1">
      <alignment horizontal="right" vertical="center"/>
      <protection hidden="1"/>
    </xf>
    <xf numFmtId="191" fontId="177" fillId="62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0" borderId="0" xfId="0" applyNumberFormat="1" applyFont="1" applyFill="1" applyAlignment="1" applyProtection="1">
      <alignment horizontal="right" vertical="center" shrinkToFit="1"/>
      <protection locked="0" hidden="1"/>
    </xf>
    <xf numFmtId="41" fontId="45" fillId="0" borderId="0" xfId="0" applyNumberFormat="1" applyFont="1" applyFill="1" applyAlignment="1" applyProtection="1">
      <alignment horizontal="right" vertical="center" shrinkToFit="1"/>
      <protection locked="0" hidden="1"/>
    </xf>
    <xf numFmtId="41" fontId="45" fillId="0" borderId="21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0" borderId="0" xfId="1516" applyNumberFormat="1" applyFont="1" applyFill="1" applyAlignment="1" applyProtection="1">
      <alignment horizontal="right" vertical="center"/>
      <protection locked="0" hidden="1"/>
    </xf>
    <xf numFmtId="41" fontId="177" fillId="0" borderId="0" xfId="1516" applyNumberFormat="1" applyFont="1" applyFill="1" applyBorder="1" applyAlignment="1" applyProtection="1">
      <alignment horizontal="right" vertical="center"/>
      <protection locked="0" hidden="1"/>
    </xf>
    <xf numFmtId="41" fontId="177" fillId="62" borderId="21" xfId="0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516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516" quotePrefix="1" applyNumberFormat="1" applyFont="1" applyFill="1" applyBorder="1" applyAlignment="1" applyProtection="1">
      <alignment horizontal="right" vertical="center"/>
      <protection locked="0" hidden="1"/>
    </xf>
    <xf numFmtId="41" fontId="177" fillId="0" borderId="0" xfId="1517" applyNumberFormat="1" applyFont="1" applyFill="1" applyAlignment="1" applyProtection="1">
      <alignment horizontal="right" vertical="center"/>
      <protection locked="0" hidden="1"/>
    </xf>
    <xf numFmtId="41" fontId="177" fillId="0" borderId="0" xfId="1515" applyNumberFormat="1" applyFont="1" applyFill="1" applyAlignment="1" applyProtection="1">
      <alignment horizontal="right" vertical="center"/>
      <protection locked="0" hidden="1"/>
    </xf>
    <xf numFmtId="41" fontId="177" fillId="62" borderId="0" xfId="1378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0" xfId="1378" applyNumberFormat="1" applyFont="1" applyFill="1" applyAlignment="1" applyProtection="1">
      <alignment horizontal="right" vertical="center" shrinkToFit="1"/>
      <protection locked="0" hidden="1"/>
    </xf>
    <xf numFmtId="180" fontId="180" fillId="24" borderId="0" xfId="0" applyNumberFormat="1" applyFont="1" applyFill="1" applyAlignment="1" applyProtection="1">
      <alignment horizontal="center" vertical="center"/>
      <protection hidden="1"/>
    </xf>
    <xf numFmtId="191" fontId="177" fillId="24" borderId="94" xfId="0" applyNumberFormat="1" applyFont="1" applyFill="1" applyBorder="1" applyAlignment="1" applyProtection="1">
      <alignment horizontal="right" vertical="center" shrinkToFit="1"/>
      <protection locked="0" hidden="1"/>
    </xf>
    <xf numFmtId="41" fontId="177" fillId="24" borderId="96" xfId="0" applyNumberFormat="1" applyFont="1" applyFill="1" applyBorder="1" applyAlignment="1" applyProtection="1">
      <alignment horizontal="center" vertical="center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94" xfId="1153" applyNumberFormat="1" applyFont="1" applyFill="1" applyBorder="1" applyAlignment="1" applyProtection="1">
      <alignment horizontal="right" vertical="center"/>
      <protection locked="0" hidden="1"/>
    </xf>
    <xf numFmtId="178" fontId="177" fillId="24" borderId="0" xfId="1153" applyNumberFormat="1" applyFont="1" applyFill="1" applyBorder="1" applyAlignment="1" applyProtection="1">
      <alignment horizontal="right" vertical="center"/>
      <protection locked="0" hidden="1"/>
    </xf>
    <xf numFmtId="0" fontId="177" fillId="24" borderId="94" xfId="0" applyFont="1" applyFill="1" applyBorder="1" applyAlignment="1" applyProtection="1">
      <alignment horizontal="left" vertical="center"/>
      <protection hidden="1"/>
    </xf>
    <xf numFmtId="178" fontId="177" fillId="24" borderId="95" xfId="1153" applyFont="1" applyFill="1" applyBorder="1" applyAlignment="1" applyProtection="1">
      <alignment horizontal="right" vertical="center"/>
      <protection hidden="1"/>
    </xf>
    <xf numFmtId="178" fontId="177" fillId="24" borderId="94" xfId="1153" applyFont="1" applyFill="1" applyBorder="1" applyAlignment="1" applyProtection="1">
      <alignment horizontal="right" vertical="center"/>
      <protection hidden="1"/>
    </xf>
    <xf numFmtId="179" fontId="177" fillId="62" borderId="96" xfId="0" quotePrefix="1" applyNumberFormat="1" applyFont="1" applyFill="1" applyBorder="1" applyAlignment="1" applyProtection="1">
      <alignment horizontal="left" vertical="center"/>
      <protection hidden="1"/>
    </xf>
    <xf numFmtId="179" fontId="45" fillId="24" borderId="21" xfId="0" applyNumberFormat="1" applyFont="1" applyFill="1" applyBorder="1" applyAlignment="1" applyProtection="1">
      <alignment horizontal="left" vertical="center"/>
      <protection hidden="1"/>
    </xf>
    <xf numFmtId="41" fontId="45" fillId="24" borderId="0" xfId="0" applyNumberFormat="1" applyFont="1" applyFill="1" applyBorder="1" applyAlignment="1" applyProtection="1">
      <alignment horizontal="right" vertical="center"/>
      <protection hidden="1"/>
    </xf>
    <xf numFmtId="179" fontId="45" fillId="24" borderId="21" xfId="0" applyNumberFormat="1" applyFont="1" applyFill="1" applyBorder="1" applyAlignment="1" applyProtection="1">
      <alignment horizontal="center" vertical="center"/>
      <protection hidden="1"/>
    </xf>
    <xf numFmtId="41" fontId="45" fillId="24" borderId="23" xfId="1519" applyNumberFormat="1" applyFont="1" applyFill="1" applyBorder="1" applyAlignment="1" applyProtection="1">
      <alignment horizontal="left" vertical="center"/>
      <protection hidden="1"/>
    </xf>
    <xf numFmtId="214" fontId="45" fillId="62" borderId="0" xfId="0" applyNumberFormat="1" applyFont="1" applyFill="1" applyBorder="1" applyAlignment="1" applyProtection="1">
      <alignment horizontal="right" vertical="center"/>
      <protection locked="0" hidden="1"/>
    </xf>
    <xf numFmtId="1" fontId="45" fillId="24" borderId="23" xfId="0" quotePrefix="1" applyNumberFormat="1" applyFont="1" applyFill="1" applyBorder="1" applyAlignment="1" applyProtection="1">
      <alignment horizontal="left" vertical="center"/>
      <protection hidden="1"/>
    </xf>
    <xf numFmtId="0" fontId="45" fillId="24" borderId="0" xfId="0" applyFont="1" applyFill="1" applyBorder="1" applyAlignment="1" applyProtection="1">
      <alignment horizontal="center" vertical="center"/>
      <protection hidden="1"/>
    </xf>
    <xf numFmtId="42" fontId="45" fillId="24" borderId="21" xfId="0" applyNumberFormat="1" applyFont="1" applyFill="1" applyBorder="1" applyAlignment="1" applyProtection="1">
      <alignment horizontal="left" vertical="center"/>
      <protection hidden="1"/>
    </xf>
    <xf numFmtId="41" fontId="45" fillId="24" borderId="23" xfId="0" applyNumberFormat="1" applyFont="1" applyFill="1" applyBorder="1" applyAlignment="1" applyProtection="1">
      <alignment horizontal="right" vertical="center"/>
      <protection hidden="1"/>
    </xf>
    <xf numFmtId="41" fontId="45" fillId="24" borderId="23" xfId="1516" applyNumberFormat="1" applyFont="1" applyFill="1" applyBorder="1" applyAlignment="1" applyProtection="1">
      <alignment horizontal="left" vertical="center"/>
      <protection hidden="1"/>
    </xf>
    <xf numFmtId="0" fontId="45" fillId="24" borderId="0" xfId="0" applyNumberFormat="1" applyFont="1" applyFill="1" applyBorder="1" applyAlignment="1" applyProtection="1">
      <alignment horizontal="center" vertical="center"/>
      <protection hidden="1"/>
    </xf>
    <xf numFmtId="41" fontId="45" fillId="24" borderId="94" xfId="0" applyNumberFormat="1" applyFont="1" applyFill="1" applyBorder="1" applyAlignment="1" applyProtection="1">
      <alignment horizontal="right" vertical="center"/>
      <protection locked="0" hidden="1"/>
    </xf>
    <xf numFmtId="42" fontId="45" fillId="24" borderId="22" xfId="0" applyNumberFormat="1" applyFont="1" applyFill="1" applyBorder="1" applyAlignment="1" applyProtection="1">
      <alignment horizontal="left" vertical="center"/>
      <protection hidden="1"/>
    </xf>
    <xf numFmtId="41" fontId="45" fillId="24" borderId="24" xfId="0" applyNumberFormat="1" applyFont="1" applyFill="1" applyBorder="1" applyAlignment="1" applyProtection="1">
      <alignment horizontal="right" vertical="center"/>
      <protection hidden="1"/>
    </xf>
    <xf numFmtId="41" fontId="45" fillId="24" borderId="94" xfId="0" applyNumberFormat="1" applyFont="1" applyFill="1" applyBorder="1" applyAlignment="1" applyProtection="1">
      <alignment horizontal="right" vertical="center"/>
      <protection hidden="1"/>
    </xf>
    <xf numFmtId="41" fontId="45" fillId="24" borderId="10" xfId="0" applyNumberFormat="1" applyFont="1" applyFill="1" applyBorder="1" applyAlignment="1" applyProtection="1">
      <alignment horizontal="right" vertical="center"/>
      <protection hidden="1"/>
    </xf>
    <xf numFmtId="179" fontId="45" fillId="24" borderId="22" xfId="0" applyNumberFormat="1" applyFont="1" applyFill="1" applyBorder="1" applyAlignment="1" applyProtection="1">
      <alignment horizontal="center" vertical="center"/>
      <protection hidden="1"/>
    </xf>
    <xf numFmtId="41" fontId="45" fillId="24" borderId="24" xfId="1516" applyNumberFormat="1" applyFont="1" applyFill="1" applyBorder="1" applyAlignment="1" applyProtection="1">
      <alignment horizontal="left" vertical="center"/>
      <protection hidden="1"/>
    </xf>
    <xf numFmtId="214" fontId="45" fillId="24" borderId="94" xfId="0" applyNumberFormat="1" applyFont="1" applyFill="1" applyBorder="1" applyAlignment="1" applyProtection="1">
      <alignment horizontal="right" vertical="center"/>
      <protection locked="0" hidden="1"/>
    </xf>
    <xf numFmtId="179" fontId="45" fillId="24" borderId="0" xfId="0" applyNumberFormat="1" applyFont="1" applyFill="1" applyBorder="1" applyAlignment="1" applyProtection="1">
      <alignment horizontal="center" vertical="center"/>
      <protection hidden="1"/>
    </xf>
    <xf numFmtId="41" fontId="45" fillId="24" borderId="0" xfId="0" applyNumberFormat="1" applyFont="1" applyFill="1" applyBorder="1" applyAlignment="1" applyProtection="1">
      <alignment horizontal="right" vertical="center"/>
      <protection locked="0" hidden="1"/>
    </xf>
    <xf numFmtId="3" fontId="45" fillId="24" borderId="0" xfId="0" applyNumberFormat="1" applyFont="1" applyFill="1" applyAlignment="1" applyProtection="1">
      <alignment horizontal="center" vertical="top"/>
      <protection hidden="1"/>
    </xf>
    <xf numFmtId="0" fontId="45" fillId="24" borderId="0" xfId="0" applyFont="1" applyFill="1" applyBorder="1" applyAlignment="1" applyProtection="1">
      <alignment horizontal="center" vertical="top"/>
      <protection hidden="1"/>
    </xf>
    <xf numFmtId="3" fontId="199" fillId="24" borderId="0" xfId="0" applyNumberFormat="1" applyFont="1" applyFill="1" applyAlignment="1" applyProtection="1">
      <alignment horizontal="center" vertical="center"/>
      <protection hidden="1"/>
    </xf>
    <xf numFmtId="0" fontId="199" fillId="24" borderId="0" xfId="0" applyFont="1" applyFill="1" applyBorder="1" applyAlignment="1" applyProtection="1">
      <alignment horizontal="center" vertical="center"/>
      <protection hidden="1"/>
    </xf>
    <xf numFmtId="0" fontId="200" fillId="24" borderId="0" xfId="0" applyFont="1" applyFill="1" applyBorder="1" applyAlignment="1" applyProtection="1">
      <alignment horizontal="center" vertical="center"/>
      <protection hidden="1"/>
    </xf>
    <xf numFmtId="0" fontId="201" fillId="24" borderId="0" xfId="0" applyFont="1" applyFill="1" applyBorder="1" applyAlignment="1" applyProtection="1">
      <alignment horizontal="center" vertical="center"/>
      <protection hidden="1"/>
    </xf>
    <xf numFmtId="3" fontId="45" fillId="24" borderId="0" xfId="0" applyNumberFormat="1" applyFont="1" applyFill="1" applyBorder="1" applyAlignment="1" applyProtection="1">
      <alignment horizontal="left" vertical="center"/>
      <protection hidden="1"/>
    </xf>
    <xf numFmtId="3" fontId="45" fillId="24" borderId="0" xfId="0" applyNumberFormat="1" applyFont="1" applyFill="1" applyBorder="1" applyAlignment="1" applyProtection="1">
      <alignment horizontal="right" vertical="center"/>
      <protection hidden="1"/>
    </xf>
    <xf numFmtId="0" fontId="45" fillId="24" borderId="0" xfId="0" applyFont="1" applyFill="1" applyBorder="1" applyAlignment="1" applyProtection="1">
      <alignment horizontal="left" vertical="center"/>
      <protection hidden="1"/>
    </xf>
    <xf numFmtId="215" fontId="45" fillId="24" borderId="0" xfId="0" applyNumberFormat="1" applyFont="1" applyFill="1" applyBorder="1" applyAlignment="1" applyProtection="1">
      <alignment vertical="center"/>
      <protection hidden="1"/>
    </xf>
    <xf numFmtId="0" fontId="202" fillId="24" borderId="0" xfId="0" applyFont="1" applyFill="1" applyBorder="1" applyAlignment="1" applyProtection="1">
      <alignment horizontal="center" vertical="center"/>
      <protection hidden="1"/>
    </xf>
    <xf numFmtId="215" fontId="202" fillId="24" borderId="0" xfId="0" applyNumberFormat="1" applyFont="1" applyFill="1" applyBorder="1" applyAlignment="1" applyProtection="1">
      <alignment vertical="center" shrinkToFit="1"/>
      <protection hidden="1"/>
    </xf>
    <xf numFmtId="3" fontId="203" fillId="24" borderId="0" xfId="0" applyNumberFormat="1" applyFont="1" applyFill="1" applyBorder="1" applyAlignment="1" applyProtection="1">
      <alignment horizontal="left"/>
      <protection hidden="1"/>
    </xf>
    <xf numFmtId="177" fontId="203" fillId="24" borderId="0" xfId="1324" applyFont="1" applyFill="1" applyBorder="1" applyAlignment="1" applyProtection="1">
      <alignment horizontal="left"/>
      <protection hidden="1"/>
    </xf>
    <xf numFmtId="0" fontId="203" fillId="24" borderId="31" xfId="0" applyFont="1" applyFill="1" applyBorder="1" applyAlignment="1" applyProtection="1">
      <alignment horizontal="right"/>
      <protection hidden="1"/>
    </xf>
    <xf numFmtId="0" fontId="203" fillId="24" borderId="0" xfId="0" applyFont="1" applyFill="1" applyBorder="1" applyAlignment="1" applyProtection="1">
      <alignment horizontal="left"/>
      <protection hidden="1"/>
    </xf>
    <xf numFmtId="3" fontId="45" fillId="24" borderId="0" xfId="0" applyNumberFormat="1" applyFont="1" applyFill="1" applyAlignment="1" applyProtection="1">
      <alignment horizontal="center" vertical="center"/>
      <protection hidden="1"/>
    </xf>
    <xf numFmtId="177" fontId="45" fillId="24" borderId="0" xfId="1324" applyFont="1" applyFill="1" applyAlignment="1" applyProtection="1">
      <alignment horizontal="center" vertical="center"/>
      <protection hidden="1"/>
    </xf>
    <xf numFmtId="3" fontId="0" fillId="24" borderId="0" xfId="0" applyNumberFormat="1" applyFont="1" applyFill="1" applyAlignment="1" applyProtection="1">
      <alignment horizontal="center" vertical="center"/>
      <protection hidden="1"/>
    </xf>
    <xf numFmtId="0" fontId="0" fillId="24" borderId="0" xfId="0" applyFont="1" applyFill="1" applyBorder="1" applyAlignment="1" applyProtection="1">
      <alignment horizontal="center" vertical="center"/>
      <protection hidden="1"/>
    </xf>
    <xf numFmtId="3" fontId="45" fillId="24" borderId="0" xfId="0" applyNumberFormat="1" applyFont="1" applyFill="1" applyAlignment="1" applyProtection="1">
      <alignment horizontal="right" vertical="top"/>
      <protection hidden="1"/>
    </xf>
    <xf numFmtId="3" fontId="45" fillId="24" borderId="0" xfId="0" applyNumberFormat="1" applyFont="1" applyFill="1" applyAlignment="1" applyProtection="1">
      <alignment horizontal="left" vertical="top"/>
      <protection hidden="1"/>
    </xf>
    <xf numFmtId="0" fontId="201" fillId="24" borderId="0" xfId="0" applyFont="1" applyFill="1" applyAlignment="1" applyProtection="1">
      <alignment horizontal="center" vertical="center"/>
      <protection hidden="1"/>
    </xf>
    <xf numFmtId="3" fontId="201" fillId="24" borderId="0" xfId="0" applyNumberFormat="1" applyFont="1" applyFill="1" applyAlignment="1" applyProtection="1">
      <alignment horizontal="center" vertical="center"/>
      <protection hidden="1"/>
    </xf>
    <xf numFmtId="177" fontId="45" fillId="24" borderId="0" xfId="1325" applyFont="1" applyFill="1" applyBorder="1" applyAlignment="1" applyProtection="1">
      <alignment horizontal="left" vertical="center"/>
      <protection hidden="1"/>
    </xf>
    <xf numFmtId="41" fontId="45" fillId="62" borderId="0" xfId="0" applyNumberFormat="1" applyFont="1" applyFill="1" applyBorder="1" applyAlignment="1" applyProtection="1">
      <alignment horizontal="right" vertical="center" shrinkToFit="1"/>
      <protection hidden="1"/>
    </xf>
    <xf numFmtId="1" fontId="45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45" fillId="24" borderId="0" xfId="0" applyNumberFormat="1" applyFont="1" applyFill="1" applyAlignment="1" applyProtection="1">
      <alignment horizontal="right" vertical="center" shrinkToFit="1"/>
      <protection hidden="1"/>
    </xf>
    <xf numFmtId="41" fontId="202" fillId="62" borderId="0" xfId="0" applyNumberFormat="1" applyFont="1" applyFill="1" applyBorder="1" applyAlignment="1" applyProtection="1">
      <alignment horizontal="right" vertical="center" shrinkToFit="1"/>
      <protection hidden="1"/>
    </xf>
    <xf numFmtId="1" fontId="202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202" fillId="0" borderId="0" xfId="0" applyNumberFormat="1" applyFont="1" applyFill="1" applyBorder="1" applyAlignment="1" applyProtection="1">
      <alignment horizontal="right" vertical="center" shrinkToFit="1"/>
      <protection hidden="1"/>
    </xf>
    <xf numFmtId="41" fontId="202" fillId="24" borderId="0" xfId="0" applyNumberFormat="1" applyFont="1" applyFill="1" applyBorder="1" applyAlignment="1" applyProtection="1">
      <alignment horizontal="right" vertical="center" shrinkToFit="1"/>
      <protection hidden="1"/>
    </xf>
    <xf numFmtId="1" fontId="45" fillId="24" borderId="21" xfId="0" applyNumberFormat="1" applyFont="1" applyFill="1" applyBorder="1" applyAlignment="1" applyProtection="1">
      <alignment horizontal="center" vertical="center"/>
      <protection hidden="1"/>
    </xf>
    <xf numFmtId="41" fontId="45" fillId="24" borderId="0" xfId="1378" applyNumberFormat="1" applyFont="1" applyFill="1" applyAlignment="1" applyProtection="1">
      <alignment horizontal="right" vertical="center" shrinkToFit="1"/>
      <protection locked="0" hidden="1"/>
    </xf>
    <xf numFmtId="1" fontId="45" fillId="62" borderId="22" xfId="0" quotePrefix="1" applyNumberFormat="1" applyFont="1" applyFill="1" applyBorder="1" applyAlignment="1" applyProtection="1">
      <alignment horizontal="center" vertical="center"/>
      <protection hidden="1"/>
    </xf>
    <xf numFmtId="0" fontId="203" fillId="62" borderId="0" xfId="1214" applyNumberFormat="1" applyFont="1" applyFill="1" applyBorder="1" applyAlignment="1" applyProtection="1">
      <alignment horizontal="right"/>
      <protection hidden="1"/>
    </xf>
    <xf numFmtId="0" fontId="203" fillId="62" borderId="0" xfId="0" applyNumberFormat="1" applyFont="1" applyFill="1" applyBorder="1" applyAlignment="1" applyProtection="1">
      <alignment horizontal="left"/>
      <protection hidden="1"/>
    </xf>
    <xf numFmtId="0" fontId="203" fillId="62" borderId="0" xfId="0" applyNumberFormat="1" applyFont="1" applyFill="1" applyBorder="1" applyAlignment="1" applyProtection="1">
      <alignment horizontal="center"/>
      <protection hidden="1"/>
    </xf>
    <xf numFmtId="0" fontId="203" fillId="24" borderId="0" xfId="1325" applyNumberFormat="1" applyFont="1" applyFill="1" applyBorder="1" applyAlignment="1" applyProtection="1">
      <alignment horizontal="center"/>
      <protection hidden="1"/>
    </xf>
    <xf numFmtId="0" fontId="203" fillId="62" borderId="0" xfId="1518" applyFont="1" applyFill="1" applyAlignment="1" applyProtection="1">
      <alignment horizontal="left"/>
      <protection hidden="1"/>
    </xf>
    <xf numFmtId="181" fontId="45" fillId="24" borderId="0" xfId="0" applyNumberFormat="1" applyFont="1" applyFill="1" applyBorder="1" applyAlignment="1" applyProtection="1">
      <alignment horizontal="center" vertical="center"/>
      <protection hidden="1"/>
    </xf>
    <xf numFmtId="181" fontId="45" fillId="24" borderId="0" xfId="1325" applyNumberFormat="1" applyFont="1" applyFill="1" applyBorder="1" applyAlignment="1" applyProtection="1">
      <alignment horizontal="center" vertical="center"/>
      <protection hidden="1"/>
    </xf>
    <xf numFmtId="0" fontId="45" fillId="24" borderId="0" xfId="1325" applyNumberFormat="1" applyFont="1" applyFill="1" applyBorder="1" applyAlignment="1" applyProtection="1">
      <alignment horizontal="center" vertical="center"/>
      <protection hidden="1"/>
    </xf>
    <xf numFmtId="179" fontId="45" fillId="62" borderId="21" xfId="0" quotePrefix="1" applyNumberFormat="1" applyFont="1" applyFill="1" applyBorder="1" applyAlignment="1" applyProtection="1">
      <alignment horizontal="left" vertical="center"/>
      <protection hidden="1"/>
    </xf>
    <xf numFmtId="191" fontId="45" fillId="62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202" fillId="62" borderId="0" xfId="0" applyFont="1" applyFill="1" applyBorder="1" applyAlignment="1" applyProtection="1">
      <alignment horizontal="center" vertical="center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1" fontId="45" fillId="62" borderId="21" xfId="0" quotePrefix="1" applyNumberFormat="1" applyFont="1" applyFill="1" applyBorder="1" applyAlignment="1" applyProtection="1">
      <alignment horizontal="center" vertical="center"/>
      <protection hidden="1"/>
    </xf>
    <xf numFmtId="221" fontId="178" fillId="24" borderId="23" xfId="1153" quotePrefix="1" applyNumberFormat="1" applyFont="1" applyFill="1" applyBorder="1" applyAlignment="1" applyProtection="1">
      <alignment horizontal="center" vertical="center"/>
      <protection hidden="1"/>
    </xf>
    <xf numFmtId="221" fontId="178" fillId="24" borderId="21" xfId="1153" quotePrefix="1" applyNumberFormat="1" applyFont="1" applyFill="1" applyBorder="1" applyAlignment="1" applyProtection="1">
      <alignment horizontal="center" vertical="center"/>
      <protection hidden="1"/>
    </xf>
    <xf numFmtId="49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222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222" fontId="178" fillId="24" borderId="23" xfId="0" quotePrefix="1" applyNumberFormat="1" applyFont="1" applyFill="1" applyBorder="1" applyAlignment="1" applyProtection="1">
      <alignment horizontal="center" vertical="center"/>
      <protection hidden="1"/>
    </xf>
    <xf numFmtId="221" fontId="178" fillId="24" borderId="23" xfId="1516" quotePrefix="1" applyNumberFormat="1" applyFont="1" applyFill="1" applyBorder="1" applyAlignment="1" applyProtection="1">
      <alignment horizontal="center" vertical="center"/>
      <protection hidden="1"/>
    </xf>
    <xf numFmtId="221" fontId="178" fillId="24" borderId="21" xfId="1516" quotePrefix="1" applyNumberFormat="1" applyFont="1" applyFill="1" applyBorder="1" applyAlignment="1" applyProtection="1">
      <alignment horizontal="center" vertical="center"/>
      <protection hidden="1"/>
    </xf>
    <xf numFmtId="221" fontId="178" fillId="24" borderId="0" xfId="1516" quotePrefix="1" applyNumberFormat="1" applyFont="1" applyFill="1" applyBorder="1" applyAlignment="1" applyProtection="1">
      <alignment horizontal="center" vertical="center"/>
      <protection hidden="1"/>
    </xf>
    <xf numFmtId="221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1" fontId="178" fillId="24" borderId="23" xfId="1519" quotePrefix="1" applyNumberFormat="1" applyFont="1" applyFill="1" applyBorder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41" fontId="45" fillId="24" borderId="0" xfId="1213" applyNumberFormat="1" applyFont="1" applyFill="1" applyBorder="1" applyAlignment="1" applyProtection="1">
      <alignment horizontal="right" vertical="center" shrinkToFit="1"/>
      <protection locked="0" hidden="1"/>
    </xf>
    <xf numFmtId="41" fontId="45" fillId="62" borderId="0" xfId="1213" applyNumberFormat="1" applyFont="1" applyFill="1" applyBorder="1" applyAlignment="1" applyProtection="1">
      <alignment horizontal="right" vertical="center" shrinkToFit="1"/>
      <protection locked="0" hidden="1"/>
    </xf>
    <xf numFmtId="41" fontId="45" fillId="24" borderId="94" xfId="1213" applyNumberFormat="1" applyFont="1" applyFill="1" applyBorder="1" applyAlignment="1" applyProtection="1">
      <alignment horizontal="right" vertical="center" shrinkToFit="1"/>
      <protection locked="0" hidden="1"/>
    </xf>
    <xf numFmtId="41" fontId="45" fillId="24" borderId="21" xfId="1213" applyNumberFormat="1" applyFont="1" applyFill="1" applyBorder="1" applyAlignment="1" applyProtection="1">
      <alignment horizontal="right" vertical="center" shrinkToFit="1"/>
      <protection locked="0" hidden="1"/>
    </xf>
    <xf numFmtId="41" fontId="45" fillId="0" borderId="94" xfId="1213" applyNumberFormat="1" applyFont="1" applyFill="1" applyBorder="1" applyAlignment="1" applyProtection="1">
      <alignment horizontal="right" vertical="center" shrinkToFit="1"/>
      <protection locked="0" hidden="1"/>
    </xf>
    <xf numFmtId="41" fontId="45" fillId="24" borderId="0" xfId="1516" applyNumberFormat="1" applyFont="1" applyFill="1" applyBorder="1" applyAlignment="1" applyProtection="1">
      <alignment horizontal="center" vertical="center"/>
      <protection locked="0" hidden="1"/>
    </xf>
    <xf numFmtId="41" fontId="45" fillId="62" borderId="0" xfId="1516" applyNumberFormat="1" applyFont="1" applyFill="1" applyBorder="1" applyAlignment="1" applyProtection="1">
      <alignment horizontal="center" vertical="center"/>
      <protection locked="0" hidden="1"/>
    </xf>
    <xf numFmtId="41" fontId="45" fillId="24" borderId="94" xfId="1516" applyNumberFormat="1" applyFont="1" applyFill="1" applyBorder="1" applyAlignment="1" applyProtection="1">
      <alignment horizontal="center" vertical="center"/>
      <protection locked="0" hidden="1"/>
    </xf>
    <xf numFmtId="216" fontId="45" fillId="24" borderId="0" xfId="1213" applyNumberFormat="1" applyFont="1" applyFill="1" applyBorder="1" applyAlignment="1" applyProtection="1">
      <alignment horizontal="right" vertical="center" shrinkToFit="1"/>
      <protection locked="0" hidden="1"/>
    </xf>
    <xf numFmtId="216" fontId="45" fillId="62" borderId="0" xfId="1213" applyNumberFormat="1" applyFont="1" applyFill="1" applyBorder="1" applyAlignment="1" applyProtection="1">
      <alignment horizontal="right" vertical="center" shrinkToFit="1"/>
      <protection locked="0" hidden="1"/>
    </xf>
    <xf numFmtId="216" fontId="45" fillId="24" borderId="94" xfId="1213" applyNumberFormat="1" applyFont="1" applyFill="1" applyBorder="1" applyAlignment="1" applyProtection="1">
      <alignment horizontal="right" vertical="center" shrinkToFit="1"/>
      <protection locked="0" hidden="1"/>
    </xf>
    <xf numFmtId="216" fontId="45" fillId="24" borderId="96" xfId="1213" applyNumberFormat="1" applyFont="1" applyFill="1" applyBorder="1" applyAlignment="1" applyProtection="1">
      <alignment horizontal="right" vertical="center" shrinkToFit="1"/>
      <protection locked="0" hidden="1"/>
    </xf>
    <xf numFmtId="216" fontId="45" fillId="24" borderId="0" xfId="1153" applyNumberFormat="1" applyFont="1" applyFill="1" applyAlignment="1" applyProtection="1">
      <alignment horizontal="right" vertical="center"/>
      <protection locked="0" hidden="1"/>
    </xf>
    <xf numFmtId="216" fontId="45" fillId="24" borderId="0" xfId="1153" applyNumberFormat="1" applyFont="1" applyFill="1" applyBorder="1" applyAlignment="1" applyProtection="1">
      <alignment vertical="center"/>
      <protection locked="0" hidden="1"/>
    </xf>
    <xf numFmtId="216" fontId="45" fillId="24" borderId="0" xfId="1153" applyNumberFormat="1" applyFont="1" applyFill="1" applyAlignment="1" applyProtection="1">
      <alignment vertical="center"/>
      <protection locked="0" hidden="1"/>
    </xf>
    <xf numFmtId="216" fontId="45" fillId="24" borderId="0" xfId="1515" applyNumberFormat="1" applyFont="1" applyFill="1" applyBorder="1" applyAlignment="1" applyProtection="1">
      <alignment vertical="center"/>
      <protection locked="0" hidden="1"/>
    </xf>
    <xf numFmtId="216" fontId="45" fillId="24" borderId="94" xfId="1153" applyNumberFormat="1" applyFont="1" applyFill="1" applyBorder="1" applyAlignment="1" applyProtection="1">
      <alignment vertical="center"/>
      <protection locked="0" hidden="1"/>
    </xf>
    <xf numFmtId="216" fontId="45" fillId="24" borderId="94" xfId="1515" applyNumberFormat="1" applyFont="1" applyFill="1" applyBorder="1" applyAlignment="1" applyProtection="1">
      <alignment vertical="center"/>
      <protection locked="0" hidden="1"/>
    </xf>
    <xf numFmtId="216" fontId="202" fillId="24" borderId="0" xfId="1153" applyNumberFormat="1" applyFont="1" applyFill="1" applyAlignment="1" applyProtection="1">
      <alignment horizontal="right" vertical="center"/>
      <protection hidden="1"/>
    </xf>
    <xf numFmtId="216" fontId="202" fillId="24" borderId="0" xfId="1153" applyNumberFormat="1" applyFont="1" applyFill="1" applyAlignment="1" applyProtection="1">
      <alignment vertical="center"/>
      <protection hidden="1"/>
    </xf>
    <xf numFmtId="1" fontId="202" fillId="24" borderId="0" xfId="1519" quotePrefix="1" applyNumberFormat="1" applyFont="1" applyFill="1" applyBorder="1" applyAlignment="1" applyProtection="1">
      <alignment horizontal="center" vertical="center"/>
      <protection hidden="1"/>
    </xf>
    <xf numFmtId="0" fontId="204" fillId="24" borderId="21" xfId="1519" applyFont="1" applyFill="1" applyBorder="1" applyAlignment="1" applyProtection="1">
      <alignment horizontal="center" vertical="center"/>
      <protection hidden="1"/>
    </xf>
    <xf numFmtId="216" fontId="45" fillId="24" borderId="0" xfId="1153" applyNumberFormat="1" applyFont="1" applyFill="1" applyAlignment="1" applyProtection="1">
      <alignment horizontal="right" vertical="center"/>
      <protection hidden="1"/>
    </xf>
    <xf numFmtId="191" fontId="45" fillId="62" borderId="0" xfId="0" applyNumberFormat="1" applyFont="1" applyFill="1" applyBorder="1" applyAlignment="1" applyProtection="1">
      <alignment horizontal="right" vertical="center"/>
      <protection locked="0" hidden="1"/>
    </xf>
    <xf numFmtId="191" fontId="202" fillId="24" borderId="0" xfId="0" applyNumberFormat="1" applyFont="1" applyFill="1" applyBorder="1" applyAlignment="1" applyProtection="1">
      <alignment horizontal="right" vertical="center" shrinkToFit="1"/>
      <protection hidden="1"/>
    </xf>
    <xf numFmtId="3" fontId="205" fillId="0" borderId="97" xfId="0" applyNumberFormat="1" applyFont="1" applyBorder="1" applyAlignment="1" applyProtection="1">
      <alignment horizontal="right" vertical="center" wrapText="1"/>
      <protection locked="0"/>
    </xf>
    <xf numFmtId="3" fontId="205" fillId="0" borderId="98" xfId="0" applyNumberFormat="1" applyFont="1" applyBorder="1" applyAlignment="1" applyProtection="1">
      <alignment horizontal="right" vertical="center" wrapText="1"/>
      <protection locked="0"/>
    </xf>
    <xf numFmtId="215" fontId="177" fillId="62" borderId="0" xfId="1536" applyNumberFormat="1" applyFont="1" applyFill="1" applyBorder="1" applyAlignment="1" applyProtection="1">
      <alignment vertical="center"/>
      <protection locked="0" hidden="1"/>
    </xf>
    <xf numFmtId="215" fontId="177" fillId="24" borderId="0" xfId="1195" applyNumberFormat="1" applyFont="1" applyFill="1" applyBorder="1" applyAlignment="1" applyProtection="1">
      <alignment vertical="center"/>
      <protection locked="0" hidden="1"/>
    </xf>
    <xf numFmtId="215" fontId="177" fillId="24" borderId="94" xfId="1536" applyNumberFormat="1" applyFont="1" applyFill="1" applyBorder="1" applyAlignment="1" applyProtection="1">
      <alignment vertical="center"/>
      <protection locked="0" hidden="1"/>
    </xf>
    <xf numFmtId="215" fontId="177" fillId="24" borderId="94" xfId="1195" applyNumberFormat="1" applyFont="1" applyFill="1" applyBorder="1" applyAlignment="1" applyProtection="1">
      <alignment vertical="center"/>
      <protection locked="0" hidden="1"/>
    </xf>
    <xf numFmtId="41" fontId="177" fillId="62" borderId="0" xfId="1378" applyNumberFormat="1" applyFont="1" applyFill="1" applyBorder="1" applyAlignment="1" applyProtection="1">
      <alignment horizontal="right" vertical="center"/>
      <protection locked="0" hidden="1"/>
    </xf>
    <xf numFmtId="41" fontId="177" fillId="0" borderId="0" xfId="0" applyNumberFormat="1" applyFont="1" applyFill="1" applyBorder="1" applyAlignment="1" applyProtection="1">
      <alignment horizontal="right" vertical="center" shrinkToFit="1"/>
      <protection hidden="1"/>
    </xf>
    <xf numFmtId="41" fontId="177" fillId="0" borderId="0" xfId="1378" applyNumberFormat="1" applyFont="1" applyFill="1" applyBorder="1" applyAlignment="1" applyProtection="1">
      <alignment horizontal="right" vertical="center" shrinkToFit="1"/>
      <protection locked="0" hidden="1"/>
    </xf>
    <xf numFmtId="41" fontId="177" fillId="0" borderId="94" xfId="0" applyNumberFormat="1" applyFont="1" applyFill="1" applyBorder="1" applyAlignment="1" applyProtection="1">
      <alignment horizontal="right" vertical="center" shrinkToFit="1"/>
      <protection hidden="1"/>
    </xf>
    <xf numFmtId="41" fontId="177" fillId="0" borderId="94" xfId="1378" applyNumberFormat="1" applyFont="1" applyFill="1" applyBorder="1" applyAlignment="1" applyProtection="1">
      <alignment horizontal="right" vertical="center" shrinkToFit="1"/>
      <protection locked="0" hidden="1"/>
    </xf>
    <xf numFmtId="41" fontId="177" fillId="0" borderId="0" xfId="1378" applyNumberFormat="1" applyFont="1" applyFill="1" applyBorder="1" applyAlignment="1" applyProtection="1">
      <alignment horizontal="right" vertical="center"/>
      <protection locked="0" hidden="1"/>
    </xf>
    <xf numFmtId="41" fontId="177" fillId="0" borderId="94" xfId="1378" applyNumberFormat="1" applyFont="1" applyFill="1" applyBorder="1" applyAlignment="1" applyProtection="1">
      <alignment horizontal="right" vertical="center"/>
      <protection locked="0" hidden="1"/>
    </xf>
    <xf numFmtId="41" fontId="177" fillId="0" borderId="0" xfId="1378" applyNumberFormat="1" applyFont="1" applyFill="1" applyAlignment="1" applyProtection="1">
      <alignment horizontal="right" vertical="center" shrinkToFit="1"/>
      <protection locked="0" hidden="1"/>
    </xf>
    <xf numFmtId="41" fontId="177" fillId="0" borderId="23" xfId="0" applyNumberFormat="1" applyFont="1" applyFill="1" applyBorder="1" applyAlignment="1" applyProtection="1">
      <alignment horizontal="right" vertical="center" shrinkToFit="1"/>
      <protection hidden="1"/>
    </xf>
    <xf numFmtId="41" fontId="177" fillId="62" borderId="0" xfId="1517" applyNumberFormat="1" applyFont="1" applyFill="1" applyBorder="1" applyAlignment="1" applyProtection="1">
      <alignment horizontal="right" vertical="center"/>
      <protection locked="0" hidden="1"/>
    </xf>
    <xf numFmtId="41" fontId="177" fillId="24" borderId="0" xfId="1517" applyNumberFormat="1" applyFont="1" applyFill="1" applyBorder="1" applyAlignment="1" applyProtection="1">
      <alignment horizontal="right" vertical="center"/>
      <protection locked="0" hidden="1"/>
    </xf>
    <xf numFmtId="191" fontId="177" fillId="24" borderId="0" xfId="1517" applyNumberFormat="1" applyFont="1" applyFill="1" applyBorder="1" applyAlignment="1" applyProtection="1">
      <alignment horizontal="right" vertical="center"/>
      <protection hidden="1"/>
    </xf>
    <xf numFmtId="41" fontId="177" fillId="62" borderId="0" xfId="1517" applyNumberFormat="1" applyFont="1" applyFill="1" applyBorder="1" applyAlignment="1" applyProtection="1">
      <alignment horizontal="right" vertical="center"/>
      <protection hidden="1"/>
    </xf>
    <xf numFmtId="218" fontId="177" fillId="24" borderId="0" xfId="1517" applyNumberFormat="1" applyFont="1" applyFill="1" applyBorder="1" applyAlignment="1" applyProtection="1">
      <alignment horizontal="right" vertical="center"/>
      <protection hidden="1"/>
    </xf>
    <xf numFmtId="41" fontId="177" fillId="62" borderId="94" xfId="1517" applyNumberFormat="1" applyFont="1" applyFill="1" applyBorder="1" applyAlignment="1" applyProtection="1">
      <alignment horizontal="right" vertical="center"/>
      <protection locked="0" hidden="1"/>
    </xf>
    <xf numFmtId="41" fontId="177" fillId="24" borderId="94" xfId="1517" applyNumberFormat="1" applyFont="1" applyFill="1" applyBorder="1" applyAlignment="1" applyProtection="1">
      <alignment horizontal="right" vertical="center"/>
      <protection locked="0" hidden="1"/>
    </xf>
    <xf numFmtId="191" fontId="177" fillId="24" borderId="94" xfId="1517" applyNumberFormat="1" applyFont="1" applyFill="1" applyBorder="1" applyAlignment="1" applyProtection="1">
      <alignment horizontal="right" vertical="center"/>
      <protection hidden="1"/>
    </xf>
    <xf numFmtId="0" fontId="181" fillId="24" borderId="0" xfId="1516" applyFont="1" applyFill="1" applyBorder="1" applyAlignment="1" applyProtection="1">
      <protection hidden="1"/>
    </xf>
    <xf numFmtId="3" fontId="181" fillId="24" borderId="0" xfId="0" applyNumberFormat="1" applyFont="1" applyFill="1" applyBorder="1" applyAlignment="1" applyProtection="1">
      <protection hidden="1"/>
    </xf>
    <xf numFmtId="0" fontId="181" fillId="24" borderId="0" xfId="0" applyFont="1" applyFill="1" applyBorder="1" applyAlignment="1" applyProtection="1">
      <protection hidden="1"/>
    </xf>
    <xf numFmtId="3" fontId="181" fillId="24" borderId="0" xfId="0" applyNumberFormat="1" applyFont="1" applyFill="1" applyAlignment="1" applyProtection="1">
      <alignment vertical="center"/>
      <protection hidden="1"/>
    </xf>
    <xf numFmtId="0" fontId="181" fillId="24" borderId="0" xfId="0" applyFont="1" applyFill="1" applyBorder="1" applyAlignment="1" applyProtection="1">
      <alignment vertical="center"/>
      <protection hidden="1"/>
    </xf>
    <xf numFmtId="22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41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221" fontId="178" fillId="24" borderId="0" xfId="0" quotePrefix="1" applyNumberFormat="1" applyFont="1" applyFill="1" applyBorder="1" applyAlignment="1" applyProtection="1">
      <alignment horizontal="center" vertical="center"/>
      <protection hidden="1"/>
    </xf>
    <xf numFmtId="221" fontId="178" fillId="24" borderId="21" xfId="0" quotePrefix="1" applyNumberFormat="1" applyFont="1" applyFill="1" applyBorder="1" applyAlignment="1" applyProtection="1">
      <alignment horizontal="center" vertical="center"/>
      <protection hidden="1"/>
    </xf>
    <xf numFmtId="181" fontId="177" fillId="24" borderId="2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3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1325" applyNumberFormat="1" applyFont="1" applyFill="1" applyBorder="1" applyAlignment="1" applyProtection="1">
      <alignment horizontal="center" vertical="center"/>
      <protection hidden="1"/>
    </xf>
    <xf numFmtId="181" fontId="177" fillId="24" borderId="37" xfId="1325" applyNumberFormat="1" applyFont="1" applyFill="1" applyBorder="1" applyAlignment="1" applyProtection="1">
      <alignment horizontal="center" vertical="center"/>
      <protection hidden="1"/>
    </xf>
    <xf numFmtId="3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6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8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15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40" xfId="0" applyNumberFormat="1" applyFont="1" applyFill="1" applyBorder="1" applyAlignment="1" applyProtection="1">
      <alignment horizontal="center" vertical="center" wrapText="1"/>
      <protection hidden="1"/>
    </xf>
    <xf numFmtId="0" fontId="177" fillId="24" borderId="35" xfId="0" applyFont="1" applyFill="1" applyBorder="1" applyAlignment="1" applyProtection="1">
      <alignment horizontal="center" vertical="center"/>
      <protection hidden="1"/>
    </xf>
    <xf numFmtId="0" fontId="177" fillId="24" borderId="27" xfId="0" applyFont="1" applyFill="1" applyBorder="1" applyAlignment="1" applyProtection="1">
      <alignment horizontal="center" vertical="center"/>
      <protection hidden="1"/>
    </xf>
    <xf numFmtId="0" fontId="177" fillId="24" borderId="36" xfId="0" applyFont="1" applyFill="1" applyBorder="1" applyAlignment="1" applyProtection="1">
      <alignment horizontal="center" vertical="center"/>
      <protection hidden="1"/>
    </xf>
    <xf numFmtId="181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39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27" xfId="0" applyNumberFormat="1" applyFont="1" applyFill="1" applyBorder="1" applyAlignment="1" applyProtection="1">
      <alignment horizontal="center" vertical="center"/>
      <protection hidden="1"/>
    </xf>
    <xf numFmtId="181" fontId="177" fillId="24" borderId="37" xfId="0" applyNumberFormat="1" applyFont="1" applyFill="1" applyBorder="1" applyAlignment="1" applyProtection="1">
      <alignment horizontal="center" vertical="center"/>
      <protection hidden="1"/>
    </xf>
    <xf numFmtId="0" fontId="177" fillId="24" borderId="40" xfId="0" applyFont="1" applyFill="1" applyBorder="1" applyAlignment="1" applyProtection="1">
      <alignment horizontal="center" vertical="center" wrapText="1"/>
      <protection hidden="1"/>
    </xf>
    <xf numFmtId="0" fontId="177" fillId="24" borderId="27" xfId="0" applyFont="1" applyFill="1" applyBorder="1" applyAlignment="1" applyProtection="1">
      <alignment horizontal="center" vertical="center" wrapText="1"/>
      <protection hidden="1"/>
    </xf>
    <xf numFmtId="0" fontId="177" fillId="24" borderId="37" xfId="0" applyFont="1" applyFill="1" applyBorder="1" applyAlignment="1" applyProtection="1">
      <alignment horizontal="center" vertical="center" wrapText="1"/>
      <protection hidden="1"/>
    </xf>
    <xf numFmtId="3" fontId="177" fillId="62" borderId="27" xfId="0" applyNumberFormat="1" applyFont="1" applyFill="1" applyBorder="1" applyAlignment="1" applyProtection="1">
      <alignment horizontal="center" vertical="center" wrapText="1"/>
      <protection hidden="1"/>
    </xf>
    <xf numFmtId="3" fontId="177" fillId="62" borderId="3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27" xfId="0" applyNumberFormat="1" applyFont="1" applyFill="1" applyBorder="1" applyAlignment="1" applyProtection="1">
      <alignment horizontal="center" vertical="center"/>
      <protection hidden="1"/>
    </xf>
    <xf numFmtId="3" fontId="177" fillId="24" borderId="37" xfId="0" applyNumberFormat="1" applyFont="1" applyFill="1" applyBorder="1" applyAlignment="1" applyProtection="1">
      <alignment horizontal="center" vertical="center"/>
      <protection hidden="1"/>
    </xf>
    <xf numFmtId="181" fontId="177" fillId="24" borderId="56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57" xfId="1325" applyNumberFormat="1" applyFont="1" applyFill="1" applyBorder="1" applyAlignment="1" applyProtection="1">
      <alignment horizontal="center" vertical="center" wrapText="1"/>
      <protection hidden="1"/>
    </xf>
    <xf numFmtId="181" fontId="177" fillId="24" borderId="40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177" fillId="24" borderId="37" xfId="0" applyFont="1" applyFill="1" applyBorder="1" applyAlignment="1" applyProtection="1">
      <alignment horizontal="center" vertical="center"/>
      <protection hidden="1"/>
    </xf>
    <xf numFmtId="180" fontId="177" fillId="24" borderId="35" xfId="0" applyNumberFormat="1" applyFont="1" applyFill="1" applyBorder="1" applyAlignment="1" applyProtection="1">
      <alignment horizontal="center" vertical="center"/>
      <protection hidden="1"/>
    </xf>
    <xf numFmtId="180" fontId="177" fillId="24" borderId="27" xfId="0" applyNumberFormat="1" applyFont="1" applyFill="1" applyBorder="1" applyAlignment="1" applyProtection="1">
      <alignment horizontal="center" vertical="center"/>
      <protection hidden="1"/>
    </xf>
    <xf numFmtId="180" fontId="177" fillId="24" borderId="36" xfId="0" applyNumberFormat="1" applyFont="1" applyFill="1" applyBorder="1" applyAlignment="1" applyProtection="1">
      <alignment horizontal="center" vertical="center"/>
      <protection hidden="1"/>
    </xf>
    <xf numFmtId="177" fontId="177" fillId="24" borderId="44" xfId="1325" applyFont="1" applyFill="1" applyBorder="1" applyAlignment="1" applyProtection="1">
      <alignment horizontal="center" vertical="center" wrapText="1"/>
      <protection hidden="1"/>
    </xf>
    <xf numFmtId="177" fontId="177" fillId="24" borderId="45" xfId="1325" applyFont="1" applyFill="1" applyBorder="1" applyAlignment="1" applyProtection="1">
      <alignment horizontal="center" vertical="center"/>
      <protection hidden="1"/>
    </xf>
    <xf numFmtId="177" fontId="177" fillId="24" borderId="46" xfId="1325" applyFont="1" applyFill="1" applyBorder="1" applyAlignment="1" applyProtection="1">
      <alignment horizontal="center" vertical="center"/>
      <protection hidden="1"/>
    </xf>
    <xf numFmtId="0" fontId="179" fillId="24" borderId="0" xfId="0" applyFont="1" applyFill="1" applyAlignment="1" applyProtection="1">
      <alignment horizontal="center" vertical="center"/>
      <protection hidden="1"/>
    </xf>
    <xf numFmtId="180" fontId="179" fillId="24" borderId="0" xfId="0" applyNumberFormat="1" applyFont="1" applyFill="1" applyBorder="1" applyAlignment="1" applyProtection="1">
      <alignment horizontal="center" vertical="center"/>
      <protection hidden="1"/>
    </xf>
    <xf numFmtId="3" fontId="179" fillId="24" borderId="0" xfId="0" applyNumberFormat="1" applyFont="1" applyFill="1" applyAlignment="1" applyProtection="1">
      <alignment horizontal="center" vertical="center"/>
      <protection hidden="1"/>
    </xf>
    <xf numFmtId="180" fontId="180" fillId="24" borderId="0" xfId="0" applyNumberFormat="1" applyFont="1" applyFill="1" applyAlignment="1" applyProtection="1">
      <alignment horizontal="center" vertical="center"/>
      <protection hidden="1"/>
    </xf>
    <xf numFmtId="0" fontId="177" fillId="24" borderId="49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0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38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1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39" xfId="1325" applyNumberFormat="1" applyFont="1" applyFill="1" applyBorder="1" applyAlignment="1" applyProtection="1">
      <alignment horizontal="center" vertical="center" wrapText="1"/>
      <protection hidden="1"/>
    </xf>
    <xf numFmtId="0" fontId="177" fillId="24" borderId="52" xfId="1325" applyNumberFormat="1" applyFont="1" applyFill="1" applyBorder="1" applyAlignment="1" applyProtection="1">
      <alignment horizontal="center" vertical="center" wrapText="1"/>
      <protection hidden="1"/>
    </xf>
    <xf numFmtId="3" fontId="177" fillId="24" borderId="4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39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3" xfId="0" applyNumberFormat="1" applyFont="1" applyFill="1" applyBorder="1" applyAlignment="1" applyProtection="1">
      <alignment horizontal="center" vertical="center"/>
      <protection hidden="1"/>
    </xf>
    <xf numFmtId="3" fontId="177" fillId="24" borderId="47" xfId="0" applyNumberFormat="1" applyFont="1" applyFill="1" applyBorder="1" applyAlignment="1" applyProtection="1">
      <alignment horizontal="center" vertical="center"/>
      <protection hidden="1"/>
    </xf>
    <xf numFmtId="3" fontId="177" fillId="24" borderId="25" xfId="0" applyNumberFormat="1" applyFont="1" applyFill="1" applyBorder="1" applyAlignment="1" applyProtection="1">
      <alignment horizontal="center" vertical="center"/>
      <protection hidden="1"/>
    </xf>
    <xf numFmtId="177" fontId="177" fillId="24" borderId="41" xfId="1325" applyFont="1" applyFill="1" applyBorder="1" applyAlignment="1" applyProtection="1">
      <alignment horizontal="center" vertical="center" wrapText="1"/>
      <protection hidden="1"/>
    </xf>
    <xf numFmtId="177" fontId="177" fillId="24" borderId="42" xfId="1325" applyFont="1" applyFill="1" applyBorder="1" applyAlignment="1" applyProtection="1">
      <alignment horizontal="center" vertical="center"/>
      <protection hidden="1"/>
    </xf>
    <xf numFmtId="177" fontId="177" fillId="24" borderId="43" xfId="1325" applyFont="1" applyFill="1" applyBorder="1" applyAlignment="1" applyProtection="1">
      <alignment horizontal="center" vertical="center"/>
      <protection hidden="1"/>
    </xf>
    <xf numFmtId="180" fontId="177" fillId="24" borderId="44" xfId="0" applyNumberFormat="1" applyFont="1" applyFill="1" applyBorder="1" applyAlignment="1" applyProtection="1">
      <alignment horizontal="center" vertical="center"/>
      <protection hidden="1"/>
    </xf>
    <xf numFmtId="180" fontId="177" fillId="24" borderId="48" xfId="0" applyNumberFormat="1" applyFont="1" applyFill="1" applyBorder="1" applyAlignment="1" applyProtection="1">
      <alignment horizontal="center" vertical="center"/>
      <protection hidden="1"/>
    </xf>
    <xf numFmtId="181" fontId="177" fillId="24" borderId="48" xfId="1325" applyNumberFormat="1" applyFont="1" applyFill="1" applyBorder="1" applyAlignment="1" applyProtection="1">
      <alignment horizontal="center" vertical="center"/>
      <protection hidden="1"/>
    </xf>
    <xf numFmtId="181" fontId="177" fillId="24" borderId="49" xfId="1325" applyNumberFormat="1" applyFont="1" applyFill="1" applyBorder="1" applyAlignment="1" applyProtection="1">
      <alignment horizontal="center" vertical="center"/>
      <protection hidden="1"/>
    </xf>
    <xf numFmtId="3" fontId="177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4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181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47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55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21" xfId="0" applyNumberFormat="1" applyFont="1" applyFill="1" applyBorder="1" applyAlignment="1" applyProtection="1">
      <alignment horizontal="center" vertical="center" wrapText="1"/>
      <protection hidden="1"/>
    </xf>
    <xf numFmtId="180" fontId="177" fillId="24" borderId="34" xfId="0" applyNumberFormat="1" applyFont="1" applyFill="1" applyBorder="1" applyAlignment="1" applyProtection="1">
      <alignment horizontal="center" vertical="center" wrapText="1"/>
      <protection hidden="1"/>
    </xf>
    <xf numFmtId="0" fontId="179" fillId="62" borderId="0" xfId="0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Border="1" applyAlignment="1" applyProtection="1">
      <alignment horizontal="center" vertical="center"/>
      <protection hidden="1"/>
    </xf>
    <xf numFmtId="177" fontId="177" fillId="24" borderId="31" xfId="1325" applyFont="1" applyFill="1" applyBorder="1" applyAlignment="1" applyProtection="1">
      <alignment horizontal="center" vertical="center" wrapText="1"/>
      <protection hidden="1"/>
    </xf>
    <xf numFmtId="177" fontId="177" fillId="24" borderId="55" xfId="1325" applyFont="1" applyFill="1" applyBorder="1" applyAlignment="1" applyProtection="1">
      <alignment horizontal="center" vertical="center" wrapText="1"/>
      <protection hidden="1"/>
    </xf>
    <xf numFmtId="177" fontId="177" fillId="24" borderId="0" xfId="1325" applyFont="1" applyFill="1" applyBorder="1" applyAlignment="1" applyProtection="1">
      <alignment horizontal="center" vertical="center" wrapText="1"/>
      <protection hidden="1"/>
    </xf>
    <xf numFmtId="177" fontId="177" fillId="24" borderId="21" xfId="1325" applyFont="1" applyFill="1" applyBorder="1" applyAlignment="1" applyProtection="1">
      <alignment horizontal="center" vertical="center" wrapText="1"/>
      <protection hidden="1"/>
    </xf>
    <xf numFmtId="177" fontId="177" fillId="24" borderId="32" xfId="1325" applyFont="1" applyFill="1" applyBorder="1" applyAlignment="1" applyProtection="1">
      <alignment horizontal="center" vertical="center" wrapText="1"/>
      <protection hidden="1"/>
    </xf>
    <xf numFmtId="177" fontId="177" fillId="24" borderId="34" xfId="1325" applyFont="1" applyFill="1" applyBorder="1" applyAlignment="1" applyProtection="1">
      <alignment horizontal="center" vertical="center" wrapText="1"/>
      <protection hidden="1"/>
    </xf>
    <xf numFmtId="0" fontId="177" fillId="24" borderId="60" xfId="0" applyFont="1" applyFill="1" applyBorder="1" applyAlignment="1" applyProtection="1">
      <alignment horizontal="center" vertical="center" wrapText="1"/>
      <protection hidden="1"/>
    </xf>
    <xf numFmtId="0" fontId="177" fillId="24" borderId="61" xfId="0" applyFont="1" applyFill="1" applyBorder="1" applyAlignment="1" applyProtection="1">
      <alignment horizontal="center" vertical="center" wrapText="1"/>
      <protection hidden="1"/>
    </xf>
    <xf numFmtId="0" fontId="177" fillId="24" borderId="62" xfId="0" applyFont="1" applyFill="1" applyBorder="1" applyAlignment="1" applyProtection="1">
      <alignment horizontal="center" vertical="center" wrapText="1"/>
      <protection hidden="1"/>
    </xf>
    <xf numFmtId="0" fontId="177" fillId="24" borderId="47" xfId="0" applyFont="1" applyFill="1" applyBorder="1" applyAlignment="1" applyProtection="1">
      <alignment horizontal="center" vertical="center" wrapText="1"/>
      <protection hidden="1"/>
    </xf>
    <xf numFmtId="0" fontId="177" fillId="24" borderId="49" xfId="0" applyFont="1" applyFill="1" applyBorder="1" applyAlignment="1" applyProtection="1">
      <alignment horizontal="center" vertical="center" wrapText="1"/>
      <protection hidden="1"/>
    </xf>
    <xf numFmtId="0" fontId="177" fillId="24" borderId="38" xfId="0" applyFont="1" applyFill="1" applyBorder="1" applyAlignment="1" applyProtection="1">
      <alignment horizontal="center" vertical="center" wrapText="1"/>
      <protection hidden="1"/>
    </xf>
    <xf numFmtId="0" fontId="177" fillId="24" borderId="39" xfId="0" applyFont="1" applyFill="1" applyBorder="1" applyAlignment="1" applyProtection="1">
      <alignment horizontal="center" vertical="center" wrapText="1"/>
      <protection hidden="1"/>
    </xf>
    <xf numFmtId="0" fontId="177" fillId="24" borderId="25" xfId="0" applyFont="1" applyFill="1" applyBorder="1" applyAlignment="1" applyProtection="1">
      <alignment horizontal="center" vertical="center" wrapText="1"/>
      <protection hidden="1"/>
    </xf>
    <xf numFmtId="0" fontId="177" fillId="24" borderId="36" xfId="0" applyFont="1" applyFill="1" applyBorder="1" applyAlignment="1" applyProtection="1">
      <alignment horizontal="center" vertical="center" wrapText="1"/>
      <protection hidden="1"/>
    </xf>
    <xf numFmtId="0" fontId="177" fillId="24" borderId="58" xfId="0" applyFont="1" applyFill="1" applyBorder="1" applyAlignment="1" applyProtection="1">
      <alignment horizontal="center" vertical="center" wrapText="1"/>
      <protection hidden="1"/>
    </xf>
    <xf numFmtId="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81" fillId="24" borderId="0" xfId="1518" applyFont="1" applyFill="1" applyBorder="1" applyAlignment="1" applyProtection="1">
      <alignment wrapText="1"/>
      <protection hidden="1"/>
    </xf>
    <xf numFmtId="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77" fillId="24" borderId="25" xfId="0" applyFont="1" applyFill="1" applyBorder="1" applyAlignment="1" applyProtection="1">
      <alignment horizontal="center" vertical="center"/>
      <protection hidden="1"/>
    </xf>
    <xf numFmtId="0" fontId="177" fillId="24" borderId="48" xfId="0" applyFont="1" applyFill="1" applyBorder="1" applyAlignment="1" applyProtection="1">
      <alignment horizontal="center" vertical="center"/>
      <protection hidden="1"/>
    </xf>
    <xf numFmtId="0" fontId="177" fillId="24" borderId="51" xfId="0" applyFont="1" applyFill="1" applyBorder="1" applyAlignment="1" applyProtection="1">
      <alignment horizontal="center" vertical="center" wrapText="1"/>
      <protection hidden="1"/>
    </xf>
    <xf numFmtId="0" fontId="177" fillId="24" borderId="51" xfId="0" applyFont="1" applyFill="1" applyBorder="1" applyAlignment="1" applyProtection="1">
      <alignment horizontal="center" vertical="center"/>
      <protection hidden="1"/>
    </xf>
    <xf numFmtId="0" fontId="177" fillId="24" borderId="52" xfId="0" applyFont="1" applyFill="1" applyBorder="1" applyAlignment="1" applyProtection="1">
      <alignment horizontal="center" vertical="center"/>
      <protection hidden="1"/>
    </xf>
    <xf numFmtId="177" fontId="177" fillId="24" borderId="48" xfId="1325" applyFont="1" applyFill="1" applyBorder="1" applyAlignment="1" applyProtection="1">
      <alignment horizontal="center" vertical="center" wrapText="1"/>
      <protection hidden="1"/>
    </xf>
    <xf numFmtId="177" fontId="177" fillId="24" borderId="56" xfId="1325" applyFont="1" applyFill="1" applyBorder="1" applyAlignment="1" applyProtection="1">
      <alignment horizontal="center" vertical="center"/>
      <protection hidden="1"/>
    </xf>
    <xf numFmtId="177" fontId="177" fillId="24" borderId="36" xfId="1325" applyFont="1" applyFill="1" applyBorder="1" applyAlignment="1" applyProtection="1">
      <alignment horizontal="center" vertical="center"/>
      <protection hidden="1"/>
    </xf>
    <xf numFmtId="0" fontId="196" fillId="0" borderId="56" xfId="0" applyFont="1" applyBorder="1" applyAlignment="1" applyProtection="1">
      <alignment horizontal="center" vertical="center"/>
      <protection hidden="1"/>
    </xf>
    <xf numFmtId="0" fontId="177" fillId="24" borderId="55" xfId="0" applyFont="1" applyFill="1" applyBorder="1" applyAlignment="1" applyProtection="1">
      <alignment horizontal="center" vertical="center" wrapText="1"/>
      <protection hidden="1"/>
    </xf>
    <xf numFmtId="0" fontId="177" fillId="24" borderId="21" xfId="0" applyFont="1" applyFill="1" applyBorder="1" applyAlignment="1" applyProtection="1">
      <alignment horizontal="center" vertical="center"/>
      <protection hidden="1"/>
    </xf>
    <xf numFmtId="0" fontId="177" fillId="24" borderId="34" xfId="0" applyFont="1" applyFill="1" applyBorder="1" applyAlignment="1" applyProtection="1">
      <alignment horizontal="center" vertical="center"/>
      <protection hidden="1"/>
    </xf>
    <xf numFmtId="0" fontId="177" fillId="24" borderId="49" xfId="0" applyFont="1" applyFill="1" applyBorder="1" applyAlignment="1" applyProtection="1">
      <alignment horizontal="center" vertical="center"/>
      <protection hidden="1"/>
    </xf>
    <xf numFmtId="0" fontId="177" fillId="24" borderId="58" xfId="0" applyFont="1" applyFill="1" applyBorder="1" applyAlignment="1" applyProtection="1">
      <alignment horizontal="center" vertical="center"/>
      <protection hidden="1"/>
    </xf>
    <xf numFmtId="0" fontId="177" fillId="24" borderId="35" xfId="0" applyFont="1" applyFill="1" applyBorder="1" applyAlignment="1" applyProtection="1">
      <alignment horizontal="center" vertical="center" wrapText="1"/>
      <protection hidden="1"/>
    </xf>
    <xf numFmtId="0" fontId="177" fillId="24" borderId="26" xfId="0" applyFont="1" applyFill="1" applyBorder="1" applyAlignment="1" applyProtection="1">
      <alignment horizontal="center" vertical="center" wrapText="1"/>
      <protection hidden="1"/>
    </xf>
    <xf numFmtId="0" fontId="177" fillId="24" borderId="54" xfId="0" applyFont="1" applyFill="1" applyBorder="1" applyAlignment="1" applyProtection="1">
      <alignment horizontal="center" vertical="center" wrapText="1"/>
      <protection hidden="1"/>
    </xf>
    <xf numFmtId="0" fontId="177" fillId="24" borderId="44" xfId="0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Alignment="1" applyProtection="1">
      <alignment horizontal="left" wrapText="1"/>
      <protection hidden="1"/>
    </xf>
    <xf numFmtId="0" fontId="177" fillId="24" borderId="56" xfId="0" applyFont="1" applyFill="1" applyBorder="1" applyAlignment="1" applyProtection="1">
      <alignment horizontal="center" vertical="center"/>
      <protection hidden="1"/>
    </xf>
    <xf numFmtId="0" fontId="177" fillId="24" borderId="38" xfId="0" applyFont="1" applyFill="1" applyBorder="1" applyAlignment="1" applyProtection="1">
      <alignment horizontal="center" vertical="center"/>
      <protection hidden="1"/>
    </xf>
    <xf numFmtId="0" fontId="177" fillId="24" borderId="44" xfId="0" applyFont="1" applyFill="1" applyBorder="1" applyAlignment="1" applyProtection="1">
      <alignment horizontal="center" vertical="center" wrapText="1"/>
      <protection hidden="1"/>
    </xf>
    <xf numFmtId="0" fontId="177" fillId="24" borderId="45" xfId="0" applyFont="1" applyFill="1" applyBorder="1" applyAlignment="1" applyProtection="1">
      <alignment horizontal="center" vertical="center" wrapText="1"/>
      <protection hidden="1"/>
    </xf>
    <xf numFmtId="0" fontId="177" fillId="24" borderId="46" xfId="0" applyFont="1" applyFill="1" applyBorder="1" applyAlignment="1" applyProtection="1">
      <alignment horizontal="center" vertical="center" wrapText="1"/>
      <protection hidden="1"/>
    </xf>
    <xf numFmtId="177" fontId="177" fillId="24" borderId="47" xfId="1325" applyFont="1" applyFill="1" applyBorder="1" applyAlignment="1" applyProtection="1">
      <alignment horizontal="center" vertical="center" wrapText="1"/>
      <protection hidden="1"/>
    </xf>
    <xf numFmtId="177" fontId="177" fillId="24" borderId="50" xfId="1325" applyFont="1" applyFill="1" applyBorder="1" applyAlignment="1" applyProtection="1">
      <alignment horizontal="center" vertical="center"/>
      <protection hidden="1"/>
    </xf>
    <xf numFmtId="0" fontId="177" fillId="24" borderId="39" xfId="0" applyFont="1" applyFill="1" applyBorder="1" applyAlignment="1" applyProtection="1">
      <alignment horizontal="center" vertical="center"/>
      <protection hidden="1"/>
    </xf>
    <xf numFmtId="0" fontId="177" fillId="24" borderId="45" xfId="0" applyFont="1" applyFill="1" applyBorder="1" applyAlignment="1" applyProtection="1">
      <alignment horizontal="center" vertical="center"/>
      <protection hidden="1"/>
    </xf>
    <xf numFmtId="0" fontId="177" fillId="24" borderId="48" xfId="0" applyFont="1" applyFill="1" applyBorder="1" applyAlignment="1" applyProtection="1">
      <alignment horizontal="center" vertical="center" wrapText="1"/>
      <protection hidden="1"/>
    </xf>
    <xf numFmtId="0" fontId="177" fillId="24" borderId="56" xfId="0" applyFont="1" applyFill="1" applyBorder="1" applyAlignment="1" applyProtection="1">
      <alignment horizontal="center" vertical="center" wrapText="1"/>
      <protection hidden="1"/>
    </xf>
    <xf numFmtId="0" fontId="177" fillId="24" borderId="57" xfId="0" applyFont="1" applyFill="1" applyBorder="1" applyAlignment="1" applyProtection="1">
      <alignment horizontal="center" vertical="center" wrapText="1"/>
      <protection hidden="1"/>
    </xf>
    <xf numFmtId="177" fontId="177" fillId="24" borderId="57" xfId="1325" applyFont="1" applyFill="1" applyBorder="1" applyAlignment="1" applyProtection="1">
      <alignment horizontal="center" vertical="center"/>
      <protection hidden="1"/>
    </xf>
    <xf numFmtId="0" fontId="177" fillId="24" borderId="63" xfId="0" applyFont="1" applyFill="1" applyBorder="1" applyAlignment="1" applyProtection="1">
      <alignment horizontal="center" vertical="center" wrapText="1"/>
      <protection hidden="1"/>
    </xf>
    <xf numFmtId="0" fontId="177" fillId="24" borderId="15" xfId="0" applyFont="1" applyFill="1" applyBorder="1" applyAlignment="1" applyProtection="1">
      <alignment horizontal="center" vertical="center"/>
      <protection hidden="1"/>
    </xf>
    <xf numFmtId="0" fontId="177" fillId="24" borderId="59" xfId="0" applyFont="1" applyFill="1" applyBorder="1" applyAlignment="1" applyProtection="1">
      <alignment horizontal="center" vertical="center"/>
      <protection hidden="1"/>
    </xf>
    <xf numFmtId="0" fontId="177" fillId="24" borderId="64" xfId="0" applyFont="1" applyFill="1" applyBorder="1" applyAlignment="1" applyProtection="1">
      <alignment horizontal="center" vertical="center"/>
      <protection hidden="1"/>
    </xf>
    <xf numFmtId="0" fontId="177" fillId="24" borderId="47" xfId="0" applyFont="1" applyFill="1" applyBorder="1" applyAlignment="1" applyProtection="1">
      <alignment horizontal="center" vertical="center"/>
      <protection hidden="1"/>
    </xf>
    <xf numFmtId="0" fontId="181" fillId="24" borderId="0" xfId="0" applyNumberFormat="1" applyFont="1" applyFill="1" applyBorder="1" applyAlignment="1" applyProtection="1">
      <alignment horizontal="left" wrapText="1"/>
      <protection hidden="1"/>
    </xf>
    <xf numFmtId="0" fontId="177" fillId="24" borderId="53" xfId="0" applyFont="1" applyFill="1" applyBorder="1" applyAlignment="1" applyProtection="1">
      <alignment horizontal="center" vertical="center"/>
      <protection hidden="1"/>
    </xf>
    <xf numFmtId="0" fontId="177" fillId="24" borderId="50" xfId="0" applyFont="1" applyFill="1" applyBorder="1" applyAlignment="1" applyProtection="1">
      <alignment horizontal="center" vertical="center"/>
      <protection hidden="1"/>
    </xf>
    <xf numFmtId="0" fontId="177" fillId="24" borderId="60" xfId="0" applyFont="1" applyFill="1" applyBorder="1" applyAlignment="1" applyProtection="1">
      <alignment horizontal="center" vertical="center"/>
      <protection hidden="1"/>
    </xf>
    <xf numFmtId="0" fontId="177" fillId="24" borderId="65" xfId="0" applyFont="1" applyFill="1" applyBorder="1" applyAlignment="1" applyProtection="1">
      <alignment horizontal="center" vertical="center" wrapText="1"/>
      <protection hidden="1"/>
    </xf>
    <xf numFmtId="41" fontId="177" fillId="24" borderId="2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9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2" xfId="1516" applyNumberFormat="1" applyFont="1" applyFill="1" applyBorder="1" applyAlignment="1" applyProtection="1">
      <alignment horizontal="center" vertical="center" wrapText="1"/>
      <protection hidden="1"/>
    </xf>
    <xf numFmtId="0" fontId="195" fillId="24" borderId="67" xfId="0" applyFont="1" applyFill="1" applyBorder="1" applyAlignment="1" applyProtection="1">
      <alignment horizontal="center" vertical="center" wrapText="1"/>
      <protection hidden="1"/>
    </xf>
    <xf numFmtId="0" fontId="195" fillId="24" borderId="68" xfId="0" applyFont="1" applyFill="1" applyBorder="1" applyAlignment="1" applyProtection="1">
      <alignment horizontal="center" vertical="center" wrapText="1"/>
      <protection hidden="1"/>
    </xf>
    <xf numFmtId="41" fontId="177" fillId="24" borderId="6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2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3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5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21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34" xfId="1326" applyNumberFormat="1" applyFont="1" applyFill="1" applyBorder="1" applyAlignment="1" applyProtection="1">
      <alignment horizontal="center" vertical="center" wrapText="1"/>
      <protection hidden="1"/>
    </xf>
    <xf numFmtId="41" fontId="177" fillId="24" borderId="7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3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3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0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1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2" xfId="1516" applyNumberFormat="1" applyFont="1" applyFill="1" applyBorder="1" applyAlignment="1" applyProtection="1">
      <alignment horizontal="center" vertical="center" wrapText="1"/>
      <protection hidden="1"/>
    </xf>
    <xf numFmtId="0" fontId="179" fillId="24" borderId="0" xfId="1516" applyFont="1" applyFill="1" applyBorder="1" applyAlignment="1" applyProtection="1">
      <alignment horizontal="center" vertical="center"/>
      <protection hidden="1"/>
    </xf>
    <xf numFmtId="41" fontId="177" fillId="24" borderId="6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6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7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75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4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45" xfId="1516" applyNumberFormat="1" applyFont="1" applyFill="1" applyBorder="1" applyAlignment="1" applyProtection="1">
      <alignment horizontal="center" vertical="center"/>
      <protection hidden="1"/>
    </xf>
    <xf numFmtId="41" fontId="177" fillId="24" borderId="46" xfId="1516" applyNumberFormat="1" applyFont="1" applyFill="1" applyBorder="1" applyAlignment="1" applyProtection="1">
      <alignment horizontal="center" vertical="center"/>
      <protection hidden="1"/>
    </xf>
    <xf numFmtId="41" fontId="177" fillId="24" borderId="67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68" xfId="1516" applyNumberFormat="1" applyFont="1" applyFill="1" applyBorder="1" applyAlignment="1" applyProtection="1">
      <alignment horizontal="center" vertical="center" wrapText="1"/>
      <protection hidden="1"/>
    </xf>
    <xf numFmtId="41" fontId="177" fillId="24" borderId="55" xfId="1516" applyNumberFormat="1" applyFont="1" applyFill="1" applyBorder="1" applyAlignment="1" applyProtection="1">
      <alignment horizontal="center" vertical="center" wrapText="1"/>
      <protection hidden="1"/>
    </xf>
    <xf numFmtId="0" fontId="177" fillId="62" borderId="0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1" xfId="0" quotePrefix="1" applyNumberFormat="1" applyFont="1" applyFill="1" applyBorder="1" applyAlignment="1" applyProtection="1">
      <alignment horizontal="left" vertical="center" indent="1"/>
      <protection hidden="1"/>
    </xf>
    <xf numFmtId="0" fontId="177" fillId="62" borderId="23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0" quotePrefix="1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23" xfId="1325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1325" quotePrefix="1" applyNumberFormat="1" applyFont="1" applyFill="1" applyBorder="1" applyAlignment="1" applyProtection="1">
      <alignment horizontal="left" vertical="center" wrapText="1" indent="1"/>
      <protection hidden="1"/>
    </xf>
    <xf numFmtId="22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221" fontId="178" fillId="62" borderId="21" xfId="0" quotePrefix="1" applyNumberFormat="1" applyFont="1" applyFill="1" applyBorder="1" applyAlignment="1" applyProtection="1">
      <alignment horizontal="center" vertical="center"/>
      <protection hidden="1"/>
    </xf>
    <xf numFmtId="0" fontId="177" fillId="62" borderId="21" xfId="0" applyNumberFormat="1" applyFont="1" applyFill="1" applyBorder="1" applyAlignment="1" applyProtection="1">
      <alignment horizontal="left" vertical="center" indent="1"/>
      <protection hidden="1"/>
    </xf>
    <xf numFmtId="0" fontId="179" fillId="62" borderId="0" xfId="0" applyFont="1" applyFill="1" applyAlignment="1" applyProtection="1">
      <alignment horizontal="center" vertical="center"/>
      <protection hidden="1"/>
    </xf>
    <xf numFmtId="179" fontId="179" fillId="62" borderId="0" xfId="1325" applyNumberFormat="1" applyFont="1" applyFill="1" applyBorder="1" applyAlignment="1" applyProtection="1">
      <alignment horizontal="center" vertical="center"/>
      <protection hidden="1"/>
    </xf>
    <xf numFmtId="179" fontId="177" fillId="62" borderId="79" xfId="0" applyNumberFormat="1" applyFont="1" applyFill="1" applyBorder="1" applyAlignment="1" applyProtection="1">
      <alignment horizontal="center" vertical="center"/>
      <protection hidden="1"/>
    </xf>
    <xf numFmtId="0" fontId="177" fillId="62" borderId="27" xfId="0" applyFont="1" applyFill="1" applyBorder="1" applyAlignment="1" applyProtection="1">
      <alignment horizontal="center" vertical="center"/>
      <protection hidden="1"/>
    </xf>
    <xf numFmtId="177" fontId="177" fillId="62" borderId="31" xfId="1325" applyFont="1" applyFill="1" applyBorder="1" applyAlignment="1" applyProtection="1">
      <alignment horizontal="center" vertical="center" wrapText="1"/>
      <protection hidden="1"/>
    </xf>
    <xf numFmtId="177" fontId="177" fillId="62" borderId="55" xfId="1325" applyFont="1" applyFill="1" applyBorder="1" applyAlignment="1" applyProtection="1">
      <alignment horizontal="center" vertical="center" wrapText="1"/>
      <protection hidden="1"/>
    </xf>
    <xf numFmtId="177" fontId="177" fillId="62" borderId="0" xfId="1325" applyFont="1" applyFill="1" applyBorder="1" applyAlignment="1" applyProtection="1">
      <alignment horizontal="center" vertical="center" wrapText="1"/>
      <protection hidden="1"/>
    </xf>
    <xf numFmtId="177" fontId="177" fillId="62" borderId="21" xfId="1325" applyFont="1" applyFill="1" applyBorder="1" applyAlignment="1" applyProtection="1">
      <alignment horizontal="center" vertical="center" wrapText="1"/>
      <protection hidden="1"/>
    </xf>
    <xf numFmtId="177" fontId="177" fillId="62" borderId="32" xfId="1325" applyFont="1" applyFill="1" applyBorder="1" applyAlignment="1" applyProtection="1">
      <alignment horizontal="center" vertical="center" wrapText="1"/>
      <protection hidden="1"/>
    </xf>
    <xf numFmtId="177" fontId="177" fillId="62" borderId="34" xfId="1325" applyFont="1" applyFill="1" applyBorder="1" applyAlignment="1" applyProtection="1">
      <alignment horizontal="center" vertical="center" wrapText="1"/>
      <protection hidden="1"/>
    </xf>
    <xf numFmtId="179" fontId="177" fillId="62" borderId="44" xfId="0" applyNumberFormat="1" applyFont="1" applyFill="1" applyBorder="1" applyAlignment="1" applyProtection="1">
      <alignment horizontal="center" vertical="center"/>
      <protection hidden="1"/>
    </xf>
    <xf numFmtId="179" fontId="177" fillId="62" borderId="48" xfId="0" applyNumberFormat="1" applyFont="1" applyFill="1" applyBorder="1" applyAlignment="1" applyProtection="1">
      <alignment horizontal="center" vertical="center"/>
      <protection hidden="1"/>
    </xf>
    <xf numFmtId="179" fontId="177" fillId="62" borderId="27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27" xfId="0" applyNumberFormat="1" applyFont="1" applyFill="1" applyBorder="1" applyAlignment="1" applyProtection="1">
      <alignment horizontal="center" vertical="center"/>
      <protection hidden="1"/>
    </xf>
    <xf numFmtId="179" fontId="177" fillId="62" borderId="37" xfId="0" applyNumberFormat="1" applyFont="1" applyFill="1" applyBorder="1" applyAlignment="1" applyProtection="1">
      <alignment horizontal="center" vertical="center"/>
      <protection hidden="1"/>
    </xf>
    <xf numFmtId="0" fontId="177" fillId="62" borderId="25" xfId="0" applyFont="1" applyFill="1" applyBorder="1" applyAlignment="1" applyProtection="1">
      <alignment horizontal="center" vertical="center" wrapText="1"/>
      <protection hidden="1"/>
    </xf>
    <xf numFmtId="0" fontId="177" fillId="62" borderId="36" xfId="0" applyFont="1" applyFill="1" applyBorder="1" applyAlignment="1" applyProtection="1">
      <alignment horizontal="center" vertical="center" wrapText="1"/>
      <protection hidden="1"/>
    </xf>
    <xf numFmtId="0" fontId="177" fillId="62" borderId="58" xfId="0" applyFont="1" applyFill="1" applyBorder="1" applyAlignment="1" applyProtection="1">
      <alignment horizontal="center" vertical="center" wrapText="1"/>
      <protection hidden="1"/>
    </xf>
    <xf numFmtId="179" fontId="177" fillId="62" borderId="49" xfId="1325" applyNumberFormat="1" applyFont="1" applyFill="1" applyBorder="1" applyAlignment="1" applyProtection="1">
      <alignment horizontal="center" vertical="center"/>
      <protection hidden="1"/>
    </xf>
    <xf numFmtId="179" fontId="177" fillId="62" borderId="47" xfId="1325" applyNumberFormat="1" applyFont="1" applyFill="1" applyBorder="1" applyAlignment="1" applyProtection="1">
      <alignment horizontal="center" vertical="center"/>
      <protection hidden="1"/>
    </xf>
    <xf numFmtId="0" fontId="177" fillId="62" borderId="36" xfId="0" applyFont="1" applyFill="1" applyBorder="1" applyAlignment="1" applyProtection="1">
      <alignment horizontal="center" vertical="center"/>
      <protection hidden="1"/>
    </xf>
    <xf numFmtId="0" fontId="177" fillId="62" borderId="58" xfId="0" applyFont="1" applyFill="1" applyBorder="1" applyAlignment="1" applyProtection="1">
      <alignment horizontal="center" vertical="center"/>
      <protection hidden="1"/>
    </xf>
    <xf numFmtId="179" fontId="177" fillId="62" borderId="69" xfId="0" applyNumberFormat="1" applyFont="1" applyFill="1" applyBorder="1" applyAlignment="1" applyProtection="1">
      <alignment horizontal="center" vertical="center"/>
      <protection hidden="1"/>
    </xf>
    <xf numFmtId="179" fontId="180" fillId="62" borderId="0" xfId="1325" applyNumberFormat="1" applyFont="1" applyFill="1" applyBorder="1" applyAlignment="1" applyProtection="1">
      <alignment horizontal="center" vertical="center"/>
      <protection hidden="1"/>
    </xf>
    <xf numFmtId="177" fontId="177" fillId="62" borderId="78" xfId="1325" applyFont="1" applyFill="1" applyBorder="1" applyAlignment="1" applyProtection="1">
      <alignment horizontal="center" vertical="center" wrapText="1"/>
      <protection hidden="1"/>
    </xf>
    <xf numFmtId="177" fontId="177" fillId="62" borderId="23" xfId="1325" applyFont="1" applyFill="1" applyBorder="1" applyAlignment="1" applyProtection="1">
      <alignment horizontal="center" vertical="center" wrapText="1"/>
      <protection hidden="1"/>
    </xf>
    <xf numFmtId="177" fontId="177" fillId="62" borderId="33" xfId="1325" applyFont="1" applyFill="1" applyBorder="1" applyAlignment="1" applyProtection="1">
      <alignment horizontal="center" vertical="center" wrapText="1"/>
      <protection hidden="1"/>
    </xf>
    <xf numFmtId="179" fontId="177" fillId="62" borderId="63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15" xfId="0" applyNumberFormat="1" applyFont="1" applyFill="1" applyBorder="1" applyAlignment="1" applyProtection="1">
      <alignment horizontal="center" vertical="center"/>
      <protection hidden="1"/>
    </xf>
    <xf numFmtId="179" fontId="177" fillId="62" borderId="59" xfId="0" applyNumberFormat="1" applyFont="1" applyFill="1" applyBorder="1" applyAlignment="1" applyProtection="1">
      <alignment horizontal="center" vertical="center"/>
      <protection hidden="1"/>
    </xf>
    <xf numFmtId="0" fontId="177" fillId="62" borderId="10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2" xfId="0" applyNumberFormat="1" applyFont="1" applyFill="1" applyBorder="1" applyAlignment="1" applyProtection="1">
      <alignment horizontal="left" vertical="center" indent="1"/>
      <protection hidden="1"/>
    </xf>
    <xf numFmtId="0" fontId="177" fillId="62" borderId="24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10" xfId="0" applyNumberFormat="1" applyFont="1" applyFill="1" applyBorder="1" applyAlignment="1" applyProtection="1">
      <alignment horizontal="left" vertical="center" wrapText="1" indent="1"/>
      <protection hidden="1"/>
    </xf>
    <xf numFmtId="0" fontId="177" fillId="62" borderId="0" xfId="0" applyNumberFormat="1" applyFont="1" applyFill="1" applyBorder="1" applyAlignment="1" applyProtection="1">
      <alignment horizontal="left" vertical="center" wrapText="1" indent="1"/>
      <protection hidden="1"/>
    </xf>
    <xf numFmtId="41" fontId="177" fillId="62" borderId="23" xfId="0" quotePrefix="1" applyNumberFormat="1" applyFont="1" applyFill="1" applyBorder="1" applyAlignment="1" applyProtection="1">
      <alignment horizontal="center" vertical="center"/>
      <protection hidden="1"/>
    </xf>
    <xf numFmtId="41" fontId="177" fillId="62" borderId="0" xfId="0" quotePrefix="1" applyNumberFormat="1" applyFont="1" applyFill="1" applyBorder="1" applyAlignment="1" applyProtection="1">
      <alignment horizontal="center" vertical="center"/>
      <protection hidden="1"/>
    </xf>
    <xf numFmtId="0" fontId="177" fillId="62" borderId="27" xfId="0" applyFont="1" applyFill="1" applyBorder="1" applyAlignment="1" applyProtection="1">
      <alignment horizontal="center" vertical="center" wrapText="1"/>
      <protection hidden="1"/>
    </xf>
    <xf numFmtId="0" fontId="177" fillId="62" borderId="37" xfId="0" applyFont="1" applyFill="1" applyBorder="1" applyAlignment="1" applyProtection="1">
      <alignment horizontal="center" vertical="center"/>
      <protection hidden="1"/>
    </xf>
    <xf numFmtId="0" fontId="177" fillId="62" borderId="0" xfId="1325" applyNumberFormat="1" applyFont="1" applyFill="1" applyBorder="1" applyAlignment="1" applyProtection="1">
      <alignment horizontal="left" vertical="center" wrapText="1" indent="1"/>
      <protection hidden="1"/>
    </xf>
    <xf numFmtId="221" fontId="178" fillId="62" borderId="23" xfId="0" quotePrefix="1" applyNumberFormat="1" applyFont="1" applyFill="1" applyBorder="1" applyAlignment="1" applyProtection="1">
      <alignment horizontal="center" vertical="center"/>
      <protection hidden="1"/>
    </xf>
    <xf numFmtId="179" fontId="177" fillId="62" borderId="65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38" xfId="0" applyNumberFormat="1" applyFont="1" applyFill="1" applyBorder="1" applyAlignment="1" applyProtection="1">
      <alignment horizontal="center" vertical="center"/>
      <protection hidden="1"/>
    </xf>
    <xf numFmtId="179" fontId="177" fillId="62" borderId="39" xfId="0" applyNumberFormat="1" applyFont="1" applyFill="1" applyBorder="1" applyAlignment="1" applyProtection="1">
      <alignment horizontal="center" vertical="center"/>
      <protection hidden="1"/>
    </xf>
    <xf numFmtId="41" fontId="177" fillId="62" borderId="21" xfId="0" quotePrefix="1" applyNumberFormat="1" applyFont="1" applyFill="1" applyBorder="1" applyAlignment="1" applyProtection="1">
      <alignment horizontal="center" vertical="center"/>
      <protection hidden="1"/>
    </xf>
    <xf numFmtId="179" fontId="177" fillId="24" borderId="23" xfId="1516" quotePrefix="1" applyNumberFormat="1" applyFont="1" applyFill="1" applyBorder="1" applyAlignment="1" applyProtection="1">
      <alignment horizontal="left" vertical="center" indent="1" shrinkToFit="1"/>
      <protection hidden="1"/>
    </xf>
    <xf numFmtId="179" fontId="177" fillId="24" borderId="0" xfId="1516" quotePrefix="1" applyNumberFormat="1" applyFont="1" applyFill="1" applyBorder="1" applyAlignment="1" applyProtection="1">
      <alignment horizontal="left" vertical="center" indent="1" shrinkToFit="1"/>
      <protection hidden="1"/>
    </xf>
    <xf numFmtId="177" fontId="177" fillId="24" borderId="78" xfId="1326" applyFont="1" applyFill="1" applyBorder="1" applyAlignment="1" applyProtection="1">
      <alignment horizontal="center" vertical="center" wrapText="1"/>
      <protection hidden="1"/>
    </xf>
    <xf numFmtId="177" fontId="177" fillId="24" borderId="31" xfId="1326" applyFont="1" applyFill="1" applyBorder="1" applyAlignment="1" applyProtection="1">
      <alignment horizontal="center" vertical="center" wrapText="1"/>
      <protection hidden="1"/>
    </xf>
    <xf numFmtId="177" fontId="177" fillId="24" borderId="23" xfId="1326" applyFont="1" applyFill="1" applyBorder="1" applyAlignment="1" applyProtection="1">
      <alignment horizontal="center" vertical="center" wrapText="1"/>
      <protection hidden="1"/>
    </xf>
    <xf numFmtId="177" fontId="177" fillId="24" borderId="0" xfId="1326" applyFont="1" applyFill="1" applyBorder="1" applyAlignment="1" applyProtection="1">
      <alignment horizontal="center" vertical="center" wrapText="1"/>
      <protection hidden="1"/>
    </xf>
    <xf numFmtId="177" fontId="177" fillId="24" borderId="33" xfId="1326" applyFont="1" applyFill="1" applyBorder="1" applyAlignment="1" applyProtection="1">
      <alignment horizontal="center" vertical="center" wrapText="1"/>
      <protection hidden="1"/>
    </xf>
    <xf numFmtId="177" fontId="177" fillId="24" borderId="32" xfId="1326" applyFont="1" applyFill="1" applyBorder="1" applyAlignment="1" applyProtection="1">
      <alignment horizontal="center" vertical="center" wrapText="1"/>
      <protection hidden="1"/>
    </xf>
    <xf numFmtId="179" fontId="177" fillId="24" borderId="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1" xfId="1516" quotePrefix="1" applyNumberFormat="1" applyFont="1" applyFill="1" applyBorder="1" applyAlignment="1" applyProtection="1">
      <alignment horizontal="center" vertical="center" shrinkToFit="1"/>
      <protection hidden="1"/>
    </xf>
    <xf numFmtId="0" fontId="177" fillId="24" borderId="75" xfId="1516" applyFont="1" applyFill="1" applyBorder="1" applyAlignment="1" applyProtection="1">
      <alignment horizontal="center" vertical="center" wrapText="1"/>
      <protection hidden="1"/>
    </xf>
    <xf numFmtId="0" fontId="177" fillId="24" borderId="67" xfId="1516" applyFont="1" applyFill="1" applyBorder="1" applyAlignment="1" applyProtection="1">
      <alignment horizontal="center" vertical="center" wrapText="1"/>
      <protection hidden="1"/>
    </xf>
    <xf numFmtId="0" fontId="177" fillId="24" borderId="68" xfId="1516" applyFont="1" applyFill="1" applyBorder="1" applyAlignment="1" applyProtection="1">
      <alignment horizontal="center" vertical="center" wrapText="1"/>
      <protection hidden="1"/>
    </xf>
    <xf numFmtId="0" fontId="177" fillId="24" borderId="53" xfId="1516" applyFont="1" applyFill="1" applyBorder="1" applyAlignment="1" applyProtection="1">
      <alignment horizontal="center" vertical="center" wrapText="1"/>
      <protection hidden="1"/>
    </xf>
    <xf numFmtId="0" fontId="177" fillId="24" borderId="26" xfId="1516" applyFont="1" applyFill="1" applyBorder="1" applyAlignment="1" applyProtection="1">
      <alignment horizontal="center" vertical="center" wrapText="1"/>
      <protection hidden="1"/>
    </xf>
    <xf numFmtId="0" fontId="177" fillId="24" borderId="54" xfId="1516" applyFont="1" applyFill="1" applyBorder="1" applyAlignment="1" applyProtection="1">
      <alignment horizontal="center" vertical="center" wrapText="1"/>
      <protection hidden="1"/>
    </xf>
    <xf numFmtId="179" fontId="177" fillId="24" borderId="23" xfId="1516" quotePrefix="1" applyNumberFormat="1" applyFont="1" applyFill="1" applyBorder="1" applyAlignment="1" applyProtection="1">
      <alignment horizontal="center" vertical="center" shrinkToFit="1"/>
      <protection hidden="1"/>
    </xf>
    <xf numFmtId="0" fontId="179" fillId="24" borderId="0" xfId="1516" applyFont="1" applyFill="1" applyAlignment="1" applyProtection="1">
      <alignment horizontal="center" vertical="center"/>
      <protection hidden="1"/>
    </xf>
    <xf numFmtId="0" fontId="180" fillId="24" borderId="0" xfId="1516" applyFont="1" applyFill="1" applyBorder="1" applyAlignment="1" applyProtection="1">
      <alignment horizontal="center" vertical="center"/>
      <protection hidden="1"/>
    </xf>
    <xf numFmtId="0" fontId="180" fillId="24" borderId="0" xfId="1516" applyFont="1" applyFill="1" applyAlignment="1" applyProtection="1">
      <alignment horizontal="center" vertical="center"/>
      <protection hidden="1"/>
    </xf>
    <xf numFmtId="222" fontId="178" fillId="24" borderId="0" xfId="1516" quotePrefix="1" applyNumberFormat="1" applyFont="1" applyFill="1" applyBorder="1" applyAlignment="1" applyProtection="1">
      <alignment horizontal="center" vertical="center" shrinkToFit="1"/>
      <protection hidden="1"/>
    </xf>
    <xf numFmtId="222" fontId="178" fillId="24" borderId="21" xfId="1516" quotePrefix="1" applyNumberFormat="1" applyFont="1" applyFill="1" applyBorder="1" applyAlignment="1" applyProtection="1">
      <alignment horizontal="center" vertical="center" shrinkToFit="1"/>
      <protection hidden="1"/>
    </xf>
    <xf numFmtId="222" fontId="178" fillId="24" borderId="23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81" fillId="24" borderId="31" xfId="1516" quotePrefix="1" applyNumberFormat="1" applyFont="1" applyFill="1" applyBorder="1" applyAlignment="1" applyProtection="1">
      <alignment horizontal="left" vertical="center" shrinkToFit="1"/>
      <protection hidden="1"/>
    </xf>
    <xf numFmtId="179" fontId="177" fillId="24" borderId="10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2" xfId="1516" quotePrefix="1" applyNumberFormat="1" applyFont="1" applyFill="1" applyBorder="1" applyAlignment="1" applyProtection="1">
      <alignment horizontal="center" vertical="center" shrinkToFit="1"/>
      <protection hidden="1"/>
    </xf>
    <xf numFmtId="179" fontId="177" fillId="24" borderId="24" xfId="1516" quotePrefix="1" applyNumberFormat="1" applyFont="1" applyFill="1" applyBorder="1" applyAlignment="1" applyProtection="1">
      <alignment horizontal="left" vertical="center" indent="1" shrinkToFit="1"/>
      <protection hidden="1"/>
    </xf>
    <xf numFmtId="179" fontId="177" fillId="24" borderId="10" xfId="1516" quotePrefix="1" applyNumberFormat="1" applyFont="1" applyFill="1" applyBorder="1" applyAlignment="1" applyProtection="1">
      <alignment horizontal="left" vertical="center" indent="1" shrinkToFit="1"/>
      <protection hidden="1"/>
    </xf>
    <xf numFmtId="0" fontId="177" fillId="24" borderId="60" xfId="1516" applyFont="1" applyFill="1" applyBorder="1" applyAlignment="1" applyProtection="1">
      <alignment horizontal="center" vertical="center" wrapText="1"/>
      <protection hidden="1"/>
    </xf>
    <xf numFmtId="0" fontId="177" fillId="24" borderId="61" xfId="1516" applyFont="1" applyFill="1" applyBorder="1" applyAlignment="1" applyProtection="1">
      <alignment horizontal="center" vertical="center" wrapText="1"/>
      <protection hidden="1"/>
    </xf>
    <xf numFmtId="0" fontId="177" fillId="24" borderId="62" xfId="1516" applyFont="1" applyFill="1" applyBorder="1" applyAlignment="1" applyProtection="1">
      <alignment horizontal="center" vertical="center" wrapText="1"/>
      <protection hidden="1"/>
    </xf>
    <xf numFmtId="177" fontId="177" fillId="24" borderId="55" xfId="1326" applyFont="1" applyFill="1" applyBorder="1" applyAlignment="1" applyProtection="1">
      <alignment horizontal="center" vertical="center" wrapText="1"/>
      <protection hidden="1"/>
    </xf>
    <xf numFmtId="177" fontId="177" fillId="24" borderId="21" xfId="1326" applyFont="1" applyFill="1" applyBorder="1" applyAlignment="1" applyProtection="1">
      <alignment horizontal="center" vertical="center" wrapText="1"/>
      <protection hidden="1"/>
    </xf>
    <xf numFmtId="177" fontId="177" fillId="24" borderId="34" xfId="1326" applyFont="1" applyFill="1" applyBorder="1" applyAlignment="1" applyProtection="1">
      <alignment horizontal="center" vertical="center" wrapText="1"/>
      <protection hidden="1"/>
    </xf>
    <xf numFmtId="0" fontId="177" fillId="24" borderId="64" xfId="1516" applyFont="1" applyFill="1" applyBorder="1" applyAlignment="1" applyProtection="1">
      <alignment horizontal="center" vertical="center" wrapText="1"/>
      <protection hidden="1"/>
    </xf>
    <xf numFmtId="0" fontId="177" fillId="24" borderId="76" xfId="1516" applyFont="1" applyFill="1" applyBorder="1" applyAlignment="1" applyProtection="1">
      <alignment horizontal="center" vertical="center" wrapText="1"/>
      <protection hidden="1"/>
    </xf>
    <xf numFmtId="0" fontId="177" fillId="24" borderId="77" xfId="1516" applyFont="1" applyFill="1" applyBorder="1" applyAlignment="1" applyProtection="1">
      <alignment horizontal="center" vertical="center" wrapText="1"/>
      <protection hidden="1"/>
    </xf>
    <xf numFmtId="1" fontId="177" fillId="24" borderId="23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0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1519" quotePrefix="1" applyNumberFormat="1" applyFont="1" applyFill="1" applyBorder="1" applyAlignment="1" applyProtection="1">
      <alignment horizontal="center" vertical="center"/>
      <protection hidden="1"/>
    </xf>
    <xf numFmtId="181" fontId="45" fillId="24" borderId="94" xfId="1519" applyNumberFormat="1" applyFont="1" applyFill="1" applyBorder="1" applyAlignment="1" applyProtection="1">
      <alignment horizontal="center" vertical="center"/>
      <protection hidden="1"/>
    </xf>
    <xf numFmtId="181" fontId="45" fillId="24" borderId="96" xfId="1519" applyNumberFormat="1" applyFont="1" applyFill="1" applyBorder="1" applyAlignment="1" applyProtection="1">
      <alignment horizontal="center" vertical="center"/>
      <protection hidden="1"/>
    </xf>
    <xf numFmtId="42" fontId="195" fillId="24" borderId="95" xfId="1519" applyNumberFormat="1" applyFont="1" applyFill="1" applyBorder="1" applyAlignment="1" applyProtection="1">
      <alignment horizontal="left" vertical="center"/>
      <protection hidden="1"/>
    </xf>
    <xf numFmtId="42" fontId="195" fillId="24" borderId="94" xfId="1519" applyNumberFormat="1" applyFont="1" applyFill="1" applyBorder="1" applyAlignment="1" applyProtection="1">
      <alignment horizontal="left" vertical="center"/>
      <protection hidden="1"/>
    </xf>
    <xf numFmtId="181" fontId="45" fillId="24" borderId="0" xfId="1519" applyNumberFormat="1" applyFont="1" applyFill="1" applyBorder="1" applyAlignment="1" applyProtection="1">
      <alignment horizontal="center" vertical="center"/>
      <protection hidden="1"/>
    </xf>
    <xf numFmtId="181" fontId="45" fillId="24" borderId="21" xfId="1519" applyNumberFormat="1" applyFont="1" applyFill="1" applyBorder="1" applyAlignment="1" applyProtection="1">
      <alignment horizontal="center" vertical="center"/>
      <protection hidden="1"/>
    </xf>
    <xf numFmtId="42" fontId="195" fillId="24" borderId="23" xfId="1519" applyNumberFormat="1" applyFont="1" applyFill="1" applyBorder="1" applyAlignment="1" applyProtection="1">
      <alignment horizontal="left" vertical="center"/>
      <protection hidden="1"/>
    </xf>
    <xf numFmtId="42" fontId="195" fillId="24" borderId="0" xfId="1519" applyNumberFormat="1" applyFont="1" applyFill="1" applyBorder="1" applyAlignment="1" applyProtection="1">
      <alignment horizontal="left" vertical="center"/>
      <protection hidden="1"/>
    </xf>
    <xf numFmtId="1" fontId="202" fillId="24" borderId="0" xfId="1519" quotePrefix="1" applyNumberFormat="1" applyFont="1" applyFill="1" applyBorder="1" applyAlignment="1" applyProtection="1">
      <alignment horizontal="center" vertical="center"/>
      <protection hidden="1"/>
    </xf>
    <xf numFmtId="1" fontId="202" fillId="24" borderId="21" xfId="1519" quotePrefix="1" applyNumberFormat="1" applyFont="1" applyFill="1" applyBorder="1" applyAlignment="1" applyProtection="1">
      <alignment horizontal="center" vertical="center"/>
      <protection hidden="1"/>
    </xf>
    <xf numFmtId="1" fontId="178" fillId="24" borderId="23" xfId="1519" quotePrefix="1" applyNumberFormat="1" applyFont="1" applyFill="1" applyBorder="1" applyAlignment="1" applyProtection="1">
      <alignment horizontal="center" vertical="center"/>
      <protection hidden="1"/>
    </xf>
    <xf numFmtId="1" fontId="178" fillId="24" borderId="0" xfId="1519" quotePrefix="1" applyNumberFormat="1" applyFont="1" applyFill="1" applyBorder="1" applyAlignment="1" applyProtection="1">
      <alignment horizontal="center" vertical="center"/>
      <protection hidden="1"/>
    </xf>
    <xf numFmtId="0" fontId="45" fillId="24" borderId="0" xfId="1519" applyFont="1" applyFill="1" applyBorder="1" applyAlignment="1" applyProtection="1">
      <alignment horizontal="center" vertical="center"/>
      <protection hidden="1"/>
    </xf>
    <xf numFmtId="0" fontId="45" fillId="24" borderId="21" xfId="1519" applyFont="1" applyFill="1" applyBorder="1" applyAlignment="1" applyProtection="1">
      <alignment horizontal="center" vertical="center"/>
      <protection hidden="1"/>
    </xf>
    <xf numFmtId="0" fontId="177" fillId="24" borderId="60" xfId="1515" applyFont="1" applyFill="1" applyBorder="1" applyAlignment="1" applyProtection="1">
      <alignment horizontal="center" vertical="center" wrapText="1"/>
      <protection hidden="1"/>
    </xf>
    <xf numFmtId="0" fontId="177" fillId="24" borderId="61" xfId="1515" applyFont="1" applyFill="1" applyBorder="1" applyAlignment="1" applyProtection="1">
      <alignment horizontal="center" vertical="center" wrapText="1"/>
      <protection hidden="1"/>
    </xf>
    <xf numFmtId="0" fontId="177" fillId="24" borderId="62" xfId="1515" applyFont="1" applyFill="1" applyBorder="1" applyAlignment="1" applyProtection="1">
      <alignment horizontal="center" vertical="center" wrapText="1"/>
      <protection hidden="1"/>
    </xf>
    <xf numFmtId="0" fontId="177" fillId="24" borderId="53" xfId="1515" applyFont="1" applyFill="1" applyBorder="1" applyAlignment="1" applyProtection="1">
      <alignment horizontal="center" vertical="center" wrapText="1"/>
      <protection hidden="1"/>
    </xf>
    <xf numFmtId="0" fontId="177" fillId="24" borderId="26" xfId="1515" applyFont="1" applyFill="1" applyBorder="1" applyAlignment="1" applyProtection="1">
      <alignment horizontal="center" vertical="center" wrapText="1"/>
      <protection hidden="1"/>
    </xf>
    <xf numFmtId="0" fontId="177" fillId="24" borderId="54" xfId="1515" applyFont="1" applyFill="1" applyBorder="1" applyAlignment="1" applyProtection="1">
      <alignment horizontal="center" vertical="center" wrapText="1"/>
      <protection hidden="1"/>
    </xf>
    <xf numFmtId="0" fontId="181" fillId="24" borderId="53" xfId="1515" applyFont="1" applyFill="1" applyBorder="1" applyAlignment="1" applyProtection="1">
      <alignment horizontal="center" vertical="center" wrapText="1"/>
      <protection hidden="1"/>
    </xf>
    <xf numFmtId="0" fontId="181" fillId="24" borderId="26" xfId="1515" applyFont="1" applyFill="1" applyBorder="1" applyAlignment="1" applyProtection="1">
      <alignment horizontal="center" vertical="center" wrapText="1"/>
      <protection hidden="1"/>
    </xf>
    <xf numFmtId="0" fontId="181" fillId="24" borderId="54" xfId="1515" applyFont="1" applyFill="1" applyBorder="1" applyAlignment="1" applyProtection="1">
      <alignment horizontal="center" vertical="center" wrapText="1"/>
      <protection hidden="1"/>
    </xf>
    <xf numFmtId="0" fontId="179" fillId="24" borderId="0" xfId="1515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left" vertical="center"/>
      <protection hidden="1"/>
    </xf>
    <xf numFmtId="176" fontId="177" fillId="24" borderId="31" xfId="1327" applyFont="1" applyFill="1" applyBorder="1" applyAlignment="1" applyProtection="1">
      <alignment horizontal="center" vertical="center" wrapText="1"/>
      <protection hidden="1"/>
    </xf>
    <xf numFmtId="176" fontId="177" fillId="24" borderId="55" xfId="1327" applyFont="1" applyFill="1" applyBorder="1" applyAlignment="1" applyProtection="1">
      <alignment horizontal="center" vertical="center" wrapText="1"/>
      <protection hidden="1"/>
    </xf>
    <xf numFmtId="176" fontId="177" fillId="24" borderId="0" xfId="1327" applyFont="1" applyFill="1" applyBorder="1" applyAlignment="1" applyProtection="1">
      <alignment horizontal="center" vertical="center" wrapText="1"/>
      <protection hidden="1"/>
    </xf>
    <xf numFmtId="176" fontId="177" fillId="24" borderId="21" xfId="1327" applyFont="1" applyFill="1" applyBorder="1" applyAlignment="1" applyProtection="1">
      <alignment horizontal="center" vertical="center" wrapText="1"/>
      <protection hidden="1"/>
    </xf>
    <xf numFmtId="176" fontId="177" fillId="24" borderId="32" xfId="1327" applyFont="1" applyFill="1" applyBorder="1" applyAlignment="1" applyProtection="1">
      <alignment horizontal="center" vertical="center" wrapText="1"/>
      <protection hidden="1"/>
    </xf>
    <xf numFmtId="176" fontId="177" fillId="24" borderId="34" xfId="1327" applyFont="1" applyFill="1" applyBorder="1" applyAlignment="1" applyProtection="1">
      <alignment horizontal="center" vertical="center" wrapText="1"/>
      <protection hidden="1"/>
    </xf>
    <xf numFmtId="0" fontId="177" fillId="24" borderId="64" xfId="1515" applyFont="1" applyFill="1" applyBorder="1" applyAlignment="1" applyProtection="1">
      <alignment horizontal="center" vertical="center" wrapText="1"/>
      <protection hidden="1"/>
    </xf>
    <xf numFmtId="0" fontId="177" fillId="24" borderId="76" xfId="1515" applyFont="1" applyFill="1" applyBorder="1" applyAlignment="1" applyProtection="1">
      <alignment horizontal="center" vertical="center" wrapText="1"/>
      <protection hidden="1"/>
    </xf>
    <xf numFmtId="0" fontId="177" fillId="24" borderId="77" xfId="1515" applyFont="1" applyFill="1" applyBorder="1" applyAlignment="1" applyProtection="1">
      <alignment horizontal="center" vertical="center" wrapText="1"/>
      <protection hidden="1"/>
    </xf>
    <xf numFmtId="0" fontId="177" fillId="24" borderId="75" xfId="1515" applyFont="1" applyFill="1" applyBorder="1" applyAlignment="1" applyProtection="1">
      <alignment horizontal="center" vertical="center" wrapText="1"/>
      <protection hidden="1"/>
    </xf>
    <xf numFmtId="0" fontId="177" fillId="24" borderId="67" xfId="1515" applyFont="1" applyFill="1" applyBorder="1" applyAlignment="1" applyProtection="1">
      <alignment horizontal="center" vertical="center" wrapText="1"/>
      <protection hidden="1"/>
    </xf>
    <xf numFmtId="0" fontId="177" fillId="24" borderId="68" xfId="1515" applyFont="1" applyFill="1" applyBorder="1" applyAlignment="1" applyProtection="1">
      <alignment horizontal="center" vertical="center" wrapText="1"/>
      <protection hidden="1"/>
    </xf>
    <xf numFmtId="176" fontId="177" fillId="24" borderId="78" xfId="1327" applyFont="1" applyFill="1" applyBorder="1" applyAlignment="1" applyProtection="1">
      <alignment horizontal="center" vertical="center" wrapText="1"/>
      <protection hidden="1"/>
    </xf>
    <xf numFmtId="176" fontId="177" fillId="24" borderId="23" xfId="1327" applyFont="1" applyFill="1" applyBorder="1" applyAlignment="1" applyProtection="1">
      <alignment horizontal="center" vertical="center" wrapText="1"/>
      <protection hidden="1"/>
    </xf>
    <xf numFmtId="176" fontId="177" fillId="24" borderId="33" xfId="1327" applyFont="1" applyFill="1" applyBorder="1" applyAlignment="1" applyProtection="1">
      <alignment horizontal="center" vertical="center" wrapText="1"/>
      <protection hidden="1"/>
    </xf>
    <xf numFmtId="177" fontId="177" fillId="24" borderId="44" xfId="1325" applyFont="1" applyFill="1" applyBorder="1" applyAlignment="1" applyProtection="1">
      <alignment horizontal="center" vertical="center"/>
      <protection hidden="1"/>
    </xf>
    <xf numFmtId="179" fontId="177" fillId="24" borderId="73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67" xfId="0" applyNumberFormat="1" applyFont="1" applyFill="1" applyBorder="1" applyAlignment="1" applyProtection="1">
      <alignment horizontal="center" vertical="center"/>
      <protection hidden="1"/>
    </xf>
    <xf numFmtId="179" fontId="177" fillId="24" borderId="68" xfId="0" applyNumberFormat="1" applyFont="1" applyFill="1" applyBorder="1" applyAlignment="1" applyProtection="1">
      <alignment horizontal="center" vertical="center"/>
      <protection hidden="1"/>
    </xf>
    <xf numFmtId="179" fontId="177" fillId="24" borderId="56" xfId="0" applyNumberFormat="1" applyFont="1" applyFill="1" applyBorder="1" applyAlignment="1" applyProtection="1">
      <alignment horizontal="center" vertical="center"/>
      <protection hidden="1"/>
    </xf>
    <xf numFmtId="0" fontId="177" fillId="24" borderId="50" xfId="0" applyFont="1" applyFill="1" applyBorder="1" applyAlignment="1" applyProtection="1">
      <alignment horizontal="center" vertical="center" wrapText="1"/>
      <protection hidden="1"/>
    </xf>
    <xf numFmtId="177" fontId="177" fillId="24" borderId="41" xfId="1325" applyFont="1" applyFill="1" applyBorder="1" applyAlignment="1" applyProtection="1">
      <alignment horizontal="center" vertical="center"/>
      <protection hidden="1"/>
    </xf>
    <xf numFmtId="179" fontId="177" fillId="24" borderId="49" xfId="0" applyNumberFormat="1" applyFont="1" applyFill="1" applyBorder="1" applyAlignment="1" applyProtection="1">
      <alignment horizontal="center" vertical="center"/>
      <protection hidden="1"/>
    </xf>
    <xf numFmtId="179" fontId="177" fillId="24" borderId="47" xfId="0" applyNumberFormat="1" applyFont="1" applyFill="1" applyBorder="1" applyAlignment="1" applyProtection="1">
      <alignment horizontal="center" vertical="center"/>
      <protection hidden="1"/>
    </xf>
    <xf numFmtId="179" fontId="177" fillId="24" borderId="48" xfId="1325" applyNumberFormat="1" applyFont="1" applyFill="1" applyBorder="1" applyAlignment="1" applyProtection="1">
      <alignment horizontal="left" vertical="center"/>
      <protection hidden="1"/>
    </xf>
    <xf numFmtId="179" fontId="177" fillId="24" borderId="49" xfId="1325" applyNumberFormat="1" applyFont="1" applyFill="1" applyBorder="1" applyAlignment="1" applyProtection="1">
      <alignment horizontal="left" vertical="center"/>
      <protection hidden="1"/>
    </xf>
    <xf numFmtId="179" fontId="177" fillId="24" borderId="38" xfId="0" applyNumberFormat="1" applyFont="1" applyFill="1" applyBorder="1" applyAlignment="1" applyProtection="1">
      <alignment horizontal="center" vertical="center" wrapText="1"/>
      <protection hidden="1"/>
    </xf>
    <xf numFmtId="179" fontId="177" fillId="62" borderId="38" xfId="0" applyNumberFormat="1" applyFont="1" applyFill="1" applyBorder="1" applyAlignment="1" applyProtection="1">
      <alignment horizontal="center" vertical="center" wrapText="1"/>
      <protection hidden="1"/>
    </xf>
    <xf numFmtId="1" fontId="177" fillId="24" borderId="23" xfId="1519" quotePrefix="1" applyNumberFormat="1" applyFont="1" applyFill="1" applyBorder="1" applyAlignment="1" applyProtection="1">
      <alignment horizontal="left" vertical="center" indent="1"/>
      <protection hidden="1"/>
    </xf>
    <xf numFmtId="1" fontId="177" fillId="24" borderId="0" xfId="1519" quotePrefix="1" applyNumberFormat="1" applyFont="1" applyFill="1" applyBorder="1" applyAlignment="1" applyProtection="1">
      <alignment horizontal="left" vertical="center" indent="1"/>
      <protection hidden="1"/>
    </xf>
    <xf numFmtId="1" fontId="177" fillId="24" borderId="10" xfId="1519" quotePrefix="1" applyNumberFormat="1" applyFont="1" applyFill="1" applyBorder="1" applyAlignment="1" applyProtection="1">
      <alignment horizontal="center" vertical="center"/>
      <protection hidden="1"/>
    </xf>
    <xf numFmtId="1" fontId="177" fillId="24" borderId="0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21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10" xfId="1519" quotePrefix="1" applyNumberFormat="1" applyFont="1" applyFill="1" applyBorder="1" applyAlignment="1" applyProtection="1">
      <alignment horizontal="left" vertical="center"/>
      <protection hidden="1"/>
    </xf>
    <xf numFmtId="1" fontId="177" fillId="24" borderId="22" xfId="1519" quotePrefix="1" applyNumberFormat="1" applyFont="1" applyFill="1" applyBorder="1" applyAlignment="1" applyProtection="1">
      <alignment horizontal="left" vertical="center"/>
      <protection hidden="1"/>
    </xf>
    <xf numFmtId="0" fontId="179" fillId="24" borderId="0" xfId="1515" applyFont="1" applyFill="1" applyBorder="1" applyAlignment="1" applyProtection="1">
      <alignment horizontal="center" vertical="center"/>
      <protection hidden="1"/>
    </xf>
    <xf numFmtId="1" fontId="178" fillId="24" borderId="21" xfId="1519" quotePrefix="1" applyNumberFormat="1" applyFont="1" applyFill="1" applyBorder="1" applyAlignment="1" applyProtection="1">
      <alignment horizontal="center" vertical="center"/>
      <protection hidden="1"/>
    </xf>
    <xf numFmtId="0" fontId="180" fillId="24" borderId="0" xfId="1515" applyFont="1" applyFill="1" applyAlignment="1" applyProtection="1">
      <alignment horizontal="center" vertical="center"/>
      <protection hidden="1"/>
    </xf>
    <xf numFmtId="0" fontId="177" fillId="24" borderId="0" xfId="1515" applyFont="1" applyFill="1" applyBorder="1" applyAlignment="1" applyProtection="1">
      <alignment horizontal="center" vertical="center" wrapText="1"/>
      <protection hidden="1"/>
    </xf>
    <xf numFmtId="0" fontId="177" fillId="24" borderId="0" xfId="1515" applyFont="1" applyFill="1" applyBorder="1" applyAlignment="1" applyProtection="1">
      <alignment horizontal="center" vertical="center"/>
      <protection hidden="1"/>
    </xf>
    <xf numFmtId="0" fontId="180" fillId="24" borderId="0" xfId="0" applyFont="1" applyFill="1" applyAlignment="1" applyProtection="1">
      <alignment horizontal="center" vertical="center"/>
      <protection hidden="1"/>
    </xf>
    <xf numFmtId="0" fontId="177" fillId="24" borderId="64" xfId="0" applyFont="1" applyFill="1" applyBorder="1" applyAlignment="1" applyProtection="1">
      <alignment horizontal="center" vertical="center" wrapText="1"/>
      <protection hidden="1"/>
    </xf>
    <xf numFmtId="0" fontId="177" fillId="24" borderId="76" xfId="0" applyFont="1" applyFill="1" applyBorder="1" applyAlignment="1" applyProtection="1">
      <alignment horizontal="center" vertical="center"/>
      <protection hidden="1"/>
    </xf>
    <xf numFmtId="0" fontId="177" fillId="24" borderId="77" xfId="0" applyFont="1" applyFill="1" applyBorder="1" applyAlignment="1" applyProtection="1">
      <alignment horizontal="center" vertical="center"/>
      <protection hidden="1"/>
    </xf>
    <xf numFmtId="0" fontId="177" fillId="24" borderId="53" xfId="0" applyFont="1" applyFill="1" applyBorder="1" applyAlignment="1" applyProtection="1">
      <alignment horizontal="center" vertical="center" wrapText="1"/>
      <protection hidden="1"/>
    </xf>
    <xf numFmtId="0" fontId="177" fillId="24" borderId="26" xfId="0" applyFont="1" applyFill="1" applyBorder="1" applyAlignment="1" applyProtection="1">
      <alignment horizontal="center" vertical="center"/>
      <protection hidden="1"/>
    </xf>
    <xf numFmtId="0" fontId="177" fillId="24" borderId="54" xfId="0" applyFont="1" applyFill="1" applyBorder="1" applyAlignment="1" applyProtection="1">
      <alignment horizontal="center" vertical="center"/>
      <protection hidden="1"/>
    </xf>
    <xf numFmtId="0" fontId="177" fillId="24" borderId="75" xfId="0" applyFont="1" applyFill="1" applyBorder="1" applyAlignment="1" applyProtection="1">
      <alignment horizontal="center" vertical="center" wrapText="1"/>
      <protection hidden="1"/>
    </xf>
    <xf numFmtId="0" fontId="177" fillId="24" borderId="67" xfId="0" applyFont="1" applyFill="1" applyBorder="1" applyAlignment="1" applyProtection="1">
      <alignment horizontal="center" vertical="center"/>
      <protection hidden="1"/>
    </xf>
    <xf numFmtId="0" fontId="177" fillId="24" borderId="68" xfId="0" applyFont="1" applyFill="1" applyBorder="1" applyAlignment="1" applyProtection="1">
      <alignment horizontal="center" vertical="center"/>
      <protection hidden="1"/>
    </xf>
    <xf numFmtId="180" fontId="177" fillId="24" borderId="80" xfId="0" applyNumberFormat="1" applyFont="1" applyFill="1" applyBorder="1" applyAlignment="1" applyProtection="1">
      <alignment horizontal="center" vertical="center" wrapText="1"/>
      <protection hidden="1"/>
    </xf>
    <xf numFmtId="0" fontId="183" fillId="24" borderId="71" xfId="0" applyFont="1" applyFill="1" applyBorder="1" applyAlignment="1" applyProtection="1">
      <alignment horizontal="center" vertical="center"/>
      <protection hidden="1"/>
    </xf>
    <xf numFmtId="0" fontId="183" fillId="24" borderId="72" xfId="0" applyFont="1" applyFill="1" applyBorder="1" applyAlignment="1" applyProtection="1">
      <alignment horizontal="center" vertical="center"/>
      <protection hidden="1"/>
    </xf>
    <xf numFmtId="0" fontId="183" fillId="24" borderId="76" xfId="0" applyFont="1" applyFill="1" applyBorder="1" applyAlignment="1" applyProtection="1">
      <alignment horizontal="center" vertical="center"/>
      <protection hidden="1"/>
    </xf>
    <xf numFmtId="0" fontId="183" fillId="24" borderId="77" xfId="0" applyFont="1" applyFill="1" applyBorder="1" applyAlignment="1" applyProtection="1">
      <alignment horizontal="center" vertical="center"/>
      <protection hidden="1"/>
    </xf>
    <xf numFmtId="0" fontId="183" fillId="24" borderId="26" xfId="0" applyFont="1" applyFill="1" applyBorder="1" applyAlignment="1" applyProtection="1">
      <alignment horizontal="center" vertical="center"/>
      <protection hidden="1"/>
    </xf>
    <xf numFmtId="0" fontId="183" fillId="24" borderId="54" xfId="0" applyFont="1" applyFill="1" applyBorder="1" applyAlignment="1" applyProtection="1">
      <alignment horizontal="center" vertical="center"/>
      <protection hidden="1"/>
    </xf>
    <xf numFmtId="0" fontId="177" fillId="24" borderId="67" xfId="0" applyFont="1" applyFill="1" applyBorder="1" applyAlignment="1" applyProtection="1">
      <alignment horizontal="center" vertical="center" wrapText="1"/>
      <protection hidden="1"/>
    </xf>
    <xf numFmtId="0" fontId="177" fillId="24" borderId="68" xfId="0" applyFont="1" applyFill="1" applyBorder="1" applyAlignment="1" applyProtection="1">
      <alignment horizontal="center" vertical="center" wrapText="1"/>
      <protection hidden="1"/>
    </xf>
    <xf numFmtId="179" fontId="177" fillId="24" borderId="60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61" xfId="0" applyNumberFormat="1" applyFont="1" applyFill="1" applyBorder="1" applyAlignment="1" applyProtection="1">
      <alignment horizontal="center" vertical="center"/>
      <protection hidden="1"/>
    </xf>
    <xf numFmtId="179" fontId="177" fillId="24" borderId="62" xfId="0" applyNumberFormat="1" applyFont="1" applyFill="1" applyBorder="1" applyAlignment="1" applyProtection="1">
      <alignment horizontal="center" vertical="center"/>
      <protection hidden="1"/>
    </xf>
    <xf numFmtId="179" fontId="177" fillId="24" borderId="53" xfId="0" applyNumberFormat="1" applyFont="1" applyFill="1" applyBorder="1" applyAlignment="1" applyProtection="1">
      <alignment horizontal="center" vertical="center" wrapText="1"/>
      <protection hidden="1"/>
    </xf>
    <xf numFmtId="177" fontId="177" fillId="24" borderId="78" xfId="1325" applyFont="1" applyFill="1" applyBorder="1" applyAlignment="1" applyProtection="1">
      <alignment horizontal="center" vertical="center"/>
      <protection hidden="1"/>
    </xf>
    <xf numFmtId="177" fontId="177" fillId="24" borderId="23" xfId="1325" applyFont="1" applyFill="1" applyBorder="1" applyAlignment="1" applyProtection="1">
      <alignment horizontal="center" vertical="center"/>
      <protection hidden="1"/>
    </xf>
    <xf numFmtId="177" fontId="177" fillId="24" borderId="33" xfId="1325" applyFont="1" applyFill="1" applyBorder="1" applyAlignment="1" applyProtection="1">
      <alignment horizontal="center" vertical="center"/>
      <protection hidden="1"/>
    </xf>
    <xf numFmtId="180" fontId="177" fillId="24" borderId="37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36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58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49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75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31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81" xfId="0" applyNumberFormat="1" applyFont="1" applyFill="1" applyBorder="1" applyAlignment="1" applyProtection="1">
      <alignment horizontal="center" vertical="center" wrapText="1"/>
      <protection hidden="1"/>
    </xf>
    <xf numFmtId="179" fontId="177" fillId="24" borderId="82" xfId="0" applyNumberFormat="1" applyFont="1" applyFill="1" applyBorder="1" applyAlignment="1" applyProtection="1">
      <alignment horizontal="center" vertical="center" wrapText="1"/>
      <protection hidden="1"/>
    </xf>
    <xf numFmtId="3" fontId="180" fillId="24" borderId="0" xfId="0" applyNumberFormat="1" applyFont="1" applyFill="1" applyAlignment="1" applyProtection="1">
      <alignment horizontal="center" vertical="center"/>
      <protection hidden="1"/>
    </xf>
    <xf numFmtId="177" fontId="177" fillId="24" borderId="55" xfId="1325" applyFont="1" applyFill="1" applyBorder="1" applyAlignment="1" applyProtection="1">
      <alignment horizontal="center" vertical="center"/>
      <protection hidden="1"/>
    </xf>
    <xf numFmtId="177" fontId="177" fillId="24" borderId="0" xfId="1325" applyFont="1" applyFill="1" applyBorder="1" applyAlignment="1" applyProtection="1">
      <alignment horizontal="center" vertical="center"/>
      <protection hidden="1"/>
    </xf>
    <xf numFmtId="177" fontId="177" fillId="24" borderId="21" xfId="1325" applyFont="1" applyFill="1" applyBorder="1" applyAlignment="1" applyProtection="1">
      <alignment horizontal="center" vertical="center"/>
      <protection hidden="1"/>
    </xf>
    <xf numFmtId="177" fontId="177" fillId="24" borderId="32" xfId="1325" applyFont="1" applyFill="1" applyBorder="1" applyAlignment="1" applyProtection="1">
      <alignment horizontal="center" vertical="center"/>
      <protection hidden="1"/>
    </xf>
    <xf numFmtId="177" fontId="177" fillId="24" borderId="34" xfId="1325" applyFont="1" applyFill="1" applyBorder="1" applyAlignment="1" applyProtection="1">
      <alignment horizontal="center" vertical="center"/>
      <protection hidden="1"/>
    </xf>
    <xf numFmtId="3" fontId="45" fillId="24" borderId="47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25" xfId="0" applyFont="1" applyFill="1" applyBorder="1" applyAlignment="1" applyProtection="1">
      <alignment horizontal="center" vertical="center"/>
      <protection hidden="1"/>
    </xf>
    <xf numFmtId="0" fontId="45" fillId="24" borderId="27" xfId="0" applyFont="1" applyFill="1" applyBorder="1" applyAlignment="1" applyProtection="1">
      <alignment horizontal="center" vertical="center"/>
      <protection hidden="1"/>
    </xf>
    <xf numFmtId="0" fontId="45" fillId="24" borderId="36" xfId="0" applyFont="1" applyFill="1" applyBorder="1" applyAlignment="1" applyProtection="1">
      <alignment horizontal="center" vertical="center"/>
      <protection hidden="1"/>
    </xf>
    <xf numFmtId="0" fontId="45" fillId="24" borderId="47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27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37" xfId="0" applyFont="1" applyFill="1" applyBorder="1" applyAlignment="1" applyProtection="1">
      <alignment horizontal="center" vertical="center"/>
      <protection hidden="1"/>
    </xf>
    <xf numFmtId="3" fontId="45" fillId="24" borderId="36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58" xfId="0" applyFont="1" applyFill="1" applyBorder="1" applyAlignment="1" applyProtection="1">
      <alignment horizontal="center" vertical="center"/>
      <protection hidden="1"/>
    </xf>
    <xf numFmtId="179" fontId="177" fillId="24" borderId="21" xfId="0" applyNumberFormat="1" applyFont="1" applyFill="1" applyBorder="1" applyAlignment="1" applyProtection="1">
      <alignment horizontal="center" vertical="center"/>
      <protection hidden="1"/>
    </xf>
    <xf numFmtId="3" fontId="45" fillId="24" borderId="27" xfId="0" applyNumberFormat="1" applyFont="1" applyFill="1" applyBorder="1" applyAlignment="1" applyProtection="1">
      <alignment horizontal="center" vertical="center"/>
      <protection hidden="1"/>
    </xf>
    <xf numFmtId="3" fontId="45" fillId="24" borderId="37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21" xfId="0" applyNumberFormat="1" applyFont="1" applyFill="1" applyBorder="1" applyAlignment="1" applyProtection="1">
      <alignment horizontal="center" vertical="center"/>
      <protection hidden="1"/>
    </xf>
    <xf numFmtId="1" fontId="177" fillId="24" borderId="0" xfId="0" applyNumberFormat="1" applyFont="1" applyFill="1" applyBorder="1" applyAlignment="1" applyProtection="1">
      <alignment horizontal="center" vertical="center"/>
      <protection hidden="1"/>
    </xf>
    <xf numFmtId="1" fontId="177" fillId="24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62" borderId="22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10" xfId="0" quotePrefix="1" applyNumberFormat="1" applyFont="1" applyFill="1" applyBorder="1" applyAlignment="1" applyProtection="1">
      <alignment horizontal="center" vertical="center"/>
      <protection hidden="1"/>
    </xf>
    <xf numFmtId="1" fontId="177" fillId="0" borderId="21" xfId="0" quotePrefix="1" applyNumberFormat="1" applyFont="1" applyFill="1" applyBorder="1" applyAlignment="1" applyProtection="1">
      <alignment horizontal="center" vertical="center"/>
      <protection hidden="1"/>
    </xf>
    <xf numFmtId="1" fontId="177" fillId="0" borderId="0" xfId="0" quotePrefix="1" applyNumberFormat="1" applyFont="1" applyFill="1" applyBorder="1" applyAlignment="1" applyProtection="1">
      <alignment horizontal="center" vertical="center"/>
      <protection hidden="1"/>
    </xf>
    <xf numFmtId="3" fontId="177" fillId="24" borderId="51" xfId="0" applyNumberFormat="1" applyFont="1" applyFill="1" applyBorder="1" applyAlignment="1" applyProtection="1">
      <alignment horizontal="center" vertical="center" wrapText="1"/>
      <protection hidden="1"/>
    </xf>
    <xf numFmtId="3" fontId="177" fillId="24" borderId="51" xfId="0" applyNumberFormat="1" applyFont="1" applyFill="1" applyBorder="1" applyAlignment="1" applyProtection="1">
      <alignment horizontal="center" vertical="center"/>
      <protection hidden="1"/>
    </xf>
    <xf numFmtId="3" fontId="177" fillId="24" borderId="52" xfId="0" applyNumberFormat="1" applyFont="1" applyFill="1" applyBorder="1" applyAlignment="1" applyProtection="1">
      <alignment horizontal="center" vertical="center"/>
      <protection hidden="1"/>
    </xf>
    <xf numFmtId="3" fontId="45" fillId="24" borderId="25" xfId="0" applyNumberFormat="1" applyFont="1" applyFill="1" applyBorder="1" applyAlignment="1" applyProtection="1">
      <alignment horizontal="center" vertical="center"/>
      <protection hidden="1"/>
    </xf>
    <xf numFmtId="3" fontId="45" fillId="24" borderId="36" xfId="0" applyNumberFormat="1" applyFont="1" applyFill="1" applyBorder="1" applyAlignment="1" applyProtection="1">
      <alignment horizontal="center" vertical="center"/>
      <protection hidden="1"/>
    </xf>
    <xf numFmtId="3" fontId="45" fillId="24" borderId="58" xfId="0" applyNumberFormat="1" applyFont="1" applyFill="1" applyBorder="1" applyAlignment="1" applyProtection="1">
      <alignment horizontal="center" vertical="center"/>
      <protection hidden="1"/>
    </xf>
    <xf numFmtId="3" fontId="45" fillId="24" borderId="49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47" xfId="0" applyNumberFormat="1" applyFont="1" applyFill="1" applyBorder="1" applyAlignment="1" applyProtection="1">
      <alignment horizontal="center" vertical="center"/>
      <protection hidden="1"/>
    </xf>
    <xf numFmtId="3" fontId="45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45" fillId="24" borderId="38" xfId="0" applyNumberFormat="1" applyFont="1" applyFill="1" applyBorder="1" applyAlignment="1" applyProtection="1">
      <alignment horizontal="center" vertical="center"/>
      <protection hidden="1"/>
    </xf>
    <xf numFmtId="3" fontId="45" fillId="24" borderId="39" xfId="0" applyNumberFormat="1" applyFont="1" applyFill="1" applyBorder="1" applyAlignment="1" applyProtection="1">
      <alignment horizontal="center" vertical="center"/>
      <protection hidden="1"/>
    </xf>
    <xf numFmtId="1" fontId="178" fillId="62" borderId="0" xfId="0" quotePrefix="1" applyNumberFormat="1" applyFont="1" applyFill="1" applyBorder="1" applyAlignment="1" applyProtection="1">
      <alignment horizontal="center" vertical="center"/>
      <protection hidden="1"/>
    </xf>
    <xf numFmtId="177" fontId="45" fillId="24" borderId="41" xfId="1325" applyFont="1" applyFill="1" applyBorder="1" applyAlignment="1" applyProtection="1">
      <alignment horizontal="center" vertical="center" wrapText="1"/>
      <protection hidden="1"/>
    </xf>
    <xf numFmtId="0" fontId="45" fillId="0" borderId="21" xfId="0" applyFont="1" applyBorder="1" applyProtection="1">
      <protection hidden="1"/>
    </xf>
    <xf numFmtId="0" fontId="45" fillId="0" borderId="34" xfId="0" applyFont="1" applyBorder="1" applyProtection="1">
      <protection hidden="1"/>
    </xf>
    <xf numFmtId="0" fontId="177" fillId="24" borderId="46" xfId="0" applyFont="1" applyFill="1" applyBorder="1" applyAlignment="1" applyProtection="1">
      <alignment horizontal="center" vertical="center"/>
      <protection hidden="1"/>
    </xf>
    <xf numFmtId="3" fontId="200" fillId="24" borderId="0" xfId="0" applyNumberFormat="1" applyFont="1" applyFill="1" applyAlignment="1" applyProtection="1">
      <alignment horizontal="center" vertical="center"/>
      <protection hidden="1"/>
    </xf>
    <xf numFmtId="3" fontId="177" fillId="24" borderId="50" xfId="0" applyNumberFormat="1" applyFont="1" applyFill="1" applyBorder="1" applyAlignment="1" applyProtection="1">
      <alignment horizontal="center" vertical="center"/>
      <protection hidden="1"/>
    </xf>
    <xf numFmtId="1" fontId="177" fillId="62" borderId="96" xfId="0" quotePrefix="1" applyNumberFormat="1" applyFont="1" applyFill="1" applyBorder="1" applyAlignment="1" applyProtection="1">
      <alignment horizontal="center" vertical="center"/>
      <protection hidden="1"/>
    </xf>
    <xf numFmtId="1" fontId="177" fillId="24" borderId="94" xfId="0" quotePrefix="1" applyNumberFormat="1" applyFont="1" applyFill="1" applyBorder="1" applyAlignment="1" applyProtection="1">
      <alignment horizontal="center" vertical="center"/>
      <protection hidden="1"/>
    </xf>
    <xf numFmtId="1" fontId="45" fillId="62" borderId="21" xfId="0" quotePrefix="1" applyNumberFormat="1" applyFont="1" applyFill="1" applyBorder="1" applyAlignment="1" applyProtection="1">
      <alignment horizontal="center" vertical="center"/>
      <protection hidden="1"/>
    </xf>
    <xf numFmtId="1" fontId="45" fillId="24" borderId="0" xfId="0" quotePrefix="1" applyNumberFormat="1" applyFont="1" applyFill="1" applyBorder="1" applyAlignment="1" applyProtection="1">
      <alignment horizontal="center" vertical="center"/>
      <protection hidden="1"/>
    </xf>
    <xf numFmtId="0" fontId="180" fillId="62" borderId="0" xfId="0" applyFont="1" applyFill="1" applyAlignment="1" applyProtection="1">
      <alignment horizontal="center" vertical="center"/>
      <protection hidden="1"/>
    </xf>
    <xf numFmtId="177" fontId="177" fillId="62" borderId="83" xfId="1325" applyFont="1" applyFill="1" applyBorder="1" applyAlignment="1" applyProtection="1">
      <alignment horizontal="center" vertical="center" wrapText="1"/>
      <protection hidden="1"/>
    </xf>
    <xf numFmtId="177" fontId="177" fillId="62" borderId="84" xfId="1325" applyFont="1" applyFill="1" applyBorder="1" applyAlignment="1" applyProtection="1">
      <alignment horizontal="center" vertical="center" wrapText="1"/>
      <protection hidden="1"/>
    </xf>
  </cellXfs>
  <cellStyles count="1537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2" xfId="14"/>
    <cellStyle name="20% - Accent2 2" xfId="15"/>
    <cellStyle name="20% - Accent3" xfId="16"/>
    <cellStyle name="20% - Accent3 2" xfId="17"/>
    <cellStyle name="20% - Accent4" xfId="18"/>
    <cellStyle name="20% - Accent4 2" xfId="19"/>
    <cellStyle name="20% - Accent5" xfId="20"/>
    <cellStyle name="20% - Accent5 2" xfId="21"/>
    <cellStyle name="20% - Accent6" xfId="22"/>
    <cellStyle name="20% - Accent6 2" xfId="23"/>
    <cellStyle name="20% - 강조색1" xfId="24" builtinId="30" customBuiltin="1"/>
    <cellStyle name="20% - 강조색1 2" xfId="25"/>
    <cellStyle name="20% - 강조색1 2 2" xfId="26"/>
    <cellStyle name="20% - 강조색1 2 2 2" xfId="27"/>
    <cellStyle name="20% - 강조색1 2 2 3" xfId="28"/>
    <cellStyle name="20% - 강조색1 2 3" xfId="29"/>
    <cellStyle name="20% - 강조색1 2 3 2" xfId="30"/>
    <cellStyle name="20% - 강조색1 3" xfId="31"/>
    <cellStyle name="20% - 강조색1 3 2" xfId="32"/>
    <cellStyle name="20% - 강조색1 3 2 2" xfId="33"/>
    <cellStyle name="20% - 강조색1 3 3" xfId="34"/>
    <cellStyle name="20% - 강조색1 4" xfId="35"/>
    <cellStyle name="20% - 강조색1 4 2" xfId="36"/>
    <cellStyle name="20% - 강조색1 5" xfId="37"/>
    <cellStyle name="20% - 강조색2" xfId="38" builtinId="34" customBuiltin="1"/>
    <cellStyle name="20% - 강조색2 2" xfId="39"/>
    <cellStyle name="20% - 강조색2 2 2" xfId="40"/>
    <cellStyle name="20% - 강조색2 2 2 2" xfId="41"/>
    <cellStyle name="20% - 강조색2 2 2 3" xfId="42"/>
    <cellStyle name="20% - 강조색2 2 3" xfId="43"/>
    <cellStyle name="20% - 강조색2 2 3 2" xfId="44"/>
    <cellStyle name="20% - 강조색2 3" xfId="45"/>
    <cellStyle name="20% - 강조색2 3 2" xfId="46"/>
    <cellStyle name="20% - 강조색2 3 2 2" xfId="47"/>
    <cellStyle name="20% - 강조색2 3 3" xfId="48"/>
    <cellStyle name="20% - 강조색2 4" xfId="49"/>
    <cellStyle name="20% - 강조색2 4 2" xfId="50"/>
    <cellStyle name="20% - 강조색2 5" xfId="51"/>
    <cellStyle name="20% - 강조색3" xfId="52" builtinId="38" customBuiltin="1"/>
    <cellStyle name="20% - 강조색3 2" xfId="53"/>
    <cellStyle name="20% - 강조색3 2 2" xfId="54"/>
    <cellStyle name="20% - 강조색3 2 2 2" xfId="55"/>
    <cellStyle name="20% - 강조색3 2 2 3" xfId="56"/>
    <cellStyle name="20% - 강조색3 2 3" xfId="57"/>
    <cellStyle name="20% - 강조색3 2 3 2" xfId="58"/>
    <cellStyle name="20% - 강조색3 3" xfId="59"/>
    <cellStyle name="20% - 강조색3 3 2" xfId="60"/>
    <cellStyle name="20% - 강조색3 3 2 2" xfId="61"/>
    <cellStyle name="20% - 강조색3 3 3" xfId="62"/>
    <cellStyle name="20% - 강조색3 4" xfId="63"/>
    <cellStyle name="20% - 강조색3 4 2" xfId="64"/>
    <cellStyle name="20% - 강조색3 5" xfId="65"/>
    <cellStyle name="20% - 강조색4" xfId="66" builtinId="42" customBuiltin="1"/>
    <cellStyle name="20% - 강조색4 2" xfId="67"/>
    <cellStyle name="20% - 강조색4 2 2" xfId="68"/>
    <cellStyle name="20% - 강조색4 2 2 2" xfId="69"/>
    <cellStyle name="20% - 강조색4 2 2 3" xfId="70"/>
    <cellStyle name="20% - 강조색4 2 3" xfId="71"/>
    <cellStyle name="20% - 강조색4 2 3 2" xfId="72"/>
    <cellStyle name="20% - 강조색4 3" xfId="73"/>
    <cellStyle name="20% - 강조색4 3 2" xfId="74"/>
    <cellStyle name="20% - 강조색4 3 2 2" xfId="75"/>
    <cellStyle name="20% - 강조색4 3 3" xfId="76"/>
    <cellStyle name="20% - 강조색4 4" xfId="77"/>
    <cellStyle name="20% - 강조색4 4 2" xfId="78"/>
    <cellStyle name="20% - 강조색4 5" xfId="79"/>
    <cellStyle name="20% - 강조색5" xfId="80" builtinId="46" customBuiltin="1"/>
    <cellStyle name="20% - 강조색5 2" xfId="81"/>
    <cellStyle name="20% - 강조색5 2 2" xfId="82"/>
    <cellStyle name="20% - 강조색5 2 2 2" xfId="83"/>
    <cellStyle name="20% - 강조색5 2 2 3" xfId="84"/>
    <cellStyle name="20% - 강조색5 2 3" xfId="85"/>
    <cellStyle name="20% - 강조색5 2 3 2" xfId="86"/>
    <cellStyle name="20% - 강조색5 3" xfId="87"/>
    <cellStyle name="20% - 강조색5 3 2" xfId="88"/>
    <cellStyle name="20% - 강조색5 3 2 2" xfId="89"/>
    <cellStyle name="20% - 강조색5 3 3" xfId="90"/>
    <cellStyle name="20% - 강조색5 4" xfId="91"/>
    <cellStyle name="20% - 강조색5 4 2" xfId="92"/>
    <cellStyle name="20% - 강조색6" xfId="93" builtinId="50" customBuiltin="1"/>
    <cellStyle name="20% - 강조색6 2" xfId="94"/>
    <cellStyle name="20% - 강조색6 2 2" xfId="95"/>
    <cellStyle name="20% - 강조색6 2 2 2" xfId="96"/>
    <cellStyle name="20% - 강조색6 2 2 3" xfId="97"/>
    <cellStyle name="20% - 강조색6 2 3" xfId="98"/>
    <cellStyle name="20% - 강조색6 2 3 2" xfId="99"/>
    <cellStyle name="20% - 강조색6 3" xfId="100"/>
    <cellStyle name="20% - 강조색6 3 2" xfId="101"/>
    <cellStyle name="20% - 강조색6 3 2 2" xfId="102"/>
    <cellStyle name="20% - 강조색6 3 3" xfId="103"/>
    <cellStyle name="20% - 강조색6 4" xfId="104"/>
    <cellStyle name="20% - 강조색6 4 2" xfId="105"/>
    <cellStyle name="20% - 강조색6 5" xfId="106"/>
    <cellStyle name="40% - Accent1" xfId="107"/>
    <cellStyle name="40% - Accent1 2" xfId="108"/>
    <cellStyle name="40% - Accent2" xfId="109"/>
    <cellStyle name="40% - Accent2 2" xfId="110"/>
    <cellStyle name="40% - Accent3" xfId="111"/>
    <cellStyle name="40% - Accent3 2" xfId="112"/>
    <cellStyle name="40% - Accent4" xfId="113"/>
    <cellStyle name="40% - Accent4 2" xfId="114"/>
    <cellStyle name="40% - Accent5" xfId="115"/>
    <cellStyle name="40% - Accent5 2" xfId="116"/>
    <cellStyle name="40% - Accent6" xfId="117"/>
    <cellStyle name="40% - Accent6 2" xfId="118"/>
    <cellStyle name="40% - 강조색1" xfId="119" builtinId="31" customBuiltin="1"/>
    <cellStyle name="40% - 강조색1 2" xfId="120"/>
    <cellStyle name="40% - 강조색1 2 2" xfId="121"/>
    <cellStyle name="40% - 강조색1 2 2 2" xfId="122"/>
    <cellStyle name="40% - 강조색1 2 2 3" xfId="123"/>
    <cellStyle name="40% - 강조색1 2 3" xfId="124"/>
    <cellStyle name="40% - 강조색1 2 3 2" xfId="125"/>
    <cellStyle name="40% - 강조색1 3" xfId="126"/>
    <cellStyle name="40% - 강조색1 3 2" xfId="127"/>
    <cellStyle name="40% - 강조색1 3 2 2" xfId="128"/>
    <cellStyle name="40% - 강조색1 3 3" xfId="129"/>
    <cellStyle name="40% - 강조색1 4" xfId="130"/>
    <cellStyle name="40% - 강조색1 4 2" xfId="131"/>
    <cellStyle name="40% - 강조색1 5" xfId="132"/>
    <cellStyle name="40% - 강조색2" xfId="133" builtinId="35" customBuiltin="1"/>
    <cellStyle name="40% - 강조색2 2" xfId="134"/>
    <cellStyle name="40% - 강조색2 2 2" xfId="135"/>
    <cellStyle name="40% - 강조색2 2 2 2" xfId="136"/>
    <cellStyle name="40% - 강조색2 2 2 3" xfId="137"/>
    <cellStyle name="40% - 강조색2 2 3" xfId="138"/>
    <cellStyle name="40% - 강조색2 2 3 2" xfId="139"/>
    <cellStyle name="40% - 강조색2 3" xfId="140"/>
    <cellStyle name="40% - 강조색2 3 2" xfId="141"/>
    <cellStyle name="40% - 강조색2 3 2 2" xfId="142"/>
    <cellStyle name="40% - 강조색2 3 3" xfId="143"/>
    <cellStyle name="40% - 강조색2 4" xfId="144"/>
    <cellStyle name="40% - 강조색2 4 2" xfId="145"/>
    <cellStyle name="40% - 강조색3" xfId="146" builtinId="39" customBuiltin="1"/>
    <cellStyle name="40% - 강조색3 2" xfId="147"/>
    <cellStyle name="40% - 강조색3 2 2" xfId="148"/>
    <cellStyle name="40% - 강조색3 2 2 2" xfId="149"/>
    <cellStyle name="40% - 강조색3 2 2 3" xfId="150"/>
    <cellStyle name="40% - 강조색3 2 3" xfId="151"/>
    <cellStyle name="40% - 강조색3 2 3 2" xfId="152"/>
    <cellStyle name="40% - 강조색3 3" xfId="153"/>
    <cellStyle name="40% - 강조색3 3 2" xfId="154"/>
    <cellStyle name="40% - 강조색3 3 2 2" xfId="155"/>
    <cellStyle name="40% - 강조색3 3 3" xfId="156"/>
    <cellStyle name="40% - 강조색3 4" xfId="157"/>
    <cellStyle name="40% - 강조색3 4 2" xfId="158"/>
    <cellStyle name="40% - 강조색3 5" xfId="159"/>
    <cellStyle name="40% - 강조색4" xfId="160" builtinId="43" customBuiltin="1"/>
    <cellStyle name="40% - 강조색4 2" xfId="161"/>
    <cellStyle name="40% - 강조색4 2 2" xfId="162"/>
    <cellStyle name="40% - 강조색4 2 2 2" xfId="163"/>
    <cellStyle name="40% - 강조색4 2 2 3" xfId="164"/>
    <cellStyle name="40% - 강조색4 2 3" xfId="165"/>
    <cellStyle name="40% - 강조색4 2 3 2" xfId="166"/>
    <cellStyle name="40% - 강조색4 3" xfId="167"/>
    <cellStyle name="40% - 강조색4 3 2" xfId="168"/>
    <cellStyle name="40% - 강조색4 3 2 2" xfId="169"/>
    <cellStyle name="40% - 강조색4 3 3" xfId="170"/>
    <cellStyle name="40% - 강조색4 4" xfId="171"/>
    <cellStyle name="40% - 강조색4 4 2" xfId="172"/>
    <cellStyle name="40% - 강조색4 5" xfId="173"/>
    <cellStyle name="40% - 강조색5" xfId="174" builtinId="47" customBuiltin="1"/>
    <cellStyle name="40% - 강조색5 2" xfId="175"/>
    <cellStyle name="40% - 강조색5 2 2" xfId="176"/>
    <cellStyle name="40% - 강조색5 2 2 2" xfId="177"/>
    <cellStyle name="40% - 강조색5 2 2 3" xfId="178"/>
    <cellStyle name="40% - 강조색5 2 3" xfId="179"/>
    <cellStyle name="40% - 강조색5 2 3 2" xfId="180"/>
    <cellStyle name="40% - 강조색5 3" xfId="181"/>
    <cellStyle name="40% - 강조색5 3 2" xfId="182"/>
    <cellStyle name="40% - 강조색5 3 2 2" xfId="183"/>
    <cellStyle name="40% - 강조색5 3 3" xfId="184"/>
    <cellStyle name="40% - 강조색5 4" xfId="185"/>
    <cellStyle name="40% - 강조색5 4 2" xfId="186"/>
    <cellStyle name="40% - 강조색5 5" xfId="187"/>
    <cellStyle name="40% - 강조색6" xfId="188" builtinId="51" customBuiltin="1"/>
    <cellStyle name="40% - 강조색6 2" xfId="189"/>
    <cellStyle name="40% - 강조색6 2 2" xfId="190"/>
    <cellStyle name="40% - 강조색6 2 2 2" xfId="191"/>
    <cellStyle name="40% - 강조색6 2 2 3" xfId="192"/>
    <cellStyle name="40% - 강조색6 2 3" xfId="193"/>
    <cellStyle name="40% - 강조색6 2 3 2" xfId="194"/>
    <cellStyle name="40% - 강조색6 3" xfId="195"/>
    <cellStyle name="40% - 강조색6 3 2" xfId="196"/>
    <cellStyle name="40% - 강조색6 3 2 2" xfId="197"/>
    <cellStyle name="40% - 강조색6 3 3" xfId="198"/>
    <cellStyle name="40% - 강조색6 4" xfId="199"/>
    <cellStyle name="40% - 강조색6 4 2" xfId="200"/>
    <cellStyle name="40% - 강조색6 5" xfId="201"/>
    <cellStyle name="60% - Accent1" xfId="202"/>
    <cellStyle name="60% - Accent1 2" xfId="203"/>
    <cellStyle name="60% - Accent2" xfId="204"/>
    <cellStyle name="60% - Accent2 2" xfId="205"/>
    <cellStyle name="60% - Accent3" xfId="206"/>
    <cellStyle name="60% - Accent3 2" xfId="207"/>
    <cellStyle name="60% - Accent4" xfId="208"/>
    <cellStyle name="60% - Accent4 2" xfId="209"/>
    <cellStyle name="60% - Accent5" xfId="210"/>
    <cellStyle name="60% - Accent5 2" xfId="211"/>
    <cellStyle name="60% - Accent6" xfId="212"/>
    <cellStyle name="60% - Accent6 2" xfId="213"/>
    <cellStyle name="60% - 강조색1" xfId="214" builtinId="32" customBuiltin="1"/>
    <cellStyle name="60% - 강조색1 2" xfId="215"/>
    <cellStyle name="60% - 강조색1 2 2" xfId="216"/>
    <cellStyle name="60% - 강조색1 2 2 2" xfId="217"/>
    <cellStyle name="60% - 강조색1 2 3" xfId="218"/>
    <cellStyle name="60% - 강조색1 3" xfId="219"/>
    <cellStyle name="60% - 강조색1 3 2" xfId="220"/>
    <cellStyle name="60% - 강조색1 4" xfId="221"/>
    <cellStyle name="60% - 강조색1 4 2" xfId="222"/>
    <cellStyle name="60% - 강조색2" xfId="223" builtinId="36" customBuiltin="1"/>
    <cellStyle name="60% - 강조색2 2" xfId="224"/>
    <cellStyle name="60% - 강조색2 2 2" xfId="225"/>
    <cellStyle name="60% - 강조색2 2 2 2" xfId="226"/>
    <cellStyle name="60% - 강조색2 2 3" xfId="227"/>
    <cellStyle name="60% - 강조색2 3" xfId="228"/>
    <cellStyle name="60% - 강조색2 3 2" xfId="229"/>
    <cellStyle name="60% - 강조색2 4" xfId="230"/>
    <cellStyle name="60% - 강조색2 4 2" xfId="231"/>
    <cellStyle name="60% - 강조색3" xfId="232" builtinId="40" customBuiltin="1"/>
    <cellStyle name="60% - 강조색3 2" xfId="233"/>
    <cellStyle name="60% - 강조색3 2 2" xfId="234"/>
    <cellStyle name="60% - 강조색3 2 2 2" xfId="235"/>
    <cellStyle name="60% - 강조색3 2 3" xfId="236"/>
    <cellStyle name="60% - 강조색3 3" xfId="237"/>
    <cellStyle name="60% - 강조색3 3 2" xfId="238"/>
    <cellStyle name="60% - 강조색3 4" xfId="239"/>
    <cellStyle name="60% - 강조색3 4 2" xfId="240"/>
    <cellStyle name="60% - 강조색4" xfId="241" builtinId="44" customBuiltin="1"/>
    <cellStyle name="60% - 강조색4 2" xfId="242"/>
    <cellStyle name="60% - 강조색4 2 2" xfId="243"/>
    <cellStyle name="60% - 강조색4 2 2 2" xfId="244"/>
    <cellStyle name="60% - 강조색4 2 3" xfId="245"/>
    <cellStyle name="60% - 강조색4 3" xfId="246"/>
    <cellStyle name="60% - 강조색4 3 2" xfId="247"/>
    <cellStyle name="60% - 강조색4 4" xfId="248"/>
    <cellStyle name="60% - 강조색4 4 2" xfId="249"/>
    <cellStyle name="60% - 강조색5" xfId="250" builtinId="48" customBuiltin="1"/>
    <cellStyle name="60% - 강조색5 2" xfId="251"/>
    <cellStyle name="60% - 강조색5 2 2" xfId="252"/>
    <cellStyle name="60% - 강조색5 2 2 2" xfId="253"/>
    <cellStyle name="60% - 강조색5 2 3" xfId="254"/>
    <cellStyle name="60% - 강조색5 3" xfId="255"/>
    <cellStyle name="60% - 강조색5 3 2" xfId="256"/>
    <cellStyle name="60% - 강조색5 4" xfId="257"/>
    <cellStyle name="60% - 강조색5 4 2" xfId="258"/>
    <cellStyle name="60% - 강조색6" xfId="259" builtinId="52" customBuiltin="1"/>
    <cellStyle name="60% - 강조색6 2" xfId="260"/>
    <cellStyle name="60% - 강조색6 2 2" xfId="261"/>
    <cellStyle name="60% - 강조색6 2 2 2" xfId="262"/>
    <cellStyle name="60% - 강조색6 2 3" xfId="263"/>
    <cellStyle name="60% - 강조색6 3" xfId="264"/>
    <cellStyle name="60% - 강조색6 3 2" xfId="265"/>
    <cellStyle name="60% - 강조색6 4" xfId="266"/>
    <cellStyle name="60% - 강조색6 4 2" xfId="267"/>
    <cellStyle name="A¨­￠￢￠O [0]_INQUIRY ￠?￥i¨u¡AAⓒ￢Aⓒª " xfId="268"/>
    <cellStyle name="A¨­￠￢￠O_INQUIRY ￠?￥i¨u¡AAⓒ￢Aⓒª " xfId="269"/>
    <cellStyle name="Accent1" xfId="270"/>
    <cellStyle name="Accent1 2" xfId="271"/>
    <cellStyle name="Accent2" xfId="272"/>
    <cellStyle name="Accent2 2" xfId="273"/>
    <cellStyle name="Accent3" xfId="274"/>
    <cellStyle name="Accent3 2" xfId="275"/>
    <cellStyle name="Accent4" xfId="276"/>
    <cellStyle name="Accent4 2" xfId="277"/>
    <cellStyle name="Accent5" xfId="278"/>
    <cellStyle name="Accent5 2" xfId="279"/>
    <cellStyle name="Accent6" xfId="280"/>
    <cellStyle name="Accent6 2" xfId="281"/>
    <cellStyle name="AeE­ [0]_°eE¹_11¿a½A " xfId="282"/>
    <cellStyle name="ÅëÈ­ [0]_¼ÕÀÍ¿¹»ê" xfId="283"/>
    <cellStyle name="AeE­ [0]_¼OAI¿¹≫e" xfId="284"/>
    <cellStyle name="ÅëÈ­ [0]_ÀÎ°Çºñ,¿ÜÁÖºñ" xfId="285"/>
    <cellStyle name="AeE­ [0]_AI°Cºn,μμ±Þºn" xfId="286"/>
    <cellStyle name="ÅëÈ­ [0]_laroux" xfId="287"/>
    <cellStyle name="AeE­ [0]_laroux_1" xfId="288"/>
    <cellStyle name="ÅëÈ­ [0]_laroux_1" xfId="289"/>
    <cellStyle name="AeE­ [0]_laroux_1 10" xfId="290"/>
    <cellStyle name="ÅëÈ­ [0]_laroux_1 10" xfId="291"/>
    <cellStyle name="AeE­ [0]_laroux_1 11" xfId="292"/>
    <cellStyle name="ÅëÈ­ [0]_laroux_1 11" xfId="293"/>
    <cellStyle name="AeE­ [0]_laroux_1 2" xfId="294"/>
    <cellStyle name="ÅëÈ­ [0]_laroux_1 2" xfId="295"/>
    <cellStyle name="AeE­ [0]_laroux_1 3" xfId="296"/>
    <cellStyle name="ÅëÈ­ [0]_laroux_1 3" xfId="297"/>
    <cellStyle name="AeE­ [0]_laroux_1 4" xfId="298"/>
    <cellStyle name="ÅëÈ­ [0]_laroux_1 4" xfId="299"/>
    <cellStyle name="AeE­ [0]_laroux_1 5" xfId="300"/>
    <cellStyle name="ÅëÈ­ [0]_laroux_1 5" xfId="301"/>
    <cellStyle name="AeE­ [0]_laroux_1 6" xfId="302"/>
    <cellStyle name="ÅëÈ­ [0]_laroux_1 6" xfId="303"/>
    <cellStyle name="AeE­ [0]_laroux_1 7" xfId="304"/>
    <cellStyle name="ÅëÈ­ [0]_laroux_1 7" xfId="305"/>
    <cellStyle name="AeE­ [0]_laroux_1 8" xfId="306"/>
    <cellStyle name="ÅëÈ­ [0]_laroux_1 8" xfId="307"/>
    <cellStyle name="AeE­ [0]_laroux_1 9" xfId="308"/>
    <cellStyle name="ÅëÈ­ [0]_laroux_1 9" xfId="309"/>
    <cellStyle name="AeE­ [0]_laroux_2" xfId="310"/>
    <cellStyle name="ÅëÈ­ [0]_laroux_2" xfId="311"/>
    <cellStyle name="AeE­ [0]_laroux_2 10" xfId="312"/>
    <cellStyle name="ÅëÈ­ [0]_laroux_2 10" xfId="313"/>
    <cellStyle name="AeE­ [0]_laroux_2 11" xfId="314"/>
    <cellStyle name="ÅëÈ­ [0]_laroux_2 11" xfId="315"/>
    <cellStyle name="AeE­ [0]_laroux_2 2" xfId="316"/>
    <cellStyle name="ÅëÈ­ [0]_laroux_2 2" xfId="317"/>
    <cellStyle name="AeE­ [0]_laroux_2 3" xfId="318"/>
    <cellStyle name="ÅëÈ­ [0]_laroux_2 3" xfId="319"/>
    <cellStyle name="AeE­ [0]_laroux_2 4" xfId="320"/>
    <cellStyle name="ÅëÈ­ [0]_laroux_2 4" xfId="321"/>
    <cellStyle name="AeE­ [0]_laroux_2 5" xfId="322"/>
    <cellStyle name="ÅëÈ­ [0]_laroux_2 5" xfId="323"/>
    <cellStyle name="AeE­ [0]_laroux_2 6" xfId="324"/>
    <cellStyle name="ÅëÈ­ [0]_laroux_2 6" xfId="325"/>
    <cellStyle name="AeE­ [0]_laroux_2 7" xfId="326"/>
    <cellStyle name="ÅëÈ­ [0]_laroux_2 7" xfId="327"/>
    <cellStyle name="AeE­ [0]_laroux_2 8" xfId="328"/>
    <cellStyle name="ÅëÈ­ [0]_laroux_2 8" xfId="329"/>
    <cellStyle name="AeE­ [0]_laroux_2 9" xfId="330"/>
    <cellStyle name="ÅëÈ­ [0]_laroux_2 9" xfId="331"/>
    <cellStyle name="AeE­ [0]_laroux_2_41-06농림16" xfId="332"/>
    <cellStyle name="ÅëÈ­ [0]_laroux_2_41-06농림16" xfId="333"/>
    <cellStyle name="AeE­ [0]_laroux_2_41-06농림16 10" xfId="334"/>
    <cellStyle name="ÅëÈ­ [0]_laroux_2_41-06농림16 10" xfId="335"/>
    <cellStyle name="AeE­ [0]_laroux_2_41-06농림16 11" xfId="336"/>
    <cellStyle name="ÅëÈ­ [0]_laroux_2_41-06농림16 11" xfId="337"/>
    <cellStyle name="AeE­ [0]_laroux_2_41-06농림16 2" xfId="338"/>
    <cellStyle name="ÅëÈ­ [0]_laroux_2_41-06농림16 2" xfId="339"/>
    <cellStyle name="AeE­ [0]_laroux_2_41-06농림16 3" xfId="340"/>
    <cellStyle name="ÅëÈ­ [0]_laroux_2_41-06농림16 3" xfId="341"/>
    <cellStyle name="AeE­ [0]_laroux_2_41-06농림16 4" xfId="342"/>
    <cellStyle name="ÅëÈ­ [0]_laroux_2_41-06농림16 4" xfId="343"/>
    <cellStyle name="AeE­ [0]_laroux_2_41-06농림16 5" xfId="344"/>
    <cellStyle name="ÅëÈ­ [0]_laroux_2_41-06농림16 5" xfId="345"/>
    <cellStyle name="AeE­ [0]_laroux_2_41-06농림16 6" xfId="346"/>
    <cellStyle name="ÅëÈ­ [0]_laroux_2_41-06농림16 6" xfId="347"/>
    <cellStyle name="AeE­ [0]_laroux_2_41-06농림16 7" xfId="348"/>
    <cellStyle name="ÅëÈ­ [0]_laroux_2_41-06농림16 7" xfId="349"/>
    <cellStyle name="AeE­ [0]_laroux_2_41-06농림16 8" xfId="350"/>
    <cellStyle name="ÅëÈ­ [0]_laroux_2_41-06농림16 8" xfId="351"/>
    <cellStyle name="AeE­ [0]_laroux_2_41-06농림16 9" xfId="352"/>
    <cellStyle name="ÅëÈ­ [0]_laroux_2_41-06농림16 9" xfId="353"/>
    <cellStyle name="AeE­ [0]_laroux_2_41-06농림41" xfId="354"/>
    <cellStyle name="ÅëÈ­ [0]_laroux_2_41-06농림41" xfId="355"/>
    <cellStyle name="AeE­ [0]_laroux_2_41-06농림41 10" xfId="356"/>
    <cellStyle name="ÅëÈ­ [0]_laroux_2_41-06농림41 10" xfId="357"/>
    <cellStyle name="AeE­ [0]_laroux_2_41-06농림41 11" xfId="358"/>
    <cellStyle name="ÅëÈ­ [0]_laroux_2_41-06농림41 11" xfId="359"/>
    <cellStyle name="AeE­ [0]_laroux_2_41-06농림41 2" xfId="360"/>
    <cellStyle name="ÅëÈ­ [0]_laroux_2_41-06농림41 2" xfId="361"/>
    <cellStyle name="AeE­ [0]_laroux_2_41-06농림41 3" xfId="362"/>
    <cellStyle name="ÅëÈ­ [0]_laroux_2_41-06농림41 3" xfId="363"/>
    <cellStyle name="AeE­ [0]_laroux_2_41-06농림41 4" xfId="364"/>
    <cellStyle name="ÅëÈ­ [0]_laroux_2_41-06농림41 4" xfId="365"/>
    <cellStyle name="AeE­ [0]_laroux_2_41-06농림41 5" xfId="366"/>
    <cellStyle name="ÅëÈ­ [0]_laroux_2_41-06농림41 5" xfId="367"/>
    <cellStyle name="AeE­ [0]_laroux_2_41-06농림41 6" xfId="368"/>
    <cellStyle name="ÅëÈ­ [0]_laroux_2_41-06농림41 6" xfId="369"/>
    <cellStyle name="AeE­ [0]_laroux_2_41-06농림41 7" xfId="370"/>
    <cellStyle name="ÅëÈ­ [0]_laroux_2_41-06농림41 7" xfId="371"/>
    <cellStyle name="AeE­ [0]_laroux_2_41-06농림41 8" xfId="372"/>
    <cellStyle name="ÅëÈ­ [0]_laroux_2_41-06농림41 8" xfId="373"/>
    <cellStyle name="AeE­ [0]_laroux_2_41-06농림41 9" xfId="374"/>
    <cellStyle name="ÅëÈ­ [0]_laroux_2_41-06농림41 9" xfId="375"/>
    <cellStyle name="AeE­ [0]_Sheet1" xfId="376"/>
    <cellStyle name="ÅëÈ­ [0]_Sheet1" xfId="377"/>
    <cellStyle name="AeE­ [0]_Sheet1 10" xfId="378"/>
    <cellStyle name="ÅëÈ­ [0]_Sheet1 10" xfId="379"/>
    <cellStyle name="AeE­ [0]_Sheet1 11" xfId="380"/>
    <cellStyle name="ÅëÈ­ [0]_Sheet1 11" xfId="381"/>
    <cellStyle name="AeE­ [0]_Sheet1 2" xfId="382"/>
    <cellStyle name="ÅëÈ­ [0]_Sheet1 2" xfId="383"/>
    <cellStyle name="AeE­ [0]_Sheet1 3" xfId="384"/>
    <cellStyle name="ÅëÈ­ [0]_Sheet1 3" xfId="385"/>
    <cellStyle name="AeE­ [0]_Sheet1 4" xfId="386"/>
    <cellStyle name="ÅëÈ­ [0]_Sheet1 4" xfId="387"/>
    <cellStyle name="AeE­ [0]_Sheet1 5" xfId="388"/>
    <cellStyle name="ÅëÈ­ [0]_Sheet1 5" xfId="389"/>
    <cellStyle name="AeE­ [0]_Sheet1 6" xfId="390"/>
    <cellStyle name="ÅëÈ­ [0]_Sheet1 6" xfId="391"/>
    <cellStyle name="AeE­ [0]_Sheet1 7" xfId="392"/>
    <cellStyle name="ÅëÈ­ [0]_Sheet1 7" xfId="393"/>
    <cellStyle name="AeE­ [0]_Sheet1 8" xfId="394"/>
    <cellStyle name="ÅëÈ­ [0]_Sheet1 8" xfId="395"/>
    <cellStyle name="AeE­ [0]_Sheet1 9" xfId="396"/>
    <cellStyle name="ÅëÈ­ [0]_Sheet1 9" xfId="397"/>
    <cellStyle name="AeE­_°eE¹_11¿a½A " xfId="398"/>
    <cellStyle name="ÅëÈ­_¼ÕÀÍ¿¹»ê" xfId="399"/>
    <cellStyle name="AeE­_¼OAI¿¹≫e" xfId="400"/>
    <cellStyle name="ÅëÈ­_ÀÎ°Çºñ,¿ÜÁÖºñ" xfId="401"/>
    <cellStyle name="AeE­_AI°Cºn,μμ±Þºn" xfId="402"/>
    <cellStyle name="ÅëÈ­_laroux" xfId="403"/>
    <cellStyle name="AeE­_laroux_1" xfId="404"/>
    <cellStyle name="ÅëÈ­_laroux_1" xfId="405"/>
    <cellStyle name="AeE­_laroux_1 10" xfId="406"/>
    <cellStyle name="ÅëÈ­_laroux_1 10" xfId="407"/>
    <cellStyle name="AeE­_laroux_1 11" xfId="408"/>
    <cellStyle name="ÅëÈ­_laroux_1 11" xfId="409"/>
    <cellStyle name="AeE­_laroux_1 2" xfId="410"/>
    <cellStyle name="ÅëÈ­_laroux_1 2" xfId="411"/>
    <cellStyle name="AeE­_laroux_1 3" xfId="412"/>
    <cellStyle name="ÅëÈ­_laroux_1 3" xfId="413"/>
    <cellStyle name="AeE­_laroux_1 4" xfId="414"/>
    <cellStyle name="ÅëÈ­_laroux_1 4" xfId="415"/>
    <cellStyle name="AeE­_laroux_1 5" xfId="416"/>
    <cellStyle name="ÅëÈ­_laroux_1 5" xfId="417"/>
    <cellStyle name="AeE­_laroux_1 6" xfId="418"/>
    <cellStyle name="ÅëÈ­_laroux_1 6" xfId="419"/>
    <cellStyle name="AeE­_laroux_1 7" xfId="420"/>
    <cellStyle name="ÅëÈ­_laroux_1 7" xfId="421"/>
    <cellStyle name="AeE­_laroux_1 8" xfId="422"/>
    <cellStyle name="ÅëÈ­_laroux_1 8" xfId="423"/>
    <cellStyle name="AeE­_laroux_1 9" xfId="424"/>
    <cellStyle name="ÅëÈ­_laroux_1 9" xfId="425"/>
    <cellStyle name="AeE­_laroux_2" xfId="426"/>
    <cellStyle name="ÅëÈ­_laroux_2" xfId="427"/>
    <cellStyle name="AeE­_laroux_2 10" xfId="428"/>
    <cellStyle name="ÅëÈ­_laroux_2 10" xfId="429"/>
    <cellStyle name="AeE­_laroux_2 11" xfId="430"/>
    <cellStyle name="ÅëÈ­_laroux_2 11" xfId="431"/>
    <cellStyle name="AeE­_laroux_2 2" xfId="432"/>
    <cellStyle name="ÅëÈ­_laroux_2 2" xfId="433"/>
    <cellStyle name="AeE­_laroux_2 3" xfId="434"/>
    <cellStyle name="ÅëÈ­_laroux_2 3" xfId="435"/>
    <cellStyle name="AeE­_laroux_2 4" xfId="436"/>
    <cellStyle name="ÅëÈ­_laroux_2 4" xfId="437"/>
    <cellStyle name="AeE­_laroux_2 5" xfId="438"/>
    <cellStyle name="ÅëÈ­_laroux_2 5" xfId="439"/>
    <cellStyle name="AeE­_laroux_2 6" xfId="440"/>
    <cellStyle name="ÅëÈ­_laroux_2 6" xfId="441"/>
    <cellStyle name="AeE­_laroux_2 7" xfId="442"/>
    <cellStyle name="ÅëÈ­_laroux_2 7" xfId="443"/>
    <cellStyle name="AeE­_laroux_2 8" xfId="444"/>
    <cellStyle name="ÅëÈ­_laroux_2 8" xfId="445"/>
    <cellStyle name="AeE­_laroux_2 9" xfId="446"/>
    <cellStyle name="ÅëÈ­_laroux_2 9" xfId="447"/>
    <cellStyle name="AeE­_laroux_2_41-06농림16" xfId="448"/>
    <cellStyle name="ÅëÈ­_laroux_2_41-06농림16" xfId="449"/>
    <cellStyle name="AeE­_laroux_2_41-06농림16 10" xfId="450"/>
    <cellStyle name="ÅëÈ­_laroux_2_41-06농림16 10" xfId="451"/>
    <cellStyle name="AeE­_laroux_2_41-06농림16 11" xfId="452"/>
    <cellStyle name="ÅëÈ­_laroux_2_41-06농림16 11" xfId="453"/>
    <cellStyle name="AeE­_laroux_2_41-06농림16 2" xfId="454"/>
    <cellStyle name="ÅëÈ­_laroux_2_41-06농림16 2" xfId="455"/>
    <cellStyle name="AeE­_laroux_2_41-06농림16 3" xfId="456"/>
    <cellStyle name="ÅëÈ­_laroux_2_41-06농림16 3" xfId="457"/>
    <cellStyle name="AeE­_laroux_2_41-06농림16 4" xfId="458"/>
    <cellStyle name="ÅëÈ­_laroux_2_41-06농림16 4" xfId="459"/>
    <cellStyle name="AeE­_laroux_2_41-06농림16 5" xfId="460"/>
    <cellStyle name="ÅëÈ­_laroux_2_41-06농림16 5" xfId="461"/>
    <cellStyle name="AeE­_laroux_2_41-06농림16 6" xfId="462"/>
    <cellStyle name="ÅëÈ­_laroux_2_41-06농림16 6" xfId="463"/>
    <cellStyle name="AeE­_laroux_2_41-06농림16 7" xfId="464"/>
    <cellStyle name="ÅëÈ­_laroux_2_41-06농림16 7" xfId="465"/>
    <cellStyle name="AeE­_laroux_2_41-06농림16 8" xfId="466"/>
    <cellStyle name="ÅëÈ­_laroux_2_41-06농림16 8" xfId="467"/>
    <cellStyle name="AeE­_laroux_2_41-06농림16 9" xfId="468"/>
    <cellStyle name="ÅëÈ­_laroux_2_41-06농림16 9" xfId="469"/>
    <cellStyle name="AeE­_laroux_2_41-06농림41" xfId="470"/>
    <cellStyle name="ÅëÈ­_laroux_2_41-06농림41" xfId="471"/>
    <cellStyle name="AeE­_laroux_2_41-06농림41 10" xfId="472"/>
    <cellStyle name="ÅëÈ­_laroux_2_41-06농림41 10" xfId="473"/>
    <cellStyle name="AeE­_laroux_2_41-06농림41 11" xfId="474"/>
    <cellStyle name="ÅëÈ­_laroux_2_41-06농림41 11" xfId="475"/>
    <cellStyle name="AeE­_laroux_2_41-06농림41 2" xfId="476"/>
    <cellStyle name="ÅëÈ­_laroux_2_41-06농림41 2" xfId="477"/>
    <cellStyle name="AeE­_laroux_2_41-06농림41 3" xfId="478"/>
    <cellStyle name="ÅëÈ­_laroux_2_41-06농림41 3" xfId="479"/>
    <cellStyle name="AeE­_laroux_2_41-06농림41 4" xfId="480"/>
    <cellStyle name="ÅëÈ­_laroux_2_41-06농림41 4" xfId="481"/>
    <cellStyle name="AeE­_laroux_2_41-06농림41 5" xfId="482"/>
    <cellStyle name="ÅëÈ­_laroux_2_41-06농림41 5" xfId="483"/>
    <cellStyle name="AeE­_laroux_2_41-06농림41 6" xfId="484"/>
    <cellStyle name="ÅëÈ­_laroux_2_41-06농림41 6" xfId="485"/>
    <cellStyle name="AeE­_laroux_2_41-06농림41 7" xfId="486"/>
    <cellStyle name="ÅëÈ­_laroux_2_41-06농림41 7" xfId="487"/>
    <cellStyle name="AeE­_laroux_2_41-06농림41 8" xfId="488"/>
    <cellStyle name="ÅëÈ­_laroux_2_41-06농림41 8" xfId="489"/>
    <cellStyle name="AeE­_laroux_2_41-06농림41 9" xfId="490"/>
    <cellStyle name="ÅëÈ­_laroux_2_41-06농림41 9" xfId="491"/>
    <cellStyle name="AeE­_Sheet1" xfId="492"/>
    <cellStyle name="ÅëÈ­_Sheet1" xfId="493"/>
    <cellStyle name="AeE­_Sheet1 10" xfId="494"/>
    <cellStyle name="ÅëÈ­_Sheet1 10" xfId="495"/>
    <cellStyle name="AeE­_Sheet1 11" xfId="496"/>
    <cellStyle name="ÅëÈ­_Sheet1 11" xfId="497"/>
    <cellStyle name="AeE­_Sheet1 2" xfId="498"/>
    <cellStyle name="ÅëÈ­_Sheet1 2" xfId="499"/>
    <cellStyle name="AeE­_Sheet1 3" xfId="500"/>
    <cellStyle name="ÅëÈ­_Sheet1 3" xfId="501"/>
    <cellStyle name="AeE­_Sheet1 4" xfId="502"/>
    <cellStyle name="ÅëÈ­_Sheet1 4" xfId="503"/>
    <cellStyle name="AeE­_Sheet1 5" xfId="504"/>
    <cellStyle name="ÅëÈ­_Sheet1 5" xfId="505"/>
    <cellStyle name="AeE­_Sheet1 6" xfId="506"/>
    <cellStyle name="ÅëÈ­_Sheet1 6" xfId="507"/>
    <cellStyle name="AeE­_Sheet1 7" xfId="508"/>
    <cellStyle name="ÅëÈ­_Sheet1 7" xfId="509"/>
    <cellStyle name="AeE­_Sheet1 8" xfId="510"/>
    <cellStyle name="ÅëÈ­_Sheet1 8" xfId="511"/>
    <cellStyle name="AeE­_Sheet1 9" xfId="512"/>
    <cellStyle name="ÅëÈ­_Sheet1 9" xfId="513"/>
    <cellStyle name="AeE­_Sheet1_41-06농림16" xfId="514"/>
    <cellStyle name="ÅëÈ­_Sheet1_41-06농림16" xfId="515"/>
    <cellStyle name="AeE­_Sheet1_41-06농림16 10" xfId="516"/>
    <cellStyle name="ÅëÈ­_Sheet1_41-06농림16 10" xfId="517"/>
    <cellStyle name="AeE­_Sheet1_41-06농림16 11" xfId="518"/>
    <cellStyle name="ÅëÈ­_Sheet1_41-06농림16 11" xfId="519"/>
    <cellStyle name="AeE­_Sheet1_41-06농림16 2" xfId="520"/>
    <cellStyle name="ÅëÈ­_Sheet1_41-06농림16 2" xfId="521"/>
    <cellStyle name="AeE­_Sheet1_41-06농림16 3" xfId="522"/>
    <cellStyle name="ÅëÈ­_Sheet1_41-06농림16 3" xfId="523"/>
    <cellStyle name="AeE­_Sheet1_41-06농림16 4" xfId="524"/>
    <cellStyle name="ÅëÈ­_Sheet1_41-06농림16 4" xfId="525"/>
    <cellStyle name="AeE­_Sheet1_41-06농림16 5" xfId="526"/>
    <cellStyle name="ÅëÈ­_Sheet1_41-06농림16 5" xfId="527"/>
    <cellStyle name="AeE­_Sheet1_41-06농림16 6" xfId="528"/>
    <cellStyle name="ÅëÈ­_Sheet1_41-06농림16 6" xfId="529"/>
    <cellStyle name="AeE­_Sheet1_41-06농림16 7" xfId="530"/>
    <cellStyle name="ÅëÈ­_Sheet1_41-06농림16 7" xfId="531"/>
    <cellStyle name="AeE­_Sheet1_41-06농림16 8" xfId="532"/>
    <cellStyle name="ÅëÈ­_Sheet1_41-06농림16 8" xfId="533"/>
    <cellStyle name="AeE­_Sheet1_41-06농림16 9" xfId="534"/>
    <cellStyle name="ÅëÈ­_Sheet1_41-06농림16 9" xfId="535"/>
    <cellStyle name="AeE­_Sheet1_41-06농림41" xfId="536"/>
    <cellStyle name="ÅëÈ­_Sheet1_41-06농림41" xfId="537"/>
    <cellStyle name="AeE­_Sheet1_41-06농림41 10" xfId="538"/>
    <cellStyle name="ÅëÈ­_Sheet1_41-06농림41 10" xfId="539"/>
    <cellStyle name="AeE­_Sheet1_41-06농림41 11" xfId="540"/>
    <cellStyle name="ÅëÈ­_Sheet1_41-06농림41 11" xfId="541"/>
    <cellStyle name="AeE­_Sheet1_41-06농림41 2" xfId="542"/>
    <cellStyle name="ÅëÈ­_Sheet1_41-06농림41 2" xfId="543"/>
    <cellStyle name="AeE­_Sheet1_41-06농림41 3" xfId="544"/>
    <cellStyle name="ÅëÈ­_Sheet1_41-06농림41 3" xfId="545"/>
    <cellStyle name="AeE­_Sheet1_41-06농림41 4" xfId="546"/>
    <cellStyle name="ÅëÈ­_Sheet1_41-06농림41 4" xfId="547"/>
    <cellStyle name="AeE­_Sheet1_41-06농림41 5" xfId="548"/>
    <cellStyle name="ÅëÈ­_Sheet1_41-06농림41 5" xfId="549"/>
    <cellStyle name="AeE­_Sheet1_41-06농림41 6" xfId="550"/>
    <cellStyle name="ÅëÈ­_Sheet1_41-06농림41 6" xfId="551"/>
    <cellStyle name="AeE­_Sheet1_41-06농림41 7" xfId="552"/>
    <cellStyle name="ÅëÈ­_Sheet1_41-06농림41 7" xfId="553"/>
    <cellStyle name="AeE­_Sheet1_41-06농림41 8" xfId="554"/>
    <cellStyle name="ÅëÈ­_Sheet1_41-06농림41 8" xfId="555"/>
    <cellStyle name="AeE­_Sheet1_41-06농림41 9" xfId="556"/>
    <cellStyle name="ÅëÈ­_Sheet1_41-06농림41 9" xfId="557"/>
    <cellStyle name="AeE¡ⓒ [0]_INQUIRY ￠?￥i¨u¡AAⓒ￢Aⓒª " xfId="558"/>
    <cellStyle name="AeE¡ⓒ_INQUIRY ￠?￥i¨u¡AAⓒ￢Aⓒª " xfId="559"/>
    <cellStyle name="ALIGNMENT" xfId="560"/>
    <cellStyle name="AÞ¸¶ [0]_°eE¹_11¿a½A " xfId="561"/>
    <cellStyle name="ÄÞ¸¶ [0]_¼ÕÀÍ¿¹»ê" xfId="562"/>
    <cellStyle name="AÞ¸¶ [0]_¼OAI¿¹≫e" xfId="563"/>
    <cellStyle name="ÄÞ¸¶ [0]_ÀÎ°Çºñ,¿ÜÁÖºñ" xfId="564"/>
    <cellStyle name="AÞ¸¶ [0]_AI°Cºn,μμ±Þºn" xfId="565"/>
    <cellStyle name="ÄÞ¸¶ [0]_laroux" xfId="566"/>
    <cellStyle name="AÞ¸¶ [0]_laroux_1" xfId="567"/>
    <cellStyle name="ÄÞ¸¶ [0]_laroux_1" xfId="568"/>
    <cellStyle name="AÞ¸¶ [0]_laroux_1 10" xfId="569"/>
    <cellStyle name="ÄÞ¸¶ [0]_laroux_1 10" xfId="570"/>
    <cellStyle name="AÞ¸¶ [0]_laroux_1 11" xfId="571"/>
    <cellStyle name="ÄÞ¸¶ [0]_laroux_1 11" xfId="572"/>
    <cellStyle name="AÞ¸¶ [0]_laroux_1 2" xfId="573"/>
    <cellStyle name="ÄÞ¸¶ [0]_laroux_1 2" xfId="574"/>
    <cellStyle name="AÞ¸¶ [0]_laroux_1 3" xfId="575"/>
    <cellStyle name="ÄÞ¸¶ [0]_laroux_1 3" xfId="576"/>
    <cellStyle name="AÞ¸¶ [0]_laroux_1 4" xfId="577"/>
    <cellStyle name="ÄÞ¸¶ [0]_laroux_1 4" xfId="578"/>
    <cellStyle name="AÞ¸¶ [0]_laroux_1 5" xfId="579"/>
    <cellStyle name="ÄÞ¸¶ [0]_laroux_1 5" xfId="580"/>
    <cellStyle name="AÞ¸¶ [0]_laroux_1 6" xfId="581"/>
    <cellStyle name="ÄÞ¸¶ [0]_laroux_1 6" xfId="582"/>
    <cellStyle name="AÞ¸¶ [0]_laroux_1 7" xfId="583"/>
    <cellStyle name="ÄÞ¸¶ [0]_laroux_1 7" xfId="584"/>
    <cellStyle name="AÞ¸¶ [0]_laroux_1 8" xfId="585"/>
    <cellStyle name="ÄÞ¸¶ [0]_laroux_1 8" xfId="586"/>
    <cellStyle name="AÞ¸¶ [0]_laroux_1 9" xfId="587"/>
    <cellStyle name="ÄÞ¸¶ [0]_laroux_1 9" xfId="588"/>
    <cellStyle name="AÞ¸¶ [0]_Sheet1" xfId="589"/>
    <cellStyle name="ÄÞ¸¶ [0]_Sheet1" xfId="590"/>
    <cellStyle name="AÞ¸¶ [0]_Sheet1 10" xfId="591"/>
    <cellStyle name="ÄÞ¸¶ [0]_Sheet1 10" xfId="592"/>
    <cellStyle name="AÞ¸¶ [0]_Sheet1 11" xfId="593"/>
    <cellStyle name="ÄÞ¸¶ [0]_Sheet1 11" xfId="594"/>
    <cellStyle name="AÞ¸¶ [0]_Sheet1 2" xfId="595"/>
    <cellStyle name="ÄÞ¸¶ [0]_Sheet1 2" xfId="596"/>
    <cellStyle name="AÞ¸¶ [0]_Sheet1 3" xfId="597"/>
    <cellStyle name="ÄÞ¸¶ [0]_Sheet1 3" xfId="598"/>
    <cellStyle name="AÞ¸¶ [0]_Sheet1 4" xfId="599"/>
    <cellStyle name="ÄÞ¸¶ [0]_Sheet1 4" xfId="600"/>
    <cellStyle name="AÞ¸¶ [0]_Sheet1 5" xfId="601"/>
    <cellStyle name="ÄÞ¸¶ [0]_Sheet1 5" xfId="602"/>
    <cellStyle name="AÞ¸¶ [0]_Sheet1 6" xfId="603"/>
    <cellStyle name="ÄÞ¸¶ [0]_Sheet1 6" xfId="604"/>
    <cellStyle name="AÞ¸¶ [0]_Sheet1 7" xfId="605"/>
    <cellStyle name="ÄÞ¸¶ [0]_Sheet1 7" xfId="606"/>
    <cellStyle name="AÞ¸¶ [0]_Sheet1 8" xfId="607"/>
    <cellStyle name="ÄÞ¸¶ [0]_Sheet1 8" xfId="608"/>
    <cellStyle name="AÞ¸¶ [0]_Sheet1 9" xfId="609"/>
    <cellStyle name="ÄÞ¸¶ [0]_Sheet1 9" xfId="610"/>
    <cellStyle name="AÞ¸¶_°eE¹_11¿a½A " xfId="611"/>
    <cellStyle name="ÄÞ¸¶_¼ÕÀÍ¿¹»ê" xfId="612"/>
    <cellStyle name="AÞ¸¶_¼OAI¿¹≫e" xfId="613"/>
    <cellStyle name="ÄÞ¸¶_ÀÎ°Çºñ,¿ÜÁÖºñ" xfId="614"/>
    <cellStyle name="AÞ¸¶_AI°Cºn,μμ±Þºn" xfId="615"/>
    <cellStyle name="ÄÞ¸¶_laroux" xfId="616"/>
    <cellStyle name="AÞ¸¶_laroux_1" xfId="617"/>
    <cellStyle name="ÄÞ¸¶_laroux_1" xfId="618"/>
    <cellStyle name="AÞ¸¶_laroux_1 10" xfId="619"/>
    <cellStyle name="ÄÞ¸¶_laroux_1 10" xfId="620"/>
    <cellStyle name="AÞ¸¶_laroux_1 11" xfId="621"/>
    <cellStyle name="ÄÞ¸¶_laroux_1 11" xfId="622"/>
    <cellStyle name="AÞ¸¶_laroux_1 2" xfId="623"/>
    <cellStyle name="ÄÞ¸¶_laroux_1 2" xfId="624"/>
    <cellStyle name="AÞ¸¶_laroux_1 3" xfId="625"/>
    <cellStyle name="ÄÞ¸¶_laroux_1 3" xfId="626"/>
    <cellStyle name="AÞ¸¶_laroux_1 4" xfId="627"/>
    <cellStyle name="ÄÞ¸¶_laroux_1 4" xfId="628"/>
    <cellStyle name="AÞ¸¶_laroux_1 5" xfId="629"/>
    <cellStyle name="ÄÞ¸¶_laroux_1 5" xfId="630"/>
    <cellStyle name="AÞ¸¶_laroux_1 6" xfId="631"/>
    <cellStyle name="ÄÞ¸¶_laroux_1 6" xfId="632"/>
    <cellStyle name="AÞ¸¶_laroux_1 7" xfId="633"/>
    <cellStyle name="ÄÞ¸¶_laroux_1 7" xfId="634"/>
    <cellStyle name="AÞ¸¶_laroux_1 8" xfId="635"/>
    <cellStyle name="ÄÞ¸¶_laroux_1 8" xfId="636"/>
    <cellStyle name="AÞ¸¶_laroux_1 9" xfId="637"/>
    <cellStyle name="ÄÞ¸¶_laroux_1 9" xfId="638"/>
    <cellStyle name="AÞ¸¶_Sheet1" xfId="639"/>
    <cellStyle name="ÄÞ¸¶_Sheet1" xfId="640"/>
    <cellStyle name="AÞ¸¶_Sheet1 10" xfId="641"/>
    <cellStyle name="ÄÞ¸¶_Sheet1 10" xfId="642"/>
    <cellStyle name="AÞ¸¶_Sheet1 11" xfId="643"/>
    <cellStyle name="ÄÞ¸¶_Sheet1 11" xfId="644"/>
    <cellStyle name="AÞ¸¶_Sheet1 2" xfId="645"/>
    <cellStyle name="ÄÞ¸¶_Sheet1 2" xfId="646"/>
    <cellStyle name="AÞ¸¶_Sheet1 3" xfId="647"/>
    <cellStyle name="ÄÞ¸¶_Sheet1 3" xfId="648"/>
    <cellStyle name="AÞ¸¶_Sheet1 4" xfId="649"/>
    <cellStyle name="ÄÞ¸¶_Sheet1 4" xfId="650"/>
    <cellStyle name="AÞ¸¶_Sheet1 5" xfId="651"/>
    <cellStyle name="ÄÞ¸¶_Sheet1 5" xfId="652"/>
    <cellStyle name="AÞ¸¶_Sheet1 6" xfId="653"/>
    <cellStyle name="ÄÞ¸¶_Sheet1 6" xfId="654"/>
    <cellStyle name="AÞ¸¶_Sheet1 7" xfId="655"/>
    <cellStyle name="ÄÞ¸¶_Sheet1 7" xfId="656"/>
    <cellStyle name="AÞ¸¶_Sheet1 8" xfId="657"/>
    <cellStyle name="ÄÞ¸¶_Sheet1 8" xfId="658"/>
    <cellStyle name="AÞ¸¶_Sheet1 9" xfId="659"/>
    <cellStyle name="ÄÞ¸¶_Sheet1 9" xfId="660"/>
    <cellStyle name="AÞ¸¶_Sheet1_41-06농림16" xfId="661"/>
    <cellStyle name="ÄÞ¸¶_Sheet1_41-06농림16" xfId="662"/>
    <cellStyle name="AÞ¸¶_Sheet1_41-06농림16 10" xfId="663"/>
    <cellStyle name="ÄÞ¸¶_Sheet1_41-06농림16 10" xfId="664"/>
    <cellStyle name="AÞ¸¶_Sheet1_41-06농림16 11" xfId="665"/>
    <cellStyle name="ÄÞ¸¶_Sheet1_41-06농림16 11" xfId="666"/>
    <cellStyle name="AÞ¸¶_Sheet1_41-06농림16 2" xfId="667"/>
    <cellStyle name="ÄÞ¸¶_Sheet1_41-06농림16 2" xfId="668"/>
    <cellStyle name="AÞ¸¶_Sheet1_41-06농림16 3" xfId="669"/>
    <cellStyle name="ÄÞ¸¶_Sheet1_41-06농림16 3" xfId="670"/>
    <cellStyle name="AÞ¸¶_Sheet1_41-06농림16 4" xfId="671"/>
    <cellStyle name="ÄÞ¸¶_Sheet1_41-06농림16 4" xfId="672"/>
    <cellStyle name="AÞ¸¶_Sheet1_41-06농림16 5" xfId="673"/>
    <cellStyle name="ÄÞ¸¶_Sheet1_41-06농림16 5" xfId="674"/>
    <cellStyle name="AÞ¸¶_Sheet1_41-06농림16 6" xfId="675"/>
    <cellStyle name="ÄÞ¸¶_Sheet1_41-06농림16 6" xfId="676"/>
    <cellStyle name="AÞ¸¶_Sheet1_41-06농림16 7" xfId="677"/>
    <cellStyle name="ÄÞ¸¶_Sheet1_41-06농림16 7" xfId="678"/>
    <cellStyle name="AÞ¸¶_Sheet1_41-06농림16 8" xfId="679"/>
    <cellStyle name="ÄÞ¸¶_Sheet1_41-06농림16 8" xfId="680"/>
    <cellStyle name="AÞ¸¶_Sheet1_41-06농림16 9" xfId="681"/>
    <cellStyle name="ÄÞ¸¶_Sheet1_41-06농림16 9" xfId="682"/>
    <cellStyle name="AÞ¸¶_Sheet1_41-06농림41" xfId="683"/>
    <cellStyle name="ÄÞ¸¶_Sheet1_41-06농림41" xfId="684"/>
    <cellStyle name="AÞ¸¶_Sheet1_41-06농림41 10" xfId="685"/>
    <cellStyle name="ÄÞ¸¶_Sheet1_41-06농림41 10" xfId="686"/>
    <cellStyle name="AÞ¸¶_Sheet1_41-06농림41 11" xfId="687"/>
    <cellStyle name="ÄÞ¸¶_Sheet1_41-06농림41 11" xfId="688"/>
    <cellStyle name="AÞ¸¶_Sheet1_41-06농림41 2" xfId="689"/>
    <cellStyle name="ÄÞ¸¶_Sheet1_41-06농림41 2" xfId="690"/>
    <cellStyle name="AÞ¸¶_Sheet1_41-06농림41 3" xfId="691"/>
    <cellStyle name="ÄÞ¸¶_Sheet1_41-06농림41 3" xfId="692"/>
    <cellStyle name="AÞ¸¶_Sheet1_41-06농림41 4" xfId="693"/>
    <cellStyle name="ÄÞ¸¶_Sheet1_41-06농림41 4" xfId="694"/>
    <cellStyle name="AÞ¸¶_Sheet1_41-06농림41 5" xfId="695"/>
    <cellStyle name="ÄÞ¸¶_Sheet1_41-06농림41 5" xfId="696"/>
    <cellStyle name="AÞ¸¶_Sheet1_41-06농림41 6" xfId="697"/>
    <cellStyle name="ÄÞ¸¶_Sheet1_41-06농림41 6" xfId="698"/>
    <cellStyle name="AÞ¸¶_Sheet1_41-06농림41 7" xfId="699"/>
    <cellStyle name="ÄÞ¸¶_Sheet1_41-06농림41 7" xfId="700"/>
    <cellStyle name="AÞ¸¶_Sheet1_41-06농림41 8" xfId="701"/>
    <cellStyle name="ÄÞ¸¶_Sheet1_41-06농림41 8" xfId="702"/>
    <cellStyle name="AÞ¸¶_Sheet1_41-06농림41 9" xfId="703"/>
    <cellStyle name="ÄÞ¸¶_Sheet1_41-06농림41 9" xfId="704"/>
    <cellStyle name="Bad" xfId="705"/>
    <cellStyle name="Bad 2" xfId="706"/>
    <cellStyle name="C¡IA¨ª_¡ic¨u¡A¨￢I¨￢¡Æ AN¡Æe " xfId="707"/>
    <cellStyle name="C￥AØ_¸AAa.¼OAI " xfId="708"/>
    <cellStyle name="Ç¥ÁØ_¼ÕÀÍ¿¹»ê" xfId="709"/>
    <cellStyle name="C￥AØ_¼OAI¿¹≫e" xfId="710"/>
    <cellStyle name="Ç¥ÁØ_ÀÎ°Çºñ,¿ÜÁÖºñ" xfId="711"/>
    <cellStyle name="C￥AØ_AI°Cºn,μμ±Þºn" xfId="712"/>
    <cellStyle name="Ç¥ÁØ_laroux" xfId="713"/>
    <cellStyle name="C￥AØ_laroux_1" xfId="714"/>
    <cellStyle name="Ç¥ÁØ_laroux_1" xfId="715"/>
    <cellStyle name="C￥AØ_laroux_1 10" xfId="716"/>
    <cellStyle name="Ç¥ÁØ_laroux_1 10" xfId="717"/>
    <cellStyle name="C￥AØ_laroux_1 11" xfId="718"/>
    <cellStyle name="Ç¥ÁØ_laroux_1 11" xfId="719"/>
    <cellStyle name="C￥AØ_laroux_1 2" xfId="720"/>
    <cellStyle name="Ç¥ÁØ_laroux_1 2" xfId="721"/>
    <cellStyle name="C￥AØ_laroux_1 3" xfId="722"/>
    <cellStyle name="Ç¥ÁØ_laroux_1 3" xfId="723"/>
    <cellStyle name="C￥AØ_laroux_1 4" xfId="724"/>
    <cellStyle name="Ç¥ÁØ_laroux_1 4" xfId="725"/>
    <cellStyle name="C￥AØ_laroux_1 5" xfId="726"/>
    <cellStyle name="Ç¥ÁØ_laroux_1 5" xfId="727"/>
    <cellStyle name="C￥AØ_laroux_1 6" xfId="728"/>
    <cellStyle name="Ç¥ÁØ_laroux_1 6" xfId="729"/>
    <cellStyle name="C￥AØ_laroux_1 7" xfId="730"/>
    <cellStyle name="Ç¥ÁØ_laroux_1 7" xfId="731"/>
    <cellStyle name="C￥AØ_laroux_1 8" xfId="732"/>
    <cellStyle name="Ç¥ÁØ_laroux_1 8" xfId="733"/>
    <cellStyle name="C￥AØ_laroux_1 9" xfId="734"/>
    <cellStyle name="Ç¥ÁØ_laroux_1 9" xfId="735"/>
    <cellStyle name="C￥AØ_laroux_1_Sheet1" xfId="736"/>
    <cellStyle name="Ç¥ÁØ_laroux_1_Sheet1" xfId="737"/>
    <cellStyle name="C￥AØ_laroux_1_Sheet1 10" xfId="738"/>
    <cellStyle name="Ç¥ÁØ_laroux_1_Sheet1 10" xfId="739"/>
    <cellStyle name="C￥AØ_laroux_1_Sheet1 11" xfId="740"/>
    <cellStyle name="Ç¥ÁØ_laroux_1_Sheet1 11" xfId="741"/>
    <cellStyle name="C￥AØ_laroux_1_Sheet1 2" xfId="742"/>
    <cellStyle name="Ç¥ÁØ_laroux_1_Sheet1 2" xfId="743"/>
    <cellStyle name="C￥AØ_laroux_1_Sheet1 3" xfId="744"/>
    <cellStyle name="Ç¥ÁØ_laroux_1_Sheet1 3" xfId="745"/>
    <cellStyle name="C￥AØ_laroux_1_Sheet1 4" xfId="746"/>
    <cellStyle name="Ç¥ÁØ_laroux_1_Sheet1 4" xfId="747"/>
    <cellStyle name="C￥AØ_laroux_1_Sheet1 5" xfId="748"/>
    <cellStyle name="Ç¥ÁØ_laroux_1_Sheet1 5" xfId="749"/>
    <cellStyle name="C￥AØ_laroux_1_Sheet1 6" xfId="750"/>
    <cellStyle name="Ç¥ÁØ_laroux_1_Sheet1 6" xfId="751"/>
    <cellStyle name="C￥AØ_laroux_1_Sheet1 7" xfId="752"/>
    <cellStyle name="Ç¥ÁØ_laroux_1_Sheet1 7" xfId="753"/>
    <cellStyle name="C￥AØ_laroux_1_Sheet1 8" xfId="754"/>
    <cellStyle name="Ç¥ÁØ_laroux_1_Sheet1 8" xfId="755"/>
    <cellStyle name="C￥AØ_laroux_1_Sheet1 9" xfId="756"/>
    <cellStyle name="Ç¥ÁØ_laroux_1_Sheet1 9" xfId="757"/>
    <cellStyle name="C￥AØ_laroux_2" xfId="758"/>
    <cellStyle name="Ç¥ÁØ_laroux_2" xfId="759"/>
    <cellStyle name="C￥AØ_laroux_2 10" xfId="760"/>
    <cellStyle name="Ç¥ÁØ_laroux_2 10" xfId="761"/>
    <cellStyle name="C￥AØ_laroux_2 11" xfId="762"/>
    <cellStyle name="Ç¥ÁØ_laroux_2 11" xfId="763"/>
    <cellStyle name="C￥AØ_laroux_2 2" xfId="764"/>
    <cellStyle name="Ç¥ÁØ_laroux_2 2" xfId="765"/>
    <cellStyle name="C￥AØ_laroux_2 3" xfId="766"/>
    <cellStyle name="Ç¥ÁØ_laroux_2 3" xfId="767"/>
    <cellStyle name="C￥AØ_laroux_2 4" xfId="768"/>
    <cellStyle name="Ç¥ÁØ_laroux_2 4" xfId="769"/>
    <cellStyle name="C￥AØ_laroux_2 5" xfId="770"/>
    <cellStyle name="Ç¥ÁØ_laroux_2 5" xfId="771"/>
    <cellStyle name="C￥AØ_laroux_2 6" xfId="772"/>
    <cellStyle name="Ç¥ÁØ_laroux_2 6" xfId="773"/>
    <cellStyle name="C￥AØ_laroux_2 7" xfId="774"/>
    <cellStyle name="Ç¥ÁØ_laroux_2 7" xfId="775"/>
    <cellStyle name="C￥AØ_laroux_2 8" xfId="776"/>
    <cellStyle name="Ç¥ÁØ_laroux_2 8" xfId="777"/>
    <cellStyle name="C￥AØ_laroux_2 9" xfId="778"/>
    <cellStyle name="Ç¥ÁØ_laroux_2 9" xfId="779"/>
    <cellStyle name="C￥AØ_laroux_2_Sheet1" xfId="780"/>
    <cellStyle name="Ç¥ÁØ_laroux_2_Sheet1" xfId="781"/>
    <cellStyle name="C￥AØ_laroux_2_Sheet1 10" xfId="782"/>
    <cellStyle name="Ç¥ÁØ_laroux_2_Sheet1 10" xfId="783"/>
    <cellStyle name="C￥AØ_laroux_2_Sheet1 11" xfId="784"/>
    <cellStyle name="Ç¥ÁØ_laroux_2_Sheet1 11" xfId="785"/>
    <cellStyle name="C￥AØ_laroux_2_Sheet1 2" xfId="786"/>
    <cellStyle name="Ç¥ÁØ_laroux_2_Sheet1 2" xfId="787"/>
    <cellStyle name="C￥AØ_laroux_2_Sheet1 3" xfId="788"/>
    <cellStyle name="Ç¥ÁØ_laroux_2_Sheet1 3" xfId="789"/>
    <cellStyle name="C￥AØ_laroux_2_Sheet1 4" xfId="790"/>
    <cellStyle name="Ç¥ÁØ_laroux_2_Sheet1 4" xfId="791"/>
    <cellStyle name="C￥AØ_laroux_2_Sheet1 5" xfId="792"/>
    <cellStyle name="Ç¥ÁØ_laroux_2_Sheet1 5" xfId="793"/>
    <cellStyle name="C￥AØ_laroux_2_Sheet1 6" xfId="794"/>
    <cellStyle name="Ç¥ÁØ_laroux_2_Sheet1 6" xfId="795"/>
    <cellStyle name="C￥AØ_laroux_2_Sheet1 7" xfId="796"/>
    <cellStyle name="Ç¥ÁØ_laroux_2_Sheet1 7" xfId="797"/>
    <cellStyle name="C￥AØ_laroux_2_Sheet1 8" xfId="798"/>
    <cellStyle name="Ç¥ÁØ_laroux_2_Sheet1 8" xfId="799"/>
    <cellStyle name="C￥AØ_laroux_2_Sheet1 9" xfId="800"/>
    <cellStyle name="Ç¥ÁØ_laroux_2_Sheet1 9" xfId="801"/>
    <cellStyle name="C￥AØ_laroux_3" xfId="802"/>
    <cellStyle name="Ç¥ÁØ_laroux_3" xfId="803"/>
    <cellStyle name="C￥AØ_laroux_3 10" xfId="804"/>
    <cellStyle name="Ç¥ÁØ_laroux_3 10" xfId="805"/>
    <cellStyle name="C￥AØ_laroux_3 11" xfId="806"/>
    <cellStyle name="Ç¥ÁØ_laroux_3 11" xfId="807"/>
    <cellStyle name="C￥AØ_laroux_3 2" xfId="808"/>
    <cellStyle name="Ç¥ÁØ_laroux_3 2" xfId="809"/>
    <cellStyle name="C￥AØ_laroux_3 3" xfId="810"/>
    <cellStyle name="Ç¥ÁØ_laroux_3 3" xfId="811"/>
    <cellStyle name="C￥AØ_laroux_3 4" xfId="812"/>
    <cellStyle name="Ç¥ÁØ_laroux_3 4" xfId="813"/>
    <cellStyle name="C￥AØ_laroux_3 5" xfId="814"/>
    <cellStyle name="Ç¥ÁØ_laroux_3 5" xfId="815"/>
    <cellStyle name="C￥AØ_laroux_3 6" xfId="816"/>
    <cellStyle name="Ç¥ÁØ_laroux_3 6" xfId="817"/>
    <cellStyle name="C￥AØ_laroux_3 7" xfId="818"/>
    <cellStyle name="Ç¥ÁØ_laroux_3 7" xfId="819"/>
    <cellStyle name="C￥AØ_laroux_3 8" xfId="820"/>
    <cellStyle name="Ç¥ÁØ_laroux_3 8" xfId="821"/>
    <cellStyle name="C￥AØ_laroux_3 9" xfId="822"/>
    <cellStyle name="Ç¥ÁØ_laroux_3 9" xfId="823"/>
    <cellStyle name="C￥AØ_laroux_4" xfId="824"/>
    <cellStyle name="Ç¥ÁØ_laroux_4" xfId="825"/>
    <cellStyle name="C￥AØ_laroux_4 10" xfId="826"/>
    <cellStyle name="Ç¥ÁØ_laroux_4 10" xfId="827"/>
    <cellStyle name="C￥AØ_laroux_4 11" xfId="828"/>
    <cellStyle name="Ç¥ÁØ_laroux_4 11" xfId="829"/>
    <cellStyle name="C￥AØ_laroux_4 2" xfId="830"/>
    <cellStyle name="Ç¥ÁØ_laroux_4 2" xfId="831"/>
    <cellStyle name="C￥AØ_laroux_4 3" xfId="832"/>
    <cellStyle name="Ç¥ÁØ_laroux_4 3" xfId="833"/>
    <cellStyle name="C￥AØ_laroux_4 4" xfId="834"/>
    <cellStyle name="Ç¥ÁØ_laroux_4 4" xfId="835"/>
    <cellStyle name="C￥AØ_laroux_4 5" xfId="836"/>
    <cellStyle name="Ç¥ÁØ_laroux_4 5" xfId="837"/>
    <cellStyle name="C￥AØ_laroux_4 6" xfId="838"/>
    <cellStyle name="Ç¥ÁØ_laroux_4 6" xfId="839"/>
    <cellStyle name="C￥AØ_laroux_4 7" xfId="840"/>
    <cellStyle name="Ç¥ÁØ_laroux_4 7" xfId="841"/>
    <cellStyle name="C￥AØ_laroux_4 8" xfId="842"/>
    <cellStyle name="Ç¥ÁØ_laroux_4 8" xfId="843"/>
    <cellStyle name="C￥AØ_laroux_4 9" xfId="844"/>
    <cellStyle name="Ç¥ÁØ_laroux_4 9" xfId="845"/>
    <cellStyle name="C￥AØ_laroux_Sheet1" xfId="846"/>
    <cellStyle name="Ç¥ÁØ_laroux_Sheet1" xfId="847"/>
    <cellStyle name="C￥AØ_laroux_Sheet1 10" xfId="848"/>
    <cellStyle name="Ç¥ÁØ_laroux_Sheet1 10" xfId="849"/>
    <cellStyle name="C￥AØ_laroux_Sheet1 11" xfId="850"/>
    <cellStyle name="Ç¥ÁØ_laroux_Sheet1 11" xfId="851"/>
    <cellStyle name="C￥AØ_laroux_Sheet1 2" xfId="852"/>
    <cellStyle name="Ç¥ÁØ_laroux_Sheet1 2" xfId="853"/>
    <cellStyle name="C￥AØ_laroux_Sheet1 3" xfId="854"/>
    <cellStyle name="Ç¥ÁØ_laroux_Sheet1 3" xfId="855"/>
    <cellStyle name="C￥AØ_laroux_Sheet1 4" xfId="856"/>
    <cellStyle name="Ç¥ÁØ_laroux_Sheet1 4" xfId="857"/>
    <cellStyle name="C￥AØ_laroux_Sheet1 5" xfId="858"/>
    <cellStyle name="Ç¥ÁØ_laroux_Sheet1 5" xfId="859"/>
    <cellStyle name="C￥AØ_laroux_Sheet1 6" xfId="860"/>
    <cellStyle name="Ç¥ÁØ_laroux_Sheet1 6" xfId="861"/>
    <cellStyle name="C￥AØ_laroux_Sheet1 7" xfId="862"/>
    <cellStyle name="Ç¥ÁØ_laroux_Sheet1 7" xfId="863"/>
    <cellStyle name="C￥AØ_laroux_Sheet1 8" xfId="864"/>
    <cellStyle name="Ç¥ÁØ_laroux_Sheet1 8" xfId="865"/>
    <cellStyle name="C￥AØ_laroux_Sheet1 9" xfId="866"/>
    <cellStyle name="Ç¥ÁØ_laroux_Sheet1 9" xfId="867"/>
    <cellStyle name="C￥AØ_Sheet1" xfId="868"/>
    <cellStyle name="Ç¥ÁØ_Sheet1" xfId="869"/>
    <cellStyle name="C￥AØ_Sheet1 10" xfId="870"/>
    <cellStyle name="Ç¥ÁØ_Sheet1 10" xfId="871"/>
    <cellStyle name="C￥AØ_Sheet1 11" xfId="872"/>
    <cellStyle name="Ç¥ÁØ_Sheet1 11" xfId="873"/>
    <cellStyle name="C￥AØ_Sheet1 2" xfId="874"/>
    <cellStyle name="Ç¥ÁØ_Sheet1 2" xfId="875"/>
    <cellStyle name="C￥AØ_Sheet1 3" xfId="876"/>
    <cellStyle name="Ç¥ÁØ_Sheet1 3" xfId="877"/>
    <cellStyle name="C￥AØ_Sheet1 4" xfId="878"/>
    <cellStyle name="Ç¥ÁØ_Sheet1 4" xfId="879"/>
    <cellStyle name="C￥AØ_Sheet1 5" xfId="880"/>
    <cellStyle name="Ç¥ÁØ_Sheet1 5" xfId="881"/>
    <cellStyle name="C￥AØ_Sheet1 6" xfId="882"/>
    <cellStyle name="Ç¥ÁØ_Sheet1 6" xfId="883"/>
    <cellStyle name="C￥AØ_Sheet1 7" xfId="884"/>
    <cellStyle name="Ç¥ÁØ_Sheet1 7" xfId="885"/>
    <cellStyle name="C￥AØ_Sheet1 8" xfId="886"/>
    <cellStyle name="Ç¥ÁØ_Sheet1 8" xfId="887"/>
    <cellStyle name="C￥AØ_Sheet1 9" xfId="888"/>
    <cellStyle name="Ç¥ÁØ_Sheet1 9" xfId="889"/>
    <cellStyle name="Calculation" xfId="890"/>
    <cellStyle name="Calculation 2" xfId="891"/>
    <cellStyle name="category" xfId="892"/>
    <cellStyle name="category 2" xfId="893"/>
    <cellStyle name="Check Cell" xfId="894"/>
    <cellStyle name="Check Cell 2" xfId="895"/>
    <cellStyle name="Comma [0]_ SG&amp;A Bridge " xfId="896"/>
    <cellStyle name="comma zerodec" xfId="897"/>
    <cellStyle name="Comma_ SG&amp;A Bridge " xfId="898"/>
    <cellStyle name="Comma0" xfId="899"/>
    <cellStyle name="Comma0 2" xfId="900"/>
    <cellStyle name="Curren?_x0012_퐀_x0017_?" xfId="901"/>
    <cellStyle name="Curren?_x0012_퐀_x0017_? 2" xfId="902"/>
    <cellStyle name="Currency [0]_ SG&amp;A Bridge " xfId="903"/>
    <cellStyle name="Currency_ SG&amp;A Bridge " xfId="904"/>
    <cellStyle name="Currency0" xfId="905"/>
    <cellStyle name="Currency0 2" xfId="906"/>
    <cellStyle name="Currency1" xfId="907"/>
    <cellStyle name="Date" xfId="908"/>
    <cellStyle name="Date 2" xfId="909"/>
    <cellStyle name="Dollar (zero dec)" xfId="910"/>
    <cellStyle name="Euro" xfId="911"/>
    <cellStyle name="Explanatory Text" xfId="912"/>
    <cellStyle name="Explanatory Text 2" xfId="913"/>
    <cellStyle name="Fixed" xfId="914"/>
    <cellStyle name="Fixed 2" xfId="915"/>
    <cellStyle name="Followed Hyperlink" xfId="916"/>
    <cellStyle name="Good" xfId="917"/>
    <cellStyle name="Good 2" xfId="918"/>
    <cellStyle name="Grey" xfId="919"/>
    <cellStyle name="Grey 2" xfId="920"/>
    <cellStyle name="Grey 2 2" xfId="921"/>
    <cellStyle name="Grey 3" xfId="922"/>
    <cellStyle name="HEADER" xfId="923"/>
    <cellStyle name="HEADER 2" xfId="924"/>
    <cellStyle name="Header1" xfId="925"/>
    <cellStyle name="Header1 2" xfId="926"/>
    <cellStyle name="Header2" xfId="927"/>
    <cellStyle name="Header2 2" xfId="928"/>
    <cellStyle name="Header2 2 2" xfId="929"/>
    <cellStyle name="Header2 3" xfId="930"/>
    <cellStyle name="Header2 3 2" xfId="931"/>
    <cellStyle name="Header2 4" xfId="932"/>
    <cellStyle name="Heading 1" xfId="933"/>
    <cellStyle name="Heading 1 2" xfId="934"/>
    <cellStyle name="Heading 1 2 2" xfId="935"/>
    <cellStyle name="Heading 1 3" xfId="936"/>
    <cellStyle name="Heading 2" xfId="937"/>
    <cellStyle name="Heading 2 2" xfId="938"/>
    <cellStyle name="Heading 2 2 2" xfId="939"/>
    <cellStyle name="Heading 2 3" xfId="940"/>
    <cellStyle name="Heading 3" xfId="941"/>
    <cellStyle name="Heading 3 2" xfId="942"/>
    <cellStyle name="Heading 4" xfId="943"/>
    <cellStyle name="Heading 4 2" xfId="944"/>
    <cellStyle name="HEADING1" xfId="945"/>
    <cellStyle name="HEADING1 2" xfId="946"/>
    <cellStyle name="HEADING2" xfId="947"/>
    <cellStyle name="HEADING2 2" xfId="948"/>
    <cellStyle name="Hyperlink" xfId="949"/>
    <cellStyle name="Hyperlink 2" xfId="950"/>
    <cellStyle name="Input" xfId="951"/>
    <cellStyle name="Input [yellow]" xfId="952"/>
    <cellStyle name="Input [yellow] 2" xfId="953"/>
    <cellStyle name="Input [yellow] 2 2" xfId="954"/>
    <cellStyle name="Input [yellow] 3" xfId="955"/>
    <cellStyle name="Input [yellow] 3 2" xfId="956"/>
    <cellStyle name="Input [yellow] 4" xfId="957"/>
    <cellStyle name="Input [yellow] 4 2" xfId="958"/>
    <cellStyle name="Input [yellow] 5" xfId="959"/>
    <cellStyle name="Input [yellow] 5 2" xfId="960"/>
    <cellStyle name="Input 2" xfId="961"/>
    <cellStyle name="Linked Cell" xfId="962"/>
    <cellStyle name="Linked Cell 2" xfId="963"/>
    <cellStyle name="Millares [0]_2AV_M_M " xfId="964"/>
    <cellStyle name="Milliers [0]_Arabian Spec" xfId="965"/>
    <cellStyle name="Milliers_Arabian Spec" xfId="966"/>
    <cellStyle name="Model" xfId="967"/>
    <cellStyle name="Model 2" xfId="968"/>
    <cellStyle name="Mon?aire [0]_Arabian Spec" xfId="969"/>
    <cellStyle name="Mon?aire_Arabian Spec" xfId="970"/>
    <cellStyle name="Moneda [0]_2AV_M_M " xfId="971"/>
    <cellStyle name="Moneda_2AV_M_M " xfId="972"/>
    <cellStyle name="Neutral" xfId="973"/>
    <cellStyle name="Neutral 2" xfId="974"/>
    <cellStyle name="Normal - Style1" xfId="975"/>
    <cellStyle name="Normal - Style1 2" xfId="976"/>
    <cellStyle name="Normal - Style1 3" xfId="977"/>
    <cellStyle name="Normal_ SG&amp;A Bridge " xfId="978"/>
    <cellStyle name="Note" xfId="979"/>
    <cellStyle name="Note 2" xfId="980"/>
    <cellStyle name="Output" xfId="981"/>
    <cellStyle name="Output 2" xfId="982"/>
    <cellStyle name="Percent [2]" xfId="983"/>
    <cellStyle name="Percent [2] 2" xfId="984"/>
    <cellStyle name="subhead" xfId="985"/>
    <cellStyle name="subhead 2" xfId="986"/>
    <cellStyle name="Title" xfId="987"/>
    <cellStyle name="title [1]" xfId="988"/>
    <cellStyle name="title [2]" xfId="989"/>
    <cellStyle name="Title 2" xfId="990"/>
    <cellStyle name="Total" xfId="991"/>
    <cellStyle name="Total 2" xfId="992"/>
    <cellStyle name="Total 2 2" xfId="993"/>
    <cellStyle name="Total 3" xfId="994"/>
    <cellStyle name="UM" xfId="995"/>
    <cellStyle name="UM 2" xfId="996"/>
    <cellStyle name="Warning Text" xfId="997"/>
    <cellStyle name="Warning Text 2" xfId="998"/>
    <cellStyle name="강조색1" xfId="999" builtinId="29" customBuiltin="1"/>
    <cellStyle name="강조색1 2" xfId="1000"/>
    <cellStyle name="강조색1 2 2" xfId="1001"/>
    <cellStyle name="강조색1 2 2 2" xfId="1002"/>
    <cellStyle name="강조색1 2 3" xfId="1003"/>
    <cellStyle name="강조색1 3" xfId="1004"/>
    <cellStyle name="강조색1 3 2" xfId="1005"/>
    <cellStyle name="강조색1 4" xfId="1006"/>
    <cellStyle name="강조색1 4 2" xfId="1007"/>
    <cellStyle name="강조색2" xfId="1008" builtinId="33" customBuiltin="1"/>
    <cellStyle name="강조색2 2" xfId="1009"/>
    <cellStyle name="강조색2 2 2" xfId="1010"/>
    <cellStyle name="강조색2 2 2 2" xfId="1011"/>
    <cellStyle name="강조색2 2 3" xfId="1012"/>
    <cellStyle name="강조색2 3" xfId="1013"/>
    <cellStyle name="강조색2 3 2" xfId="1014"/>
    <cellStyle name="강조색2 4" xfId="1015"/>
    <cellStyle name="강조색2 4 2" xfId="1016"/>
    <cellStyle name="강조색3" xfId="1017" builtinId="37" customBuiltin="1"/>
    <cellStyle name="강조색3 2" xfId="1018"/>
    <cellStyle name="강조색3 2 2" xfId="1019"/>
    <cellStyle name="강조색3 2 2 2" xfId="1020"/>
    <cellStyle name="강조색3 2 3" xfId="1021"/>
    <cellStyle name="강조색3 3" xfId="1022"/>
    <cellStyle name="강조색3 3 2" xfId="1023"/>
    <cellStyle name="강조색3 4" xfId="1024"/>
    <cellStyle name="강조색3 4 2" xfId="1025"/>
    <cellStyle name="강조색4" xfId="1026" builtinId="41" customBuiltin="1"/>
    <cellStyle name="강조색4 2" xfId="1027"/>
    <cellStyle name="강조색4 2 2" xfId="1028"/>
    <cellStyle name="강조색4 2 2 2" xfId="1029"/>
    <cellStyle name="강조색4 2 3" xfId="1030"/>
    <cellStyle name="강조색4 3" xfId="1031"/>
    <cellStyle name="강조색4 3 2" xfId="1032"/>
    <cellStyle name="강조색4 4" xfId="1033"/>
    <cellStyle name="강조색4 4 2" xfId="1034"/>
    <cellStyle name="강조색5" xfId="1035" builtinId="45" customBuiltin="1"/>
    <cellStyle name="강조색5 2" xfId="1036"/>
    <cellStyle name="강조색5 2 2" xfId="1037"/>
    <cellStyle name="강조색5 2 2 2" xfId="1038"/>
    <cellStyle name="강조색5 2 3" xfId="1039"/>
    <cellStyle name="강조색5 3" xfId="1040"/>
    <cellStyle name="강조색5 3 2" xfId="1041"/>
    <cellStyle name="강조색5 4" xfId="1042"/>
    <cellStyle name="강조색6" xfId="1043" builtinId="49" customBuiltin="1"/>
    <cellStyle name="강조색6 2" xfId="1044"/>
    <cellStyle name="강조색6 2 2" xfId="1045"/>
    <cellStyle name="강조색6 2 2 2" xfId="1046"/>
    <cellStyle name="강조색6 2 3" xfId="1047"/>
    <cellStyle name="강조색6 3" xfId="1048"/>
    <cellStyle name="강조색6 3 2" xfId="1049"/>
    <cellStyle name="강조색6 4" xfId="1050"/>
    <cellStyle name="강조색6 4 2" xfId="1051"/>
    <cellStyle name="경고문" xfId="1052" builtinId="11" customBuiltin="1"/>
    <cellStyle name="경고문 2" xfId="1053"/>
    <cellStyle name="경고문 2 2" xfId="1054"/>
    <cellStyle name="경고문 2 2 2" xfId="1055"/>
    <cellStyle name="경고문 2 3" xfId="1056"/>
    <cellStyle name="경고문 3" xfId="1057"/>
    <cellStyle name="경고문 3 2" xfId="1058"/>
    <cellStyle name="경고문 4" xfId="1059"/>
    <cellStyle name="계산" xfId="1060" builtinId="22" customBuiltin="1"/>
    <cellStyle name="계산 2" xfId="1061"/>
    <cellStyle name="계산 2 2" xfId="1062"/>
    <cellStyle name="계산 2 2 2" xfId="1063"/>
    <cellStyle name="계산 2 2 2 2" xfId="1064"/>
    <cellStyle name="계산 2 3" xfId="1065"/>
    <cellStyle name="계산 2 3 2" xfId="1066"/>
    <cellStyle name="계산 2 4" xfId="1067"/>
    <cellStyle name="계산 2 4 2" xfId="1068"/>
    <cellStyle name="계산 3" xfId="1069"/>
    <cellStyle name="계산 3 2" xfId="1070"/>
    <cellStyle name="계산 4" xfId="1071"/>
    <cellStyle name="계산 4 2" xfId="1072"/>
    <cellStyle name="고정소숫점" xfId="1073"/>
    <cellStyle name="고정소숫점 2" xfId="1074"/>
    <cellStyle name="고정출력1" xfId="1075"/>
    <cellStyle name="고정출력1 2" xfId="1076"/>
    <cellStyle name="고정출력2" xfId="1077"/>
    <cellStyle name="고정출력2 2" xfId="1078"/>
    <cellStyle name="나쁨" xfId="1079" builtinId="27" customBuiltin="1"/>
    <cellStyle name="나쁨 2" xfId="1080"/>
    <cellStyle name="나쁨 2 2" xfId="1081"/>
    <cellStyle name="나쁨 2 2 2" xfId="1082"/>
    <cellStyle name="나쁨 2 3" xfId="1083"/>
    <cellStyle name="나쁨 3" xfId="1084"/>
    <cellStyle name="나쁨 3 2" xfId="1085"/>
    <cellStyle name="나쁨 4" xfId="1086"/>
    <cellStyle name="나쁨 4 2" xfId="1087"/>
    <cellStyle name="날짜" xfId="1088"/>
    <cellStyle name="날짜 2" xfId="1089"/>
    <cellStyle name="달러" xfId="1090"/>
    <cellStyle name="달러 2" xfId="1091"/>
    <cellStyle name="뒤에 오는 하이퍼링크_Book1" xfId="1092"/>
    <cellStyle name="똿뗦먛귟 [0.00]_PRODUCT DETAIL Q1" xfId="1093"/>
    <cellStyle name="똿뗦먛귟_PRODUCT DETAIL Q1" xfId="1094"/>
    <cellStyle name="메모" xfId="1095" builtinId="10" customBuiltin="1"/>
    <cellStyle name="메모 2" xfId="1096"/>
    <cellStyle name="메모 2 2" xfId="1097"/>
    <cellStyle name="메모 2 2 2" xfId="1098"/>
    <cellStyle name="메모 2 2 2 2" xfId="1099"/>
    <cellStyle name="메모 2 3" xfId="1100"/>
    <cellStyle name="메모 2 3 2" xfId="1101"/>
    <cellStyle name="메모 2 4" xfId="1102"/>
    <cellStyle name="메모 2 4 2" xfId="1103"/>
    <cellStyle name="메모 2 5" xfId="1104"/>
    <cellStyle name="메모 3" xfId="1105"/>
    <cellStyle name="메모 3 2" xfId="1106"/>
    <cellStyle name="메모 4" xfId="1107"/>
    <cellStyle name="메모 4 2" xfId="1108"/>
    <cellStyle name="믅됞 [0.00]_PRODUCT DETAIL Q1" xfId="1109"/>
    <cellStyle name="믅됞_PRODUCT DETAIL Q1" xfId="1110"/>
    <cellStyle name="바탕글" xfId="1111"/>
    <cellStyle name="바탕글 2" xfId="1112"/>
    <cellStyle name="백분율" xfId="1113" builtinId="5"/>
    <cellStyle name="백분율 [0]" xfId="1114"/>
    <cellStyle name="백분율 [2]" xfId="1115"/>
    <cellStyle name="백분율 2" xfId="1116"/>
    <cellStyle name="백분율 2 2" xfId="1117"/>
    <cellStyle name="백분율 2 2 2" xfId="1118"/>
    <cellStyle name="백분율 2 3" xfId="1119"/>
    <cellStyle name="백분율 2 4" xfId="1120"/>
    <cellStyle name="백분율 3" xfId="1121"/>
    <cellStyle name="백분율 3 2" xfId="1122"/>
    <cellStyle name="보통" xfId="1123" builtinId="28" customBuiltin="1"/>
    <cellStyle name="보통 2" xfId="1124"/>
    <cellStyle name="보통 2 2" xfId="1125"/>
    <cellStyle name="보통 2 2 2" xfId="1126"/>
    <cellStyle name="보통 2 3" xfId="1127"/>
    <cellStyle name="보통 3" xfId="1128"/>
    <cellStyle name="보통 3 2" xfId="1129"/>
    <cellStyle name="보통 4" xfId="1130"/>
    <cellStyle name="보통 4 2" xfId="1131"/>
    <cellStyle name="본문" xfId="1132"/>
    <cellStyle name="부제목" xfId="1133"/>
    <cellStyle name="뷭?_?긚??_1" xfId="1134"/>
    <cellStyle name="설명 텍스트" xfId="1135" builtinId="53" customBuiltin="1"/>
    <cellStyle name="설명 텍스트 2" xfId="1136"/>
    <cellStyle name="설명 텍스트 2 2" xfId="1137"/>
    <cellStyle name="설명 텍스트 2 2 2" xfId="1138"/>
    <cellStyle name="설명 텍스트 2 3" xfId="1139"/>
    <cellStyle name="설명 텍스트 3" xfId="1140"/>
    <cellStyle name="설명 텍스트 3 2" xfId="1141"/>
    <cellStyle name="설명 텍스트 4" xfId="1142"/>
    <cellStyle name="셀 확인" xfId="1143" builtinId="23" customBuiltin="1"/>
    <cellStyle name="셀 확인 2" xfId="1144"/>
    <cellStyle name="셀 확인 2 2" xfId="1145"/>
    <cellStyle name="셀 확인 2 2 2" xfId="1146"/>
    <cellStyle name="셀 확인 2 3" xfId="1147"/>
    <cellStyle name="셀 확인 3" xfId="1148"/>
    <cellStyle name="셀 확인 3 2" xfId="1149"/>
    <cellStyle name="셀 확인 4" xfId="1150"/>
    <cellStyle name="숫자(R)" xfId="1151"/>
    <cellStyle name="숫자(R) 2" xfId="1152"/>
    <cellStyle name="쉼표 [0]" xfId="1153" builtinId="6"/>
    <cellStyle name="쉼표 [0] 10" xfId="1154"/>
    <cellStyle name="쉼표 [0] 11" xfId="1155"/>
    <cellStyle name="쉼표 [0] 2" xfId="1156"/>
    <cellStyle name="쉼표 [0] 2 10" xfId="1531"/>
    <cellStyle name="쉼표 [0] 2 2" xfId="1157"/>
    <cellStyle name="쉼표 [0] 2 2 2" xfId="1158"/>
    <cellStyle name="쉼표 [0] 2 2 2 2" xfId="1159"/>
    <cellStyle name="쉼표 [0] 2 2 2 2 2" xfId="1160"/>
    <cellStyle name="쉼표 [0] 2 2 2 3" xfId="1161"/>
    <cellStyle name="쉼표 [0] 2 2 3" xfId="1162"/>
    <cellStyle name="쉼표 [0] 2 2 3 2" xfId="1163"/>
    <cellStyle name="쉼표 [0] 2 2 4" xfId="1164"/>
    <cellStyle name="쉼표 [0] 2 2 5" xfId="1165"/>
    <cellStyle name="쉼표 [0] 2 3" xfId="1166"/>
    <cellStyle name="쉼표 [0] 2 3 2" xfId="1167"/>
    <cellStyle name="쉼표 [0] 2 3 2 2" xfId="1168"/>
    <cellStyle name="쉼표 [0] 2 3 3" xfId="1169"/>
    <cellStyle name="쉼표 [0] 2 4" xfId="1170"/>
    <cellStyle name="쉼표 [0] 2 5" xfId="1171"/>
    <cellStyle name="쉼표 [0] 2 6" xfId="1172"/>
    <cellStyle name="쉼표 [0] 2 7" xfId="1173"/>
    <cellStyle name="쉼표 [0] 2 8" xfId="1174"/>
    <cellStyle name="쉼표 [0] 2 9" xfId="1175"/>
    <cellStyle name="쉼표 [0] 2_014_교육및문화" xfId="1176"/>
    <cellStyle name="쉼표 [0] 28" xfId="1177"/>
    <cellStyle name="쉼표 [0] 3" xfId="1178"/>
    <cellStyle name="쉼표 [0] 3 2" xfId="1179"/>
    <cellStyle name="쉼표 [0] 3 2 2" xfId="1180"/>
    <cellStyle name="쉼표 [0] 3 2 3" xfId="1181"/>
    <cellStyle name="쉼표 [0] 3 3" xfId="1182"/>
    <cellStyle name="쉼표 [0] 3 4" xfId="1183"/>
    <cellStyle name="쉼표 [0] 3 5" xfId="1184"/>
    <cellStyle name="쉼표 [0] 4" xfId="1185"/>
    <cellStyle name="쉼표 [0] 4 2" xfId="1186"/>
    <cellStyle name="쉼표 [0] 4 2 2" xfId="1187"/>
    <cellStyle name="쉼표 [0] 4 3" xfId="1188"/>
    <cellStyle name="쉼표 [0] 5" xfId="1189"/>
    <cellStyle name="쉼표 [0] 5 2" xfId="1190"/>
    <cellStyle name="쉼표 [0] 5 3" xfId="1191"/>
    <cellStyle name="쉼표 [0] 51" xfId="1192"/>
    <cellStyle name="쉼표 [0] 6" xfId="1193"/>
    <cellStyle name="쉼표 [0] 6 2" xfId="1194"/>
    <cellStyle name="쉼표 [0] 6 3" xfId="1195"/>
    <cellStyle name="쉼표 [0] 6 4" xfId="1196"/>
    <cellStyle name="쉼표 [0] 7" xfId="1197"/>
    <cellStyle name="쉼표 [0] 7 2" xfId="1198"/>
    <cellStyle name="쉼표 [0] 7 3" xfId="1199"/>
    <cellStyle name="쉼표 [0] 75" xfId="1200"/>
    <cellStyle name="쉼표 [0] 76" xfId="1201"/>
    <cellStyle name="쉼표 [0] 78" xfId="1202"/>
    <cellStyle name="쉼표 [0] 79" xfId="1203"/>
    <cellStyle name="쉼표 [0] 8" xfId="1204"/>
    <cellStyle name="쉼표 [0] 8 2" xfId="1205"/>
    <cellStyle name="쉼표 [0] 80" xfId="1206"/>
    <cellStyle name="쉼표 [0] 81" xfId="1207"/>
    <cellStyle name="쉼표 [0] 82" xfId="1208"/>
    <cellStyle name="쉼표 [0] 84" xfId="1209"/>
    <cellStyle name="쉼표 [0] 85" xfId="1210"/>
    <cellStyle name="쉼표 [0] 9" xfId="1211"/>
    <cellStyle name="쉼표 [0] 9 2" xfId="1212"/>
    <cellStyle name="쉼표 [0]_15 재정" xfId="1213"/>
    <cellStyle name="쉼표 [0]_15.시군공유재산" xfId="1214"/>
    <cellStyle name="스타일 1" xfId="1215"/>
    <cellStyle name="스타일 1 2" xfId="1216"/>
    <cellStyle name="스타일 1 2 2" xfId="1217"/>
    <cellStyle name="스타일 1 3" xfId="1218"/>
    <cellStyle name="연결된 셀" xfId="1219" builtinId="24" customBuiltin="1"/>
    <cellStyle name="연결된 셀 2" xfId="1220"/>
    <cellStyle name="연결된 셀 2 2" xfId="1221"/>
    <cellStyle name="연결된 셀 2 2 2" xfId="1222"/>
    <cellStyle name="연결된 셀 2 3" xfId="1223"/>
    <cellStyle name="연결된 셀 3" xfId="1224"/>
    <cellStyle name="연결된 셀 3 2" xfId="1225"/>
    <cellStyle name="연결된 셀 4" xfId="1226"/>
    <cellStyle name="연결된 셀 4 2" xfId="1227"/>
    <cellStyle name="요약" xfId="1228" builtinId="25" customBuiltin="1"/>
    <cellStyle name="요약 2" xfId="1229"/>
    <cellStyle name="요약 2 2" xfId="1230"/>
    <cellStyle name="요약 2 2 2" xfId="1231"/>
    <cellStyle name="요약 2 3" xfId="1232"/>
    <cellStyle name="요약 2 4" xfId="1233"/>
    <cellStyle name="요약 2 4 2" xfId="1234"/>
    <cellStyle name="요약 3" xfId="1235"/>
    <cellStyle name="요약 3 2" xfId="1236"/>
    <cellStyle name="요약 4" xfId="1237"/>
    <cellStyle name="요약 4 2" xfId="1238"/>
    <cellStyle name="입력" xfId="1239" builtinId="20" customBuiltin="1"/>
    <cellStyle name="입력 2" xfId="1240"/>
    <cellStyle name="입력 2 2" xfId="1241"/>
    <cellStyle name="입력 2 2 2" xfId="1242"/>
    <cellStyle name="입력 2 2 2 2" xfId="1243"/>
    <cellStyle name="입력 2 3" xfId="1244"/>
    <cellStyle name="입력 2 3 2" xfId="1245"/>
    <cellStyle name="입력 2 4" xfId="1246"/>
    <cellStyle name="입력 2 4 2" xfId="1247"/>
    <cellStyle name="입력 3" xfId="1248"/>
    <cellStyle name="입력 3 2" xfId="1249"/>
    <cellStyle name="입력 4" xfId="1250"/>
    <cellStyle name="입력 4 2" xfId="1251"/>
    <cellStyle name="자리수" xfId="1252"/>
    <cellStyle name="자리수 2" xfId="1253"/>
    <cellStyle name="자리수0" xfId="1254"/>
    <cellStyle name="자리수0 2" xfId="1255"/>
    <cellStyle name="작은제목" xfId="1256"/>
    <cellStyle name="작은제목 2" xfId="1257"/>
    <cellStyle name="제목" xfId="1258" builtinId="15" customBuiltin="1"/>
    <cellStyle name="제목 1" xfId="1259" builtinId="16" customBuiltin="1"/>
    <cellStyle name="제목 1 2" xfId="1260"/>
    <cellStyle name="제목 1 2 2" xfId="1261"/>
    <cellStyle name="제목 1 2 2 2" xfId="1262"/>
    <cellStyle name="제목 1 2 3" xfId="1263"/>
    <cellStyle name="제목 1 3" xfId="1264"/>
    <cellStyle name="제목 1 3 2" xfId="1265"/>
    <cellStyle name="제목 1 4" xfId="1266"/>
    <cellStyle name="제목 2" xfId="1267" builtinId="17" customBuiltin="1"/>
    <cellStyle name="제목 2 2" xfId="1268"/>
    <cellStyle name="제목 2 2 2" xfId="1269"/>
    <cellStyle name="제목 2 2 2 2" xfId="1270"/>
    <cellStyle name="제목 2 2 3" xfId="1271"/>
    <cellStyle name="제목 2 3" xfId="1272"/>
    <cellStyle name="제목 2 3 2" xfId="1273"/>
    <cellStyle name="제목 2 4" xfId="1274"/>
    <cellStyle name="제목 3" xfId="1275" builtinId="18" customBuiltin="1"/>
    <cellStyle name="제목 3 2" xfId="1276"/>
    <cellStyle name="제목 3 2 2" xfId="1277"/>
    <cellStyle name="제목 3 2 2 2" xfId="1278"/>
    <cellStyle name="제목 3 2 3" xfId="1279"/>
    <cellStyle name="제목 3 3" xfId="1280"/>
    <cellStyle name="제목 3 3 2" xfId="1281"/>
    <cellStyle name="제목 3 4" xfId="1282"/>
    <cellStyle name="제목 4" xfId="1283" builtinId="19" customBuiltin="1"/>
    <cellStyle name="제목 4 2" xfId="1284"/>
    <cellStyle name="제목 4 2 2" xfId="1285"/>
    <cellStyle name="제목 4 2 2 2" xfId="1286"/>
    <cellStyle name="제목 4 2 3" xfId="1287"/>
    <cellStyle name="제목 4 3" xfId="1288"/>
    <cellStyle name="제목 4 3 2" xfId="1289"/>
    <cellStyle name="제목 4 4" xfId="1290"/>
    <cellStyle name="제목 5" xfId="1291"/>
    <cellStyle name="제목 5 2" xfId="1292"/>
    <cellStyle name="제목 5 2 2" xfId="1293"/>
    <cellStyle name="제목 6" xfId="1294"/>
    <cellStyle name="제목 7" xfId="1295"/>
    <cellStyle name="좋음" xfId="1296" builtinId="26" customBuiltin="1"/>
    <cellStyle name="좋음 2" xfId="1297"/>
    <cellStyle name="좋음 2 2" xfId="1298"/>
    <cellStyle name="좋음 2 2 2" xfId="1299"/>
    <cellStyle name="좋음 2 3" xfId="1300"/>
    <cellStyle name="좋음 3" xfId="1301"/>
    <cellStyle name="좋음 3 2" xfId="1302"/>
    <cellStyle name="좋음 4" xfId="1303"/>
    <cellStyle name="좋음 4 2" xfId="1304"/>
    <cellStyle name="출력" xfId="1305" builtinId="21" customBuiltin="1"/>
    <cellStyle name="출력 2" xfId="1306"/>
    <cellStyle name="출력 2 2" xfId="1307"/>
    <cellStyle name="출력 2 2 2" xfId="1308"/>
    <cellStyle name="출력 2 2 2 2" xfId="1309"/>
    <cellStyle name="출력 2 3" xfId="1310"/>
    <cellStyle name="출력 2 3 2" xfId="1311"/>
    <cellStyle name="출력 2 4" xfId="1312"/>
    <cellStyle name="출력 2 4 2" xfId="1313"/>
    <cellStyle name="출력 3" xfId="1314"/>
    <cellStyle name="출력 3 2" xfId="1315"/>
    <cellStyle name="출력 4" xfId="1316"/>
    <cellStyle name="출력 4 2" xfId="1317"/>
    <cellStyle name="콤마 [0]" xfId="1318"/>
    <cellStyle name="콤마 [0] 2" xfId="1319"/>
    <cellStyle name="콤마 [0] 2 2" xfId="1320"/>
    <cellStyle name="콤마 [0] 3" xfId="1321"/>
    <cellStyle name="콤마 [0] 3 2" xfId="1322"/>
    <cellStyle name="콤마 [0]_-02.토지기후" xfId="1323"/>
    <cellStyle name="콤마 [0]_205)13.도공유재산" xfId="1324"/>
    <cellStyle name="콤마 [0]_해안선및도서" xfId="1325"/>
    <cellStyle name="콤마 [0]_해안선및도서_-14.교육문화" xfId="1326"/>
    <cellStyle name="콤마 [0]_해안선및도서_예산담당1006" xfId="1327"/>
    <cellStyle name="콤마 [2]" xfId="1328"/>
    <cellStyle name="콤마_  종  합  " xfId="1329"/>
    <cellStyle name="큰제목" xfId="1330"/>
    <cellStyle name="큰제목 2" xfId="1331"/>
    <cellStyle name="큰제목 2 2" xfId="1332"/>
    <cellStyle name="큰제목 3" xfId="1333"/>
    <cellStyle name="통화 [0] 2" xfId="1334"/>
    <cellStyle name="통화 [0] 2 2" xfId="1335"/>
    <cellStyle name="퍼센트" xfId="1336"/>
    <cellStyle name="퍼센트 2" xfId="1337"/>
    <cellStyle name="표준" xfId="0" builtinId="0"/>
    <cellStyle name="표준 10" xfId="1338"/>
    <cellStyle name="표준 10 2" xfId="1339"/>
    <cellStyle name="표준 10 3" xfId="1340"/>
    <cellStyle name="표준 10 4" xfId="1341"/>
    <cellStyle name="표준 100" xfId="1342"/>
    <cellStyle name="표준 101" xfId="1343"/>
    <cellStyle name="표준 102" xfId="1344"/>
    <cellStyle name="표준 103" xfId="1345"/>
    <cellStyle name="표준 109" xfId="1346"/>
    <cellStyle name="표준 11" xfId="1347"/>
    <cellStyle name="표준 11 2" xfId="1348"/>
    <cellStyle name="표준 11 3" xfId="1349"/>
    <cellStyle name="표준 11 4" xfId="1350"/>
    <cellStyle name="표준 110" xfId="1351"/>
    <cellStyle name="표준 111" xfId="1352"/>
    <cellStyle name="표준 12" xfId="1353"/>
    <cellStyle name="표준 12 2" xfId="1354"/>
    <cellStyle name="표준 13" xfId="1355"/>
    <cellStyle name="표준 13 2" xfId="1356"/>
    <cellStyle name="표준 14" xfId="1357"/>
    <cellStyle name="표준 15" xfId="1358"/>
    <cellStyle name="표준 16" xfId="1359"/>
    <cellStyle name="표준 168" xfId="1360"/>
    <cellStyle name="표준 169" xfId="1361"/>
    <cellStyle name="표준 17" xfId="1362"/>
    <cellStyle name="표준 170" xfId="1363"/>
    <cellStyle name="표준 171" xfId="1364"/>
    <cellStyle name="표준 172" xfId="1365"/>
    <cellStyle name="표준 173" xfId="1366"/>
    <cellStyle name="표준 175" xfId="1367"/>
    <cellStyle name="표준 176" xfId="1368"/>
    <cellStyle name="표준 177" xfId="1369"/>
    <cellStyle name="표준 178" xfId="1370"/>
    <cellStyle name="표준 179" xfId="1371"/>
    <cellStyle name="표준 18" xfId="1372"/>
    <cellStyle name="표준 180" xfId="1373"/>
    <cellStyle name="표준 181" xfId="1374"/>
    <cellStyle name="표준 182" xfId="1375"/>
    <cellStyle name="표준 183" xfId="1376"/>
    <cellStyle name="표준 19" xfId="1377"/>
    <cellStyle name="표준 2" xfId="1378"/>
    <cellStyle name="표준 2 10" xfId="1379"/>
    <cellStyle name="표준 2 11" xfId="1380"/>
    <cellStyle name="표준 2 12" xfId="1381"/>
    <cellStyle name="표준 2 13" xfId="1382"/>
    <cellStyle name="표준 2 2" xfId="1383"/>
    <cellStyle name="표준 2 2 2" xfId="1384"/>
    <cellStyle name="표준 2 2 2 2" xfId="1385"/>
    <cellStyle name="표준 2 2 3" xfId="1386"/>
    <cellStyle name="표준 2 2 4" xfId="1387"/>
    <cellStyle name="표준 2 2_2013년 통계연보 제출자료(기업지원과)" xfId="1388"/>
    <cellStyle name="표준 2 3" xfId="1389"/>
    <cellStyle name="표준 2 3 2" xfId="1390"/>
    <cellStyle name="표준 2 3 2 2" xfId="1391"/>
    <cellStyle name="표준 2 3 2 3" xfId="1392"/>
    <cellStyle name="표준 2 3 3" xfId="1393"/>
    <cellStyle name="표준 2 3 3 2" xfId="1394"/>
    <cellStyle name="표준 2 4" xfId="1395"/>
    <cellStyle name="표준 2 4 2" xfId="1396"/>
    <cellStyle name="표준 2 4 2 2" xfId="1397"/>
    <cellStyle name="표준 2 4 2 3" xfId="1398"/>
    <cellStyle name="표준 2 4 3" xfId="1399"/>
    <cellStyle name="표준 2 4 4" xfId="1400"/>
    <cellStyle name="표준 2 5" xfId="1401"/>
    <cellStyle name="표준 2 5 2" xfId="1402"/>
    <cellStyle name="표준 2 6" xfId="1403"/>
    <cellStyle name="표준 2 6 2" xfId="1404"/>
    <cellStyle name="표준 2 7" xfId="1405"/>
    <cellStyle name="표준 2 8" xfId="1406"/>
    <cellStyle name="표준 2 9" xfId="1407"/>
    <cellStyle name="표준 2_(붙임2) 시정통계 활용도 의견조사표" xfId="1408"/>
    <cellStyle name="표준 20" xfId="1409"/>
    <cellStyle name="표준 21" xfId="1410"/>
    <cellStyle name="표준 22" xfId="1411"/>
    <cellStyle name="표준 23" xfId="1412"/>
    <cellStyle name="표준 24" xfId="1413"/>
    <cellStyle name="표준 25" xfId="1414"/>
    <cellStyle name="표준 26" xfId="1415"/>
    <cellStyle name="표준 27" xfId="1416"/>
    <cellStyle name="표준 28" xfId="1417"/>
    <cellStyle name="표준 29" xfId="1418"/>
    <cellStyle name="표준 3" xfId="1419"/>
    <cellStyle name="표준 3 2" xfId="1420"/>
    <cellStyle name="표준 3 2 2" xfId="1421"/>
    <cellStyle name="표준 3 2 3" xfId="1422"/>
    <cellStyle name="표준 3 2 4" xfId="1423"/>
    <cellStyle name="표준 3 3" xfId="1424"/>
    <cellStyle name="표준 3 3 2" xfId="1425"/>
    <cellStyle name="표준 3 3 2 2" xfId="1426"/>
    <cellStyle name="표준 3 3 3" xfId="1427"/>
    <cellStyle name="표준 3 3 4" xfId="1428"/>
    <cellStyle name="표준 3 4" xfId="1429"/>
    <cellStyle name="표준 3 4 2" xfId="1430"/>
    <cellStyle name="표준 3 4 2 2" xfId="1431"/>
    <cellStyle name="표준 3 4 3" xfId="1432"/>
    <cellStyle name="표준 3 5" xfId="1433"/>
    <cellStyle name="표준 3 5 2" xfId="1434"/>
    <cellStyle name="표준 3 6" xfId="1435"/>
    <cellStyle name="표준 3_사방 산림형질변경(관리계)" xfId="1436"/>
    <cellStyle name="표준 30" xfId="1437"/>
    <cellStyle name="표준 31" xfId="1438"/>
    <cellStyle name="표준 32" xfId="1439"/>
    <cellStyle name="표준 33" xfId="1440"/>
    <cellStyle name="표준 34" xfId="1441"/>
    <cellStyle name="표준 35" xfId="1442"/>
    <cellStyle name="표준 36" xfId="1443"/>
    <cellStyle name="표준 37" xfId="1444"/>
    <cellStyle name="표준 38" xfId="1445"/>
    <cellStyle name="표준 39" xfId="1446"/>
    <cellStyle name="표준 4" xfId="1447"/>
    <cellStyle name="표준 4 2" xfId="1448"/>
    <cellStyle name="표준 4 2 2" xfId="1449"/>
    <cellStyle name="표준 4 2 3" xfId="1450"/>
    <cellStyle name="표준 4 2 3 2" xfId="1451"/>
    <cellStyle name="표준 4 2 3 3" xfId="1452"/>
    <cellStyle name="표준 4 3" xfId="1453"/>
    <cellStyle name="표준 4 3 2" xfId="1454"/>
    <cellStyle name="표준 4 3 3" xfId="1455"/>
    <cellStyle name="표준 4 4" xfId="1456"/>
    <cellStyle name="표준 4 4 2" xfId="1457"/>
    <cellStyle name="표준 4 5" xfId="1458"/>
    <cellStyle name="표준 4 5 2" xfId="1459"/>
    <cellStyle name="표준 4 6" xfId="1460"/>
    <cellStyle name="표준 4_사방 산림형질변경(관리계)" xfId="1461"/>
    <cellStyle name="표준 40" xfId="1462"/>
    <cellStyle name="표준 41" xfId="1463"/>
    <cellStyle name="표준 42" xfId="1464"/>
    <cellStyle name="표준 43" xfId="1465"/>
    <cellStyle name="표준 44" xfId="1466"/>
    <cellStyle name="표준 45" xfId="1467"/>
    <cellStyle name="표준 46" xfId="1468"/>
    <cellStyle name="표준 47" xfId="1469"/>
    <cellStyle name="표준 48" xfId="1529"/>
    <cellStyle name="표준 48 2" xfId="1533"/>
    <cellStyle name="표준 49" xfId="1530"/>
    <cellStyle name="표준 49 2" xfId="1534"/>
    <cellStyle name="표준 5" xfId="1470"/>
    <cellStyle name="표준 5 2" xfId="1471"/>
    <cellStyle name="표준 5 2 2" xfId="1472"/>
    <cellStyle name="표준 5 2 3" xfId="1473"/>
    <cellStyle name="표준 5 3" xfId="1474"/>
    <cellStyle name="표준 5 3 2" xfId="1475"/>
    <cellStyle name="표준 5 4" xfId="1476"/>
    <cellStyle name="표준 5 4 2" xfId="1477"/>
    <cellStyle name="표준 50" xfId="1532"/>
    <cellStyle name="표준 50 2" xfId="1535"/>
    <cellStyle name="표준 51" xfId="1536"/>
    <cellStyle name="표준 6" xfId="1478"/>
    <cellStyle name="표준 6 2" xfId="1479"/>
    <cellStyle name="표준 6 2 2" xfId="1480"/>
    <cellStyle name="표준 6 3" xfId="1481"/>
    <cellStyle name="표준 6 3 2" xfId="1482"/>
    <cellStyle name="표준 6 4" xfId="1483"/>
    <cellStyle name="표준 6 4 2" xfId="1484"/>
    <cellStyle name="표준 6 5" xfId="1485"/>
    <cellStyle name="표준 6 6" xfId="1486"/>
    <cellStyle name="표준 6 7" xfId="1487"/>
    <cellStyle name="표준 7" xfId="1488"/>
    <cellStyle name="표준 7 2" xfId="1489"/>
    <cellStyle name="표준 7 2 2" xfId="1490"/>
    <cellStyle name="표준 7 3" xfId="1491"/>
    <cellStyle name="표준 7 3 2" xfId="1492"/>
    <cellStyle name="표준 79" xfId="1493"/>
    <cellStyle name="표준 8" xfId="1494"/>
    <cellStyle name="표준 8 2" xfId="1495"/>
    <cellStyle name="표준 8 2 2" xfId="1496"/>
    <cellStyle name="표준 8 3" xfId="1497"/>
    <cellStyle name="표준 8 3 2" xfId="1498"/>
    <cellStyle name="표준 80" xfId="1499"/>
    <cellStyle name="표준 87" xfId="1500"/>
    <cellStyle name="표준 88" xfId="1501"/>
    <cellStyle name="표준 89" xfId="1502"/>
    <cellStyle name="표준 9" xfId="1503"/>
    <cellStyle name="표준 9 2" xfId="1504"/>
    <cellStyle name="표준 9 3" xfId="1505"/>
    <cellStyle name="표준 90" xfId="1506"/>
    <cellStyle name="표준 91" xfId="1507"/>
    <cellStyle name="표준 92" xfId="1508"/>
    <cellStyle name="표준 94" xfId="1509"/>
    <cellStyle name="표준 95" xfId="1510"/>
    <cellStyle name="표준 96" xfId="1511"/>
    <cellStyle name="표준 97" xfId="1512"/>
    <cellStyle name="표준 98" xfId="1513"/>
    <cellStyle name="표준 99" xfId="1514"/>
    <cellStyle name="표준_-11.운수관광" xfId="1515"/>
    <cellStyle name="표준_-14.교육문화" xfId="1516"/>
    <cellStyle name="표준_9.일반회계세출결산" xfId="1517"/>
    <cellStyle name="표준_Sheet1" xfId="1518"/>
    <cellStyle name="표준_예산담당1006" xfId="1519"/>
    <cellStyle name="하이퍼링크 2" xfId="1520"/>
    <cellStyle name="하이퍼링크 2 2" xfId="1521"/>
    <cellStyle name="하이퍼링크 3" xfId="1522"/>
    <cellStyle name="합산" xfId="1523"/>
    <cellStyle name="합산 2" xfId="1524"/>
    <cellStyle name="화폐기호" xfId="1525"/>
    <cellStyle name="화폐기호 2" xfId="1526"/>
    <cellStyle name="화폐기호0" xfId="1527"/>
    <cellStyle name="화폐기호0 2" xfId="15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9524</xdr:rowOff>
    </xdr:from>
    <xdr:to>
      <xdr:col>8</xdr:col>
      <xdr:colOff>581025</xdr:colOff>
      <xdr:row>12</xdr:row>
      <xdr:rowOff>76199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52400" y="466724"/>
          <a:ext cx="5915025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15.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재정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Public Finance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view="pageBreakPreview" zoomScaleNormal="100" zoomScaleSheetLayoutView="100" workbookViewId="0">
      <pane ySplit="20" topLeftCell="A21" activePane="bottomLeft" state="frozen"/>
      <selection activeCell="D35" sqref="D35"/>
      <selection pane="bottomLeft" activeCell="E26" sqref="E26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771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12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12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12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12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12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12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12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12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12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12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12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12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12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12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12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12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4"/>
    </row>
    <row r="38" spans="1:16">
      <c r="J38" s="4"/>
    </row>
  </sheetData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39"/>
  <sheetViews>
    <sheetView view="pageBreakPreview" zoomScaleNormal="100" zoomScaleSheetLayoutView="100" workbookViewId="0">
      <selection activeCell="A33" sqref="A33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503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/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0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1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2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3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4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5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6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7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8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9</v>
      </c>
      <c r="B26" s="5"/>
      <c r="C26" s="6"/>
      <c r="D26" s="6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10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11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12</v>
      </c>
      <c r="B29" s="5"/>
      <c r="C29" s="6"/>
      <c r="D29" s="6"/>
      <c r="F29" s="5" t="s">
        <v>13</v>
      </c>
      <c r="G29" s="6" t="s">
        <v>13</v>
      </c>
      <c r="H29" s="7" t="s">
        <v>13</v>
      </c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 t="s">
        <v>14</v>
      </c>
      <c r="B30" s="5"/>
      <c r="C30" s="6"/>
      <c r="D30" s="6"/>
      <c r="F30" s="5"/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 t="s">
        <v>15</v>
      </c>
      <c r="B31" s="5"/>
      <c r="C31" s="6"/>
      <c r="D31" s="8"/>
      <c r="F31" s="5"/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A32" s="5" t="s">
        <v>517</v>
      </c>
      <c r="B32" s="5"/>
      <c r="C32" s="6"/>
      <c r="D32" s="6"/>
      <c r="E32" s="6"/>
      <c r="F32" s="6"/>
      <c r="G32" s="6"/>
      <c r="H32" s="7"/>
      <c r="I32" s="7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4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tabSelected="1" view="pageBreakPreview" zoomScale="85" zoomScaleNormal="100" zoomScaleSheetLayoutView="85" workbookViewId="0">
      <selection activeCell="K20" sqref="K20"/>
    </sheetView>
  </sheetViews>
  <sheetFormatPr defaultRowHeight="14.25"/>
  <cols>
    <col min="1" max="1" width="5.75" style="52" customWidth="1"/>
    <col min="2" max="2" width="8.125" style="53" customWidth="1"/>
    <col min="3" max="3" width="9.75" style="54" customWidth="1"/>
    <col min="4" max="4" width="9.5" style="54" customWidth="1"/>
    <col min="5" max="5" width="9.75" style="54" customWidth="1"/>
    <col min="6" max="6" width="9.5" style="54" customWidth="1"/>
    <col min="7" max="7" width="7.75" style="54" customWidth="1"/>
    <col min="8" max="8" width="8.25" style="54" customWidth="1"/>
    <col min="9" max="9" width="10" style="54" customWidth="1"/>
    <col min="10" max="11" width="7.125" style="54" customWidth="1"/>
    <col min="12" max="13" width="10.625" style="55" customWidth="1"/>
    <col min="14" max="15" width="10.625" style="56" customWidth="1"/>
    <col min="16" max="18" width="10.125" style="57" customWidth="1"/>
    <col min="19" max="19" width="9.625" style="57" customWidth="1"/>
    <col min="20" max="20" width="8.875" style="56" customWidth="1"/>
    <col min="21" max="21" width="10.625" style="57" customWidth="1"/>
    <col min="22" max="22" width="9.75" style="57" customWidth="1"/>
    <col min="23" max="23" width="9" style="57"/>
    <col min="24" max="24" width="9.75" style="57" customWidth="1"/>
    <col min="25" max="26" width="11.625" style="57" customWidth="1"/>
    <col min="27" max="27" width="11.125" style="58" customWidth="1"/>
    <col min="28" max="16384" width="9" style="57"/>
  </cols>
  <sheetData>
    <row r="1" spans="1:27" s="403" customFormat="1" ht="14.1" customHeight="1">
      <c r="A1" s="400"/>
      <c r="B1" s="404"/>
      <c r="C1" s="405"/>
      <c r="D1" s="405"/>
      <c r="E1" s="405"/>
      <c r="F1" s="405"/>
      <c r="G1" s="405"/>
      <c r="H1" s="405"/>
      <c r="I1" s="405"/>
      <c r="J1" s="405"/>
      <c r="K1" s="234" t="s">
        <v>649</v>
      </c>
      <c r="L1" s="406" t="s">
        <v>650</v>
      </c>
      <c r="M1" s="406"/>
      <c r="N1" s="407"/>
      <c r="O1" s="407"/>
      <c r="T1" s="407"/>
      <c r="AA1" s="234" t="s">
        <v>651</v>
      </c>
    </row>
    <row r="2" spans="1:27" s="37" customFormat="1" ht="14.1" customHeight="1">
      <c r="A2" s="31"/>
      <c r="B2" s="32"/>
      <c r="C2" s="33"/>
      <c r="D2" s="33"/>
      <c r="E2" s="33"/>
      <c r="F2" s="33"/>
      <c r="G2" s="33"/>
      <c r="H2" s="33"/>
      <c r="I2" s="33"/>
      <c r="J2" s="33"/>
      <c r="K2" s="34"/>
      <c r="L2" s="35"/>
      <c r="M2" s="35"/>
      <c r="N2" s="36"/>
      <c r="O2" s="36"/>
      <c r="T2" s="36"/>
      <c r="AA2" s="34"/>
    </row>
    <row r="3" spans="1:27" s="38" customFormat="1" ht="20.100000000000001" customHeight="1">
      <c r="A3" s="673" t="s">
        <v>16</v>
      </c>
      <c r="B3" s="673"/>
      <c r="C3" s="673"/>
      <c r="D3" s="673"/>
      <c r="E3" s="673"/>
      <c r="F3" s="673"/>
      <c r="G3" s="673"/>
      <c r="H3" s="673"/>
      <c r="I3" s="673"/>
      <c r="J3" s="673"/>
      <c r="K3" s="673"/>
      <c r="L3" s="674" t="s">
        <v>520</v>
      </c>
      <c r="M3" s="674"/>
      <c r="N3" s="674"/>
      <c r="O3" s="674"/>
      <c r="P3" s="674"/>
      <c r="Q3" s="674"/>
      <c r="R3" s="674"/>
      <c r="S3" s="674"/>
      <c r="T3" s="675" t="s">
        <v>521</v>
      </c>
      <c r="U3" s="675"/>
      <c r="V3" s="675"/>
      <c r="W3" s="675"/>
      <c r="X3" s="675"/>
      <c r="Y3" s="675"/>
      <c r="Z3" s="675"/>
      <c r="AA3" s="675"/>
    </row>
    <row r="4" spans="1:27" s="42" customFormat="1" ht="24" customHeight="1">
      <c r="A4" s="676" t="s">
        <v>522</v>
      </c>
      <c r="B4" s="676"/>
      <c r="C4" s="676"/>
      <c r="D4" s="676"/>
      <c r="E4" s="676"/>
      <c r="F4" s="676"/>
      <c r="G4" s="676"/>
      <c r="H4" s="676"/>
      <c r="I4" s="676"/>
      <c r="J4" s="676"/>
      <c r="K4" s="676"/>
      <c r="L4" s="39"/>
      <c r="M4" s="39"/>
      <c r="N4" s="39"/>
      <c r="O4" s="39"/>
      <c r="P4" s="40"/>
      <c r="Q4" s="40"/>
      <c r="R4" s="40"/>
      <c r="S4" s="41"/>
      <c r="T4" s="477"/>
      <c r="U4" s="41"/>
      <c r="V4" s="41"/>
      <c r="W4" s="41"/>
      <c r="X4" s="41"/>
    </row>
    <row r="5" spans="1:27" s="43" customFormat="1" ht="18" customHeight="1" thickBot="1">
      <c r="A5" s="43" t="s">
        <v>17</v>
      </c>
      <c r="C5" s="35"/>
      <c r="D5" s="35"/>
      <c r="E5" s="35"/>
      <c r="F5" s="35"/>
      <c r="G5" s="35"/>
      <c r="H5" s="35"/>
      <c r="I5" s="35"/>
      <c r="K5" s="17" t="s">
        <v>523</v>
      </c>
      <c r="L5" s="43" t="s">
        <v>17</v>
      </c>
      <c r="N5" s="44"/>
      <c r="O5" s="44"/>
      <c r="P5" s="45"/>
      <c r="Q5" s="45"/>
      <c r="R5" s="45"/>
      <c r="T5" s="44"/>
      <c r="U5" s="35"/>
      <c r="V5" s="35"/>
      <c r="W5" s="35"/>
      <c r="X5" s="35"/>
      <c r="AA5" s="17" t="s">
        <v>523</v>
      </c>
    </row>
    <row r="6" spans="1:27" s="37" customFormat="1" ht="24" customHeight="1">
      <c r="A6" s="677" t="s">
        <v>524</v>
      </c>
      <c r="B6" s="678"/>
      <c r="C6" s="683" t="s">
        <v>570</v>
      </c>
      <c r="D6" s="686" t="s">
        <v>571</v>
      </c>
      <c r="E6" s="687"/>
      <c r="F6" s="687"/>
      <c r="G6" s="687"/>
      <c r="H6" s="687"/>
      <c r="I6" s="687"/>
      <c r="J6" s="687"/>
      <c r="K6" s="688"/>
      <c r="L6" s="689" t="s">
        <v>525</v>
      </c>
      <c r="M6" s="692" t="s">
        <v>526</v>
      </c>
      <c r="N6" s="693"/>
      <c r="O6" s="693"/>
      <c r="P6" s="693"/>
      <c r="Q6" s="693"/>
      <c r="R6" s="693"/>
      <c r="S6" s="693"/>
      <c r="T6" s="694" t="s">
        <v>526</v>
      </c>
      <c r="U6" s="695"/>
      <c r="V6" s="696" t="s">
        <v>576</v>
      </c>
      <c r="W6" s="699" t="s">
        <v>577</v>
      </c>
      <c r="X6" s="701" t="s">
        <v>578</v>
      </c>
      <c r="Y6" s="701" t="s">
        <v>579</v>
      </c>
      <c r="Z6" s="702" t="s">
        <v>527</v>
      </c>
      <c r="AA6" s="670" t="s">
        <v>528</v>
      </c>
    </row>
    <row r="7" spans="1:27" s="37" customFormat="1" ht="24" customHeight="1">
      <c r="A7" s="679"/>
      <c r="B7" s="680"/>
      <c r="C7" s="684"/>
      <c r="D7" s="646"/>
      <c r="E7" s="647" t="s">
        <v>529</v>
      </c>
      <c r="F7" s="648"/>
      <c r="G7" s="648"/>
      <c r="H7" s="648"/>
      <c r="I7" s="648"/>
      <c r="J7" s="648"/>
      <c r="K7" s="649"/>
      <c r="L7" s="690"/>
      <c r="M7" s="30" t="s">
        <v>530</v>
      </c>
      <c r="N7" s="667" t="s">
        <v>531</v>
      </c>
      <c r="O7" s="668"/>
      <c r="P7" s="668"/>
      <c r="Q7" s="668"/>
      <c r="R7" s="668"/>
      <c r="S7" s="669"/>
      <c r="T7" s="650" t="s">
        <v>532</v>
      </c>
      <c r="U7" s="652" t="s">
        <v>533</v>
      </c>
      <c r="V7" s="697"/>
      <c r="W7" s="652"/>
      <c r="X7" s="640"/>
      <c r="Y7" s="660"/>
      <c r="Z7" s="703"/>
      <c r="AA7" s="671"/>
    </row>
    <row r="8" spans="1:27" s="37" customFormat="1" ht="15.95" customHeight="1">
      <c r="A8" s="679"/>
      <c r="B8" s="680"/>
      <c r="C8" s="684"/>
      <c r="D8" s="640"/>
      <c r="E8" s="655"/>
      <c r="F8" s="640" t="s">
        <v>534</v>
      </c>
      <c r="G8" s="658" t="s">
        <v>580</v>
      </c>
      <c r="H8" s="658" t="s">
        <v>581</v>
      </c>
      <c r="I8" s="640" t="s">
        <v>535</v>
      </c>
      <c r="J8" s="640" t="s">
        <v>573</v>
      </c>
      <c r="K8" s="642" t="s">
        <v>572</v>
      </c>
      <c r="L8" s="690"/>
      <c r="M8" s="644" t="s">
        <v>536</v>
      </c>
      <c r="N8" s="664"/>
      <c r="O8" s="665" t="s">
        <v>537</v>
      </c>
      <c r="P8" s="652" t="s">
        <v>538</v>
      </c>
      <c r="Q8" s="636" t="s">
        <v>574</v>
      </c>
      <c r="R8" s="636" t="s">
        <v>539</v>
      </c>
      <c r="S8" s="662" t="s">
        <v>575</v>
      </c>
      <c r="T8" s="650"/>
      <c r="U8" s="653"/>
      <c r="V8" s="697"/>
      <c r="W8" s="652"/>
      <c r="X8" s="640"/>
      <c r="Y8" s="660"/>
      <c r="Z8" s="703"/>
      <c r="AA8" s="671"/>
    </row>
    <row r="9" spans="1:27" s="37" customFormat="1" ht="15.95" customHeight="1">
      <c r="A9" s="679"/>
      <c r="B9" s="680"/>
      <c r="C9" s="684"/>
      <c r="D9" s="640"/>
      <c r="E9" s="656"/>
      <c r="F9" s="640"/>
      <c r="G9" s="658"/>
      <c r="H9" s="658"/>
      <c r="I9" s="660"/>
      <c r="J9" s="640"/>
      <c r="K9" s="642"/>
      <c r="L9" s="690"/>
      <c r="M9" s="644"/>
      <c r="N9" s="653"/>
      <c r="O9" s="648"/>
      <c r="P9" s="648"/>
      <c r="Q9" s="636"/>
      <c r="R9" s="638"/>
      <c r="S9" s="662"/>
      <c r="T9" s="650"/>
      <c r="U9" s="653"/>
      <c r="V9" s="697"/>
      <c r="W9" s="652"/>
      <c r="X9" s="640"/>
      <c r="Y9" s="660"/>
      <c r="Z9" s="703"/>
      <c r="AA9" s="671"/>
    </row>
    <row r="10" spans="1:27" s="37" customFormat="1" ht="15.95" customHeight="1">
      <c r="A10" s="679"/>
      <c r="B10" s="680"/>
      <c r="C10" s="684"/>
      <c r="D10" s="640"/>
      <c r="E10" s="656"/>
      <c r="F10" s="640"/>
      <c r="G10" s="658"/>
      <c r="H10" s="658"/>
      <c r="I10" s="660"/>
      <c r="J10" s="640"/>
      <c r="K10" s="642"/>
      <c r="L10" s="690"/>
      <c r="M10" s="644"/>
      <c r="N10" s="653"/>
      <c r="O10" s="648"/>
      <c r="P10" s="648"/>
      <c r="Q10" s="636"/>
      <c r="R10" s="638"/>
      <c r="S10" s="662"/>
      <c r="T10" s="650"/>
      <c r="U10" s="653"/>
      <c r="V10" s="697"/>
      <c r="W10" s="652"/>
      <c r="X10" s="640"/>
      <c r="Y10" s="660"/>
      <c r="Z10" s="703"/>
      <c r="AA10" s="671"/>
    </row>
    <row r="11" spans="1:27" s="37" customFormat="1" ht="15.95" customHeight="1">
      <c r="A11" s="681"/>
      <c r="B11" s="682"/>
      <c r="C11" s="685"/>
      <c r="D11" s="641"/>
      <c r="E11" s="657"/>
      <c r="F11" s="641"/>
      <c r="G11" s="659"/>
      <c r="H11" s="659"/>
      <c r="I11" s="661"/>
      <c r="J11" s="641"/>
      <c r="K11" s="643"/>
      <c r="L11" s="691"/>
      <c r="M11" s="645"/>
      <c r="N11" s="654"/>
      <c r="O11" s="666"/>
      <c r="P11" s="666"/>
      <c r="Q11" s="637"/>
      <c r="R11" s="639"/>
      <c r="S11" s="663"/>
      <c r="T11" s="651"/>
      <c r="U11" s="654"/>
      <c r="V11" s="698"/>
      <c r="W11" s="700"/>
      <c r="X11" s="641"/>
      <c r="Y11" s="661"/>
      <c r="Z11" s="704"/>
      <c r="AA11" s="672"/>
    </row>
    <row r="12" spans="1:27" s="46" customFormat="1" ht="30" customHeight="1">
      <c r="A12" s="632" t="s">
        <v>541</v>
      </c>
      <c r="B12" s="633"/>
      <c r="C12" s="27">
        <v>2595152</v>
      </c>
      <c r="D12" s="27">
        <v>2607385</v>
      </c>
      <c r="E12" s="27">
        <v>3031390</v>
      </c>
      <c r="F12" s="27">
        <v>1422655</v>
      </c>
      <c r="G12" s="27">
        <v>-38105</v>
      </c>
      <c r="H12" s="27" t="s">
        <v>540</v>
      </c>
      <c r="I12" s="27">
        <v>1599288</v>
      </c>
      <c r="J12" s="27">
        <v>12328</v>
      </c>
      <c r="K12" s="27">
        <v>35224</v>
      </c>
      <c r="L12" s="9" t="s">
        <v>463</v>
      </c>
      <c r="M12" s="23">
        <v>0</v>
      </c>
      <c r="N12" s="439">
        <v>-560230</v>
      </c>
      <c r="O12" s="439">
        <v>-595403</v>
      </c>
      <c r="P12" s="439">
        <v>20884</v>
      </c>
      <c r="Q12" s="439">
        <v>11175</v>
      </c>
      <c r="R12" s="439">
        <v>3114</v>
      </c>
      <c r="S12" s="23">
        <v>0</v>
      </c>
      <c r="T12" s="24">
        <v>1730</v>
      </c>
      <c r="U12" s="24">
        <v>134495</v>
      </c>
      <c r="V12" s="24">
        <v>-75653</v>
      </c>
      <c r="W12" s="24">
        <v>42</v>
      </c>
      <c r="X12" s="24">
        <v>-3341</v>
      </c>
      <c r="Y12" s="24">
        <v>40745</v>
      </c>
      <c r="Z12" s="24">
        <v>25974</v>
      </c>
      <c r="AA12" s="11" t="s">
        <v>463</v>
      </c>
    </row>
    <row r="13" spans="1:27" s="46" customFormat="1" ht="30" customHeight="1">
      <c r="A13" s="632" t="s">
        <v>475</v>
      </c>
      <c r="B13" s="633"/>
      <c r="C13" s="27">
        <v>3143785</v>
      </c>
      <c r="D13" s="27">
        <v>3158727</v>
      </c>
      <c r="E13" s="27">
        <v>3313005</v>
      </c>
      <c r="F13" s="27">
        <v>1674322</v>
      </c>
      <c r="G13" s="27">
        <v>-52800</v>
      </c>
      <c r="H13" s="27" t="s">
        <v>540</v>
      </c>
      <c r="I13" s="27">
        <v>1643110</v>
      </c>
      <c r="J13" s="27">
        <v>13851</v>
      </c>
      <c r="K13" s="27">
        <v>34522</v>
      </c>
      <c r="L13" s="9" t="s">
        <v>475</v>
      </c>
      <c r="M13" s="23">
        <v>0</v>
      </c>
      <c r="N13" s="439">
        <v>-243496</v>
      </c>
      <c r="O13" s="439">
        <v>-278633</v>
      </c>
      <c r="P13" s="439">
        <v>20962</v>
      </c>
      <c r="Q13" s="439">
        <v>10795</v>
      </c>
      <c r="R13" s="439">
        <v>3380</v>
      </c>
      <c r="S13" s="23">
        <v>0</v>
      </c>
      <c r="T13" s="24">
        <v>1691</v>
      </c>
      <c r="U13" s="24">
        <v>87527</v>
      </c>
      <c r="V13" s="24">
        <v>-72989</v>
      </c>
      <c r="W13" s="24">
        <v>4</v>
      </c>
      <c r="X13" s="24">
        <v>-2381</v>
      </c>
      <c r="Y13" s="24">
        <v>33409</v>
      </c>
      <c r="Z13" s="24">
        <v>27015</v>
      </c>
      <c r="AA13" s="11" t="s">
        <v>475</v>
      </c>
    </row>
    <row r="14" spans="1:27" s="46" customFormat="1" ht="30" customHeight="1">
      <c r="A14" s="632" t="s">
        <v>502</v>
      </c>
      <c r="B14" s="633"/>
      <c r="C14" s="27">
        <v>4089716</v>
      </c>
      <c r="D14" s="27">
        <v>4085815</v>
      </c>
      <c r="E14" s="27">
        <v>3758844</v>
      </c>
      <c r="F14" s="27">
        <v>2035288</v>
      </c>
      <c r="G14" s="27">
        <v>-67723</v>
      </c>
      <c r="H14" s="27">
        <v>-38679</v>
      </c>
      <c r="I14" s="27">
        <v>1768306</v>
      </c>
      <c r="J14" s="27">
        <v>24523</v>
      </c>
      <c r="K14" s="27">
        <v>37129</v>
      </c>
      <c r="L14" s="9" t="s">
        <v>502</v>
      </c>
      <c r="M14" s="23">
        <v>0</v>
      </c>
      <c r="N14" s="439">
        <v>226515</v>
      </c>
      <c r="O14" s="439">
        <v>-164859</v>
      </c>
      <c r="P14" s="439">
        <v>367421</v>
      </c>
      <c r="Q14" s="439">
        <v>14060</v>
      </c>
      <c r="R14" s="439">
        <v>9893</v>
      </c>
      <c r="S14" s="23">
        <v>0</v>
      </c>
      <c r="T14" s="24">
        <v>2291</v>
      </c>
      <c r="U14" s="24">
        <v>98165</v>
      </c>
      <c r="V14" s="24">
        <v>-73191</v>
      </c>
      <c r="W14" s="24">
        <v>30</v>
      </c>
      <c r="X14" s="24">
        <v>-1651</v>
      </c>
      <c r="Y14" s="24">
        <v>44709</v>
      </c>
      <c r="Z14" s="24">
        <v>34004</v>
      </c>
      <c r="AA14" s="11" t="s">
        <v>502</v>
      </c>
    </row>
    <row r="15" spans="1:27" s="46" customFormat="1" ht="30" customHeight="1">
      <c r="A15" s="632" t="s">
        <v>515</v>
      </c>
      <c r="B15" s="633"/>
      <c r="C15" s="27">
        <v>5194661</v>
      </c>
      <c r="D15" s="27">
        <v>5175187</v>
      </c>
      <c r="E15" s="27">
        <v>3930244</v>
      </c>
      <c r="F15" s="27">
        <v>2103464</v>
      </c>
      <c r="G15" s="27">
        <v>-68263</v>
      </c>
      <c r="H15" s="27">
        <v>-34325</v>
      </c>
      <c r="I15" s="27">
        <v>1865805</v>
      </c>
      <c r="J15" s="27">
        <v>18408</v>
      </c>
      <c r="K15" s="27">
        <v>45155</v>
      </c>
      <c r="L15" s="9" t="s">
        <v>515</v>
      </c>
      <c r="M15" s="23">
        <v>0</v>
      </c>
      <c r="N15" s="439">
        <v>1097599</v>
      </c>
      <c r="O15" s="439">
        <v>583372</v>
      </c>
      <c r="P15" s="439">
        <v>492843</v>
      </c>
      <c r="Q15" s="439">
        <v>11681</v>
      </c>
      <c r="R15" s="439">
        <v>9703</v>
      </c>
      <c r="S15" s="23">
        <v>0</v>
      </c>
      <c r="T15" s="24">
        <v>2615</v>
      </c>
      <c r="U15" s="24">
        <v>144729</v>
      </c>
      <c r="V15" s="24">
        <v>-55277</v>
      </c>
      <c r="W15" s="24">
        <v>4</v>
      </c>
      <c r="X15" s="24">
        <v>-227</v>
      </c>
      <c r="Y15" s="24">
        <v>43913</v>
      </c>
      <c r="Z15" s="24">
        <v>31061</v>
      </c>
      <c r="AA15" s="11" t="s">
        <v>515</v>
      </c>
    </row>
    <row r="16" spans="1:27" s="46" customFormat="1" ht="30" customHeight="1">
      <c r="A16" s="634" t="s">
        <v>686</v>
      </c>
      <c r="B16" s="635"/>
      <c r="C16" s="28">
        <f>SUM(C18:C26)</f>
        <v>5568854</v>
      </c>
      <c r="D16" s="28">
        <f>SUM(D18:D26)</f>
        <v>5524184</v>
      </c>
      <c r="E16" s="28">
        <f>SUM(E18:E26)</f>
        <v>4374461</v>
      </c>
      <c r="F16" s="28">
        <f t="shared" ref="F16:Z16" si="0">SUM(F18:F26)</f>
        <v>2261339</v>
      </c>
      <c r="G16" s="28">
        <f t="shared" si="0"/>
        <v>-78404</v>
      </c>
      <c r="H16" s="28">
        <f>SUM(H18:H26)</f>
        <v>-34098</v>
      </c>
      <c r="I16" s="28">
        <f t="shared" si="0"/>
        <v>2161699</v>
      </c>
      <c r="J16" s="28">
        <f t="shared" si="0"/>
        <v>20850</v>
      </c>
      <c r="K16" s="28">
        <f t="shared" si="0"/>
        <v>43075</v>
      </c>
      <c r="L16" s="568" t="s">
        <v>686</v>
      </c>
      <c r="M16" s="14">
        <f t="shared" si="0"/>
        <v>0</v>
      </c>
      <c r="N16" s="440">
        <f t="shared" si="0"/>
        <v>1134192</v>
      </c>
      <c r="O16" s="440">
        <f t="shared" si="0"/>
        <v>667338</v>
      </c>
      <c r="P16" s="440">
        <f t="shared" si="0"/>
        <v>450259</v>
      </c>
      <c r="Q16" s="440">
        <f t="shared" si="0"/>
        <v>11227</v>
      </c>
      <c r="R16" s="440">
        <f t="shared" si="0"/>
        <v>5368</v>
      </c>
      <c r="S16" s="14">
        <f t="shared" si="0"/>
        <v>0</v>
      </c>
      <c r="T16" s="25">
        <f t="shared" si="0"/>
        <v>2655</v>
      </c>
      <c r="U16" s="25">
        <f t="shared" si="0"/>
        <v>12876</v>
      </c>
      <c r="V16" s="25">
        <f t="shared" si="0"/>
        <v>-56669</v>
      </c>
      <c r="W16" s="25">
        <f t="shared" si="0"/>
        <v>5</v>
      </c>
      <c r="X16" s="25">
        <f t="shared" si="0"/>
        <v>-927</v>
      </c>
      <c r="Y16" s="25">
        <f t="shared" si="0"/>
        <v>47982</v>
      </c>
      <c r="Z16" s="25">
        <f t="shared" si="0"/>
        <v>54279</v>
      </c>
      <c r="AA16" s="567" t="s">
        <v>686</v>
      </c>
    </row>
    <row r="17" spans="1:27" s="15" customFormat="1" ht="20.100000000000001" customHeight="1">
      <c r="B17" s="16"/>
      <c r="C17" s="27"/>
      <c r="D17" s="425"/>
      <c r="E17" s="425"/>
      <c r="F17" s="27"/>
      <c r="G17" s="27"/>
      <c r="H17" s="27"/>
      <c r="I17" s="27"/>
      <c r="J17" s="27"/>
      <c r="K17" s="27"/>
      <c r="L17" s="16"/>
      <c r="M17" s="13"/>
      <c r="N17" s="17"/>
      <c r="O17" s="17"/>
      <c r="P17" s="17"/>
      <c r="Q17" s="17"/>
      <c r="R17" s="17"/>
      <c r="S17" s="17"/>
      <c r="T17" s="24"/>
      <c r="U17" s="24"/>
      <c r="V17" s="24"/>
      <c r="W17" s="24"/>
      <c r="X17" s="24"/>
      <c r="Y17" s="24"/>
      <c r="Z17" s="344"/>
    </row>
    <row r="18" spans="1:27" s="15" customFormat="1" ht="30" customHeight="1">
      <c r="A18" s="15" t="s">
        <v>33</v>
      </c>
      <c r="B18" s="18" t="s">
        <v>18</v>
      </c>
      <c r="C18" s="29">
        <f>SUM(D18,V18:Z18)</f>
        <v>726271</v>
      </c>
      <c r="D18" s="29">
        <f>SUM(E18,N18,T18:U18)</f>
        <v>696984</v>
      </c>
      <c r="E18" s="29">
        <f>SUM(F18:K18,M18)</f>
        <v>1179514</v>
      </c>
      <c r="F18" s="426">
        <v>598792</v>
      </c>
      <c r="G18" s="426">
        <v>-15240</v>
      </c>
      <c r="H18" s="426">
        <v>-5948</v>
      </c>
      <c r="I18" s="426">
        <v>590986</v>
      </c>
      <c r="J18" s="426">
        <v>3046</v>
      </c>
      <c r="K18" s="426">
        <v>7878</v>
      </c>
      <c r="L18" s="16" t="s">
        <v>33</v>
      </c>
      <c r="M18" s="367">
        <v>0</v>
      </c>
      <c r="N18" s="22">
        <f>SUM(O18:S18)</f>
        <v>-368061</v>
      </c>
      <c r="O18" s="368">
        <v>-371322</v>
      </c>
      <c r="P18" s="368">
        <v>2535</v>
      </c>
      <c r="Q18" s="368">
        <v>117</v>
      </c>
      <c r="R18" s="367">
        <v>609</v>
      </c>
      <c r="S18" s="367">
        <v>0</v>
      </c>
      <c r="T18" s="366">
        <v>377</v>
      </c>
      <c r="U18" s="365">
        <v>-114846</v>
      </c>
      <c r="V18" s="365">
        <v>-2598</v>
      </c>
      <c r="W18" s="365">
        <v>0</v>
      </c>
      <c r="X18" s="365">
        <v>488</v>
      </c>
      <c r="Y18" s="365">
        <v>23827</v>
      </c>
      <c r="Z18" s="369">
        <v>7570</v>
      </c>
      <c r="AA18" s="19" t="s">
        <v>18</v>
      </c>
    </row>
    <row r="19" spans="1:27" s="15" customFormat="1" ht="30" customHeight="1">
      <c r="A19" s="15" t="s">
        <v>34</v>
      </c>
      <c r="B19" s="18" t="s">
        <v>19</v>
      </c>
      <c r="C19" s="29">
        <f t="shared" ref="C19:C26" si="1">SUM(D19,V19:Z19)</f>
        <v>1901772</v>
      </c>
      <c r="D19" s="29">
        <f t="shared" ref="D19:D26" si="2">SUM(E19,N19,T19:U19)</f>
        <v>1870858</v>
      </c>
      <c r="E19" s="29">
        <f t="shared" ref="E19:E26" si="3">SUM(F19:K19,M19)</f>
        <v>1296848</v>
      </c>
      <c r="F19" s="426">
        <v>406375</v>
      </c>
      <c r="G19" s="426">
        <v>-10420</v>
      </c>
      <c r="H19" s="426">
        <v>-4008</v>
      </c>
      <c r="I19" s="426">
        <v>893498</v>
      </c>
      <c r="J19" s="426">
        <v>5484</v>
      </c>
      <c r="K19" s="426">
        <v>5919</v>
      </c>
      <c r="L19" s="16" t="s">
        <v>34</v>
      </c>
      <c r="M19" s="367" t="s">
        <v>630</v>
      </c>
      <c r="N19" s="22">
        <f t="shared" ref="N19:N26" si="4">SUM(O19:S19)</f>
        <v>521306</v>
      </c>
      <c r="O19" s="368">
        <v>506731</v>
      </c>
      <c r="P19" s="368">
        <v>8410</v>
      </c>
      <c r="Q19" s="368">
        <v>5596</v>
      </c>
      <c r="R19" s="367">
        <v>569</v>
      </c>
      <c r="S19" s="367">
        <v>0</v>
      </c>
      <c r="T19" s="365">
        <v>366</v>
      </c>
      <c r="U19" s="365">
        <v>52338</v>
      </c>
      <c r="V19" s="365">
        <v>-7023</v>
      </c>
      <c r="W19" s="365">
        <v>0</v>
      </c>
      <c r="X19" s="365">
        <v>1730</v>
      </c>
      <c r="Y19" s="365">
        <v>10074</v>
      </c>
      <c r="Z19" s="369">
        <v>26133</v>
      </c>
      <c r="AA19" s="19" t="s">
        <v>19</v>
      </c>
    </row>
    <row r="20" spans="1:27" s="15" customFormat="1" ht="30" customHeight="1">
      <c r="A20" s="15" t="s">
        <v>35</v>
      </c>
      <c r="B20" s="18" t="s">
        <v>20</v>
      </c>
      <c r="C20" s="29">
        <f t="shared" si="1"/>
        <v>396273</v>
      </c>
      <c r="D20" s="29">
        <f t="shared" si="2"/>
        <v>384945</v>
      </c>
      <c r="E20" s="29">
        <f t="shared" si="3"/>
        <v>262907</v>
      </c>
      <c r="F20" s="426">
        <v>152687</v>
      </c>
      <c r="G20" s="426">
        <v>-5279</v>
      </c>
      <c r="H20" s="426">
        <v>-2237</v>
      </c>
      <c r="I20" s="426">
        <v>113240</v>
      </c>
      <c r="J20" s="426">
        <v>821</v>
      </c>
      <c r="K20" s="426">
        <v>3675</v>
      </c>
      <c r="L20" s="16" t="s">
        <v>35</v>
      </c>
      <c r="M20" s="367">
        <v>0</v>
      </c>
      <c r="N20" s="22">
        <f t="shared" si="4"/>
        <v>112436</v>
      </c>
      <c r="O20" s="368">
        <v>112705</v>
      </c>
      <c r="P20" s="368">
        <v>-495</v>
      </c>
      <c r="Q20" s="368">
        <v>113</v>
      </c>
      <c r="R20" s="368">
        <v>113</v>
      </c>
      <c r="S20" s="367">
        <v>0</v>
      </c>
      <c r="T20" s="365">
        <v>217</v>
      </c>
      <c r="U20" s="365">
        <v>9385</v>
      </c>
      <c r="V20" s="365">
        <v>-5504</v>
      </c>
      <c r="W20" s="365">
        <v>0</v>
      </c>
      <c r="X20" s="365">
        <v>-886</v>
      </c>
      <c r="Y20" s="365">
        <v>4006</v>
      </c>
      <c r="Z20" s="369">
        <v>13712</v>
      </c>
      <c r="AA20" s="19" t="s">
        <v>20</v>
      </c>
    </row>
    <row r="21" spans="1:27" s="15" customFormat="1" ht="30" customHeight="1">
      <c r="A21" s="15" t="s">
        <v>36</v>
      </c>
      <c r="B21" s="18" t="s">
        <v>21</v>
      </c>
      <c r="C21" s="29">
        <f t="shared" si="1"/>
        <v>275783</v>
      </c>
      <c r="D21" s="29">
        <f t="shared" si="2"/>
        <v>289550</v>
      </c>
      <c r="E21" s="29">
        <f t="shared" si="3"/>
        <v>193022</v>
      </c>
      <c r="F21" s="426">
        <v>160114</v>
      </c>
      <c r="G21" s="426">
        <v>-9929</v>
      </c>
      <c r="H21" s="426">
        <v>-3542</v>
      </c>
      <c r="I21" s="426">
        <v>41090</v>
      </c>
      <c r="J21" s="426">
        <v>2426</v>
      </c>
      <c r="K21" s="426">
        <v>2863</v>
      </c>
      <c r="L21" s="16" t="s">
        <v>36</v>
      </c>
      <c r="M21" s="367">
        <v>0</v>
      </c>
      <c r="N21" s="22">
        <f t="shared" si="4"/>
        <v>84480</v>
      </c>
      <c r="O21" s="368">
        <v>83490</v>
      </c>
      <c r="P21" s="368">
        <v>-895</v>
      </c>
      <c r="Q21" s="368">
        <v>1680</v>
      </c>
      <c r="R21" s="368">
        <v>205</v>
      </c>
      <c r="S21" s="367">
        <v>0</v>
      </c>
      <c r="T21" s="365">
        <v>382</v>
      </c>
      <c r="U21" s="365">
        <v>11666</v>
      </c>
      <c r="V21" s="365">
        <v>-14061</v>
      </c>
      <c r="W21" s="365">
        <v>0</v>
      </c>
      <c r="X21" s="365">
        <v>-1716</v>
      </c>
      <c r="Y21" s="365">
        <v>1008</v>
      </c>
      <c r="Z21" s="369">
        <v>1002</v>
      </c>
      <c r="AA21" s="19" t="s">
        <v>21</v>
      </c>
    </row>
    <row r="22" spans="1:27" s="15" customFormat="1" ht="30" customHeight="1">
      <c r="A22" s="15" t="s">
        <v>37</v>
      </c>
      <c r="B22" s="18" t="s">
        <v>22</v>
      </c>
      <c r="C22" s="29">
        <f t="shared" si="1"/>
        <v>841805</v>
      </c>
      <c r="D22" s="29">
        <f t="shared" si="2"/>
        <v>838004</v>
      </c>
      <c r="E22" s="29">
        <f t="shared" si="3"/>
        <v>620567</v>
      </c>
      <c r="F22" s="426">
        <v>427803</v>
      </c>
      <c r="G22" s="426">
        <v>-12918</v>
      </c>
      <c r="H22" s="426">
        <v>-8399</v>
      </c>
      <c r="I22" s="426">
        <v>198141</v>
      </c>
      <c r="J22" s="426">
        <v>4620</v>
      </c>
      <c r="K22" s="426">
        <v>11320</v>
      </c>
      <c r="L22" s="16" t="s">
        <v>37</v>
      </c>
      <c r="M22" s="367">
        <v>0</v>
      </c>
      <c r="N22" s="22">
        <f t="shared" si="4"/>
        <v>182921</v>
      </c>
      <c r="O22" s="368">
        <v>177037</v>
      </c>
      <c r="P22" s="368">
        <v>4460</v>
      </c>
      <c r="Q22" s="368">
        <v>6</v>
      </c>
      <c r="R22" s="368">
        <v>1418</v>
      </c>
      <c r="S22" s="367">
        <v>0</v>
      </c>
      <c r="T22" s="365">
        <v>454</v>
      </c>
      <c r="U22" s="365">
        <v>34062</v>
      </c>
      <c r="V22" s="365">
        <v>-4142</v>
      </c>
      <c r="W22" s="365">
        <v>0</v>
      </c>
      <c r="X22" s="365">
        <v>887</v>
      </c>
      <c r="Y22" s="365">
        <v>4379</v>
      </c>
      <c r="Z22" s="369">
        <v>2677</v>
      </c>
      <c r="AA22" s="20" t="s">
        <v>22</v>
      </c>
    </row>
    <row r="23" spans="1:27" s="15" customFormat="1" ht="30" customHeight="1">
      <c r="A23" s="15" t="s">
        <v>38</v>
      </c>
      <c r="B23" s="18" t="s">
        <v>23</v>
      </c>
      <c r="C23" s="29">
        <f t="shared" si="1"/>
        <v>551781</v>
      </c>
      <c r="D23" s="29">
        <f t="shared" si="2"/>
        <v>560888</v>
      </c>
      <c r="E23" s="29">
        <f t="shared" si="3"/>
        <v>150695</v>
      </c>
      <c r="F23" s="426">
        <v>101247</v>
      </c>
      <c r="G23" s="426">
        <v>-6627</v>
      </c>
      <c r="H23" s="426">
        <v>-2402</v>
      </c>
      <c r="I23" s="426">
        <v>55067</v>
      </c>
      <c r="J23" s="426">
        <v>1132</v>
      </c>
      <c r="K23" s="426">
        <v>2278</v>
      </c>
      <c r="L23" s="16" t="s">
        <v>38</v>
      </c>
      <c r="M23" s="367">
        <v>0</v>
      </c>
      <c r="N23" s="22">
        <f t="shared" si="4"/>
        <v>403730</v>
      </c>
      <c r="O23" s="368">
        <v>-30614</v>
      </c>
      <c r="P23" s="368">
        <v>432354</v>
      </c>
      <c r="Q23" s="368">
        <v>57</v>
      </c>
      <c r="R23" s="368">
        <v>1933</v>
      </c>
      <c r="S23" s="367">
        <v>0</v>
      </c>
      <c r="T23" s="365">
        <v>185</v>
      </c>
      <c r="U23" s="365">
        <v>6278</v>
      </c>
      <c r="V23" s="365">
        <v>-8680</v>
      </c>
      <c r="W23" s="365">
        <v>0</v>
      </c>
      <c r="X23" s="365">
        <v>-1383</v>
      </c>
      <c r="Y23" s="365">
        <v>452</v>
      </c>
      <c r="Z23" s="365">
        <v>504</v>
      </c>
      <c r="AA23" s="21" t="s">
        <v>23</v>
      </c>
    </row>
    <row r="24" spans="1:27" s="15" customFormat="1" ht="30" customHeight="1">
      <c r="A24" s="15" t="s">
        <v>41</v>
      </c>
      <c r="B24" s="18" t="s">
        <v>24</v>
      </c>
      <c r="C24" s="29">
        <f t="shared" si="1"/>
        <v>124118</v>
      </c>
      <c r="D24" s="29">
        <f t="shared" si="2"/>
        <v>132658</v>
      </c>
      <c r="E24" s="29">
        <f t="shared" si="3"/>
        <v>100530</v>
      </c>
      <c r="F24" s="426">
        <v>82133</v>
      </c>
      <c r="G24" s="426">
        <v>-5968</v>
      </c>
      <c r="H24" s="426">
        <v>-2327</v>
      </c>
      <c r="I24" s="426">
        <v>23442</v>
      </c>
      <c r="J24" s="426">
        <v>1174</v>
      </c>
      <c r="K24" s="426">
        <v>2076</v>
      </c>
      <c r="L24" s="16" t="s">
        <v>41</v>
      </c>
      <c r="M24" s="367">
        <v>0</v>
      </c>
      <c r="N24" s="22">
        <f t="shared" si="4"/>
        <v>26785</v>
      </c>
      <c r="O24" s="368">
        <v>27103</v>
      </c>
      <c r="P24" s="368">
        <v>-761</v>
      </c>
      <c r="Q24" s="368">
        <v>300</v>
      </c>
      <c r="R24" s="368">
        <v>143</v>
      </c>
      <c r="S24" s="367">
        <v>0</v>
      </c>
      <c r="T24" s="365">
        <v>200</v>
      </c>
      <c r="U24" s="365">
        <v>5143</v>
      </c>
      <c r="V24" s="365">
        <v>-8029</v>
      </c>
      <c r="W24" s="365">
        <v>5</v>
      </c>
      <c r="X24" s="365">
        <v>-1289</v>
      </c>
      <c r="Y24" s="365">
        <v>343</v>
      </c>
      <c r="Z24" s="365">
        <v>430</v>
      </c>
      <c r="AA24" s="21" t="s">
        <v>24</v>
      </c>
    </row>
    <row r="25" spans="1:27" s="15" customFormat="1" ht="30" customHeight="1">
      <c r="A25" s="15" t="s">
        <v>44</v>
      </c>
      <c r="B25" s="18" t="s">
        <v>25</v>
      </c>
      <c r="C25" s="29">
        <f t="shared" si="1"/>
        <v>644709</v>
      </c>
      <c r="D25" s="29">
        <f t="shared" si="2"/>
        <v>642277</v>
      </c>
      <c r="E25" s="29">
        <f t="shared" si="3"/>
        <v>498752</v>
      </c>
      <c r="F25" s="426">
        <v>265234</v>
      </c>
      <c r="G25" s="426">
        <v>-7804</v>
      </c>
      <c r="H25" s="426">
        <v>-4040</v>
      </c>
      <c r="I25" s="426">
        <v>237151</v>
      </c>
      <c r="J25" s="426">
        <v>2134</v>
      </c>
      <c r="K25" s="426">
        <v>6077</v>
      </c>
      <c r="L25" s="16" t="s">
        <v>44</v>
      </c>
      <c r="M25" s="367">
        <v>0</v>
      </c>
      <c r="N25" s="22">
        <f t="shared" si="4"/>
        <v>139140</v>
      </c>
      <c r="O25" s="368">
        <v>130879</v>
      </c>
      <c r="P25" s="368">
        <v>4665</v>
      </c>
      <c r="Q25" s="368">
        <v>3294</v>
      </c>
      <c r="R25" s="368">
        <v>302</v>
      </c>
      <c r="S25" s="367">
        <v>0</v>
      </c>
      <c r="T25" s="365">
        <v>325</v>
      </c>
      <c r="U25" s="365">
        <v>4060</v>
      </c>
      <c r="V25" s="365">
        <v>-4621</v>
      </c>
      <c r="W25" s="365">
        <v>0</v>
      </c>
      <c r="X25" s="365">
        <v>1405</v>
      </c>
      <c r="Y25" s="365">
        <v>3586</v>
      </c>
      <c r="Z25" s="365">
        <v>2062</v>
      </c>
      <c r="AA25" s="21" t="s">
        <v>25</v>
      </c>
    </row>
    <row r="26" spans="1:27" s="15" customFormat="1" ht="30" customHeight="1" thickBot="1">
      <c r="A26" s="15" t="s">
        <v>53</v>
      </c>
      <c r="B26" s="18" t="s">
        <v>26</v>
      </c>
      <c r="C26" s="29">
        <f t="shared" si="1"/>
        <v>106342</v>
      </c>
      <c r="D26" s="29">
        <f t="shared" si="2"/>
        <v>108020</v>
      </c>
      <c r="E26" s="29">
        <f t="shared" si="3"/>
        <v>71626</v>
      </c>
      <c r="F26" s="426">
        <v>66954</v>
      </c>
      <c r="G26" s="426">
        <v>-4219</v>
      </c>
      <c r="H26" s="426">
        <v>-1195</v>
      </c>
      <c r="I26" s="426">
        <v>9084</v>
      </c>
      <c r="J26" s="426">
        <v>13</v>
      </c>
      <c r="K26" s="427">
        <v>989</v>
      </c>
      <c r="L26" s="479" t="s">
        <v>53</v>
      </c>
      <c r="M26" s="367">
        <v>0</v>
      </c>
      <c r="N26" s="22">
        <f t="shared" si="4"/>
        <v>31455</v>
      </c>
      <c r="O26" s="368">
        <v>31329</v>
      </c>
      <c r="P26" s="368">
        <v>-14</v>
      </c>
      <c r="Q26" s="368">
        <v>64</v>
      </c>
      <c r="R26" s="368">
        <v>76</v>
      </c>
      <c r="S26" s="367">
        <v>0</v>
      </c>
      <c r="T26" s="365">
        <v>149</v>
      </c>
      <c r="U26" s="365">
        <v>4790</v>
      </c>
      <c r="V26" s="365">
        <v>-2011</v>
      </c>
      <c r="W26" s="365">
        <v>0</v>
      </c>
      <c r="X26" s="365">
        <v>-163</v>
      </c>
      <c r="Y26" s="365">
        <v>307</v>
      </c>
      <c r="Z26" s="369">
        <v>189</v>
      </c>
      <c r="AA26" s="19" t="s">
        <v>26</v>
      </c>
    </row>
    <row r="27" spans="1:27" s="49" customFormat="1" ht="11.45" customHeight="1">
      <c r="A27" s="47" t="s">
        <v>632</v>
      </c>
      <c r="B27" s="47"/>
      <c r="C27" s="47"/>
      <c r="D27" s="47"/>
      <c r="E27" s="47"/>
      <c r="F27" s="47"/>
      <c r="G27" s="47"/>
      <c r="H27" s="47"/>
      <c r="I27" s="47"/>
      <c r="J27" s="47"/>
      <c r="K27" s="48"/>
      <c r="L27" s="47" t="s">
        <v>542</v>
      </c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8" t="s">
        <v>543</v>
      </c>
    </row>
    <row r="28" spans="1:27" s="49" customFormat="1" ht="11.45" customHeight="1">
      <c r="A28" s="49" t="s">
        <v>544</v>
      </c>
      <c r="L28" s="49" t="s">
        <v>635</v>
      </c>
      <c r="AA28" s="50"/>
    </row>
    <row r="29" spans="1:27" s="37" customFormat="1" ht="11.45" customHeight="1">
      <c r="A29" s="51" t="s">
        <v>633</v>
      </c>
      <c r="C29" s="33"/>
      <c r="D29" s="33"/>
      <c r="E29" s="33"/>
      <c r="F29" s="33"/>
      <c r="G29" s="33"/>
      <c r="H29" s="33"/>
      <c r="I29" s="33"/>
      <c r="J29" s="33"/>
      <c r="K29" s="33"/>
      <c r="L29" s="51" t="s">
        <v>633</v>
      </c>
      <c r="M29" s="33"/>
      <c r="N29" s="36"/>
      <c r="O29" s="36"/>
      <c r="T29" s="36"/>
    </row>
    <row r="30" spans="1:27" s="37" customFormat="1" ht="11.45" customHeight="1">
      <c r="A30" s="51" t="s">
        <v>634</v>
      </c>
      <c r="C30" s="33"/>
      <c r="D30" s="33"/>
      <c r="E30" s="33"/>
      <c r="F30" s="33"/>
      <c r="G30" s="33"/>
      <c r="H30" s="33"/>
      <c r="I30" s="33"/>
      <c r="J30" s="33"/>
      <c r="K30" s="33"/>
      <c r="L30" s="51" t="s">
        <v>634</v>
      </c>
      <c r="M30" s="33"/>
      <c r="N30" s="36"/>
      <c r="O30" s="36"/>
      <c r="T30" s="36"/>
    </row>
    <row r="31" spans="1:27" s="37" customFormat="1" ht="11.25">
      <c r="A31" s="31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6"/>
      <c r="O31" s="36"/>
      <c r="T31" s="36"/>
    </row>
    <row r="32" spans="1:27" s="37" customFormat="1" ht="11.25">
      <c r="A32" s="31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6"/>
      <c r="O32" s="36"/>
      <c r="T32" s="36"/>
    </row>
    <row r="33" spans="1:20" s="37" customFormat="1" ht="11.25">
      <c r="A33" s="31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6"/>
      <c r="O33" s="36"/>
      <c r="T33" s="36"/>
    </row>
    <row r="34" spans="1:20" s="37" customFormat="1" ht="11.25">
      <c r="A34" s="31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6"/>
      <c r="O34" s="36"/>
      <c r="T34" s="36"/>
    </row>
    <row r="35" spans="1:20" s="37" customFormat="1" ht="11.25">
      <c r="A35" s="31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6"/>
      <c r="O35" s="36"/>
      <c r="T35" s="36"/>
    </row>
    <row r="36" spans="1:20" s="37" customFormat="1" ht="11.25">
      <c r="A36" s="31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6"/>
      <c r="O36" s="36"/>
      <c r="T36" s="36"/>
    </row>
    <row r="37" spans="1:20" s="37" customFormat="1" ht="11.25">
      <c r="A37" s="31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6"/>
      <c r="O37" s="36"/>
      <c r="T37" s="36"/>
    </row>
    <row r="38" spans="1:20" s="37" customFormat="1" ht="11.25">
      <c r="A38" s="31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6"/>
      <c r="O38" s="36"/>
      <c r="T38" s="36"/>
    </row>
    <row r="39" spans="1:20" s="37" customFormat="1" ht="11.25">
      <c r="A39" s="31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6"/>
      <c r="O39" s="36"/>
      <c r="T39" s="36"/>
    </row>
    <row r="40" spans="1:20" s="37" customFormat="1" ht="11.25">
      <c r="A40" s="31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6"/>
      <c r="O40" s="36"/>
      <c r="T40" s="36"/>
    </row>
    <row r="41" spans="1:20" s="37" customFormat="1" ht="11.25">
      <c r="A41" s="31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6"/>
      <c r="O41" s="36"/>
      <c r="T41" s="36"/>
    </row>
    <row r="42" spans="1:20" s="37" customFormat="1" ht="11.25">
      <c r="A42" s="31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6"/>
      <c r="O42" s="36"/>
      <c r="T42" s="36"/>
    </row>
    <row r="43" spans="1:20" s="37" customFormat="1" ht="11.25">
      <c r="A43" s="31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6"/>
      <c r="O43" s="36"/>
      <c r="T43" s="36"/>
    </row>
    <row r="44" spans="1:20" s="37" customFormat="1" ht="11.25">
      <c r="A44" s="31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6"/>
      <c r="O44" s="36"/>
      <c r="T44" s="36"/>
    </row>
    <row r="45" spans="1:20" s="37" customFormat="1" ht="11.25">
      <c r="A45" s="31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6"/>
      <c r="O45" s="36"/>
      <c r="T45" s="36"/>
    </row>
    <row r="46" spans="1:20" s="37" customFormat="1" ht="11.25">
      <c r="A46" s="31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6"/>
      <c r="O46" s="36"/>
      <c r="T46" s="36"/>
    </row>
    <row r="47" spans="1:20" s="37" customFormat="1" ht="11.25">
      <c r="A47" s="31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6"/>
      <c r="O47" s="36"/>
      <c r="T47" s="36"/>
    </row>
    <row r="48" spans="1:20" s="37" customFormat="1" ht="11.25">
      <c r="A48" s="31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6"/>
      <c r="O48" s="36"/>
      <c r="T48" s="36"/>
    </row>
    <row r="49" spans="1:20" s="37" customFormat="1" ht="11.25">
      <c r="A49" s="31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6"/>
      <c r="O49" s="36"/>
      <c r="T49" s="36"/>
    </row>
    <row r="50" spans="1:20" s="37" customFormat="1" ht="11.25">
      <c r="A50" s="31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6"/>
      <c r="O50" s="36"/>
      <c r="T50" s="36"/>
    </row>
    <row r="51" spans="1:20" s="37" customFormat="1" ht="11.25">
      <c r="A51" s="31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6"/>
      <c r="O51" s="36"/>
      <c r="T51" s="36"/>
    </row>
    <row r="52" spans="1:20" s="37" customFormat="1" ht="11.25">
      <c r="A52" s="31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6"/>
      <c r="O52" s="36"/>
      <c r="T52" s="36"/>
    </row>
    <row r="53" spans="1:20" s="37" customFormat="1" ht="11.25">
      <c r="A53" s="31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6"/>
      <c r="O53" s="36"/>
      <c r="T53" s="36"/>
    </row>
    <row r="54" spans="1:20" s="37" customFormat="1" ht="11.25">
      <c r="A54" s="31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6"/>
      <c r="O54" s="36"/>
      <c r="T54" s="36"/>
    </row>
    <row r="55" spans="1:20" s="37" customFormat="1" ht="11.25">
      <c r="A55" s="31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6"/>
      <c r="O55" s="36"/>
      <c r="T55" s="36"/>
    </row>
    <row r="56" spans="1:20" s="37" customFormat="1" ht="11.25">
      <c r="A56" s="31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6"/>
      <c r="O56" s="36"/>
      <c r="T56" s="36"/>
    </row>
    <row r="57" spans="1:20" s="37" customFormat="1" ht="11.25">
      <c r="A57" s="31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6"/>
      <c r="O57" s="36"/>
      <c r="T57" s="36"/>
    </row>
    <row r="58" spans="1:20" s="37" customFormat="1" ht="11.25">
      <c r="A58" s="31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6"/>
      <c r="O58" s="36"/>
      <c r="T58" s="36"/>
    </row>
    <row r="59" spans="1:20" s="37" customFormat="1" ht="11.25">
      <c r="A59" s="31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6"/>
      <c r="O59" s="36"/>
      <c r="T59" s="36"/>
    </row>
    <row r="60" spans="1:20" s="37" customFormat="1" ht="11.25">
      <c r="A60" s="31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6"/>
      <c r="O60" s="36"/>
      <c r="T60" s="36"/>
    </row>
    <row r="61" spans="1:20" s="37" customFormat="1" ht="11.25">
      <c r="A61" s="31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6"/>
      <c r="O61" s="36"/>
      <c r="T61" s="36"/>
    </row>
    <row r="62" spans="1:20" s="37" customFormat="1" ht="11.25">
      <c r="A62" s="31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6"/>
      <c r="O62" s="36"/>
      <c r="T62" s="36"/>
    </row>
    <row r="63" spans="1:20" s="37" customFormat="1" ht="11.25">
      <c r="A63" s="31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6"/>
      <c r="O63" s="36"/>
      <c r="T63" s="36"/>
    </row>
    <row r="64" spans="1:20" s="37" customFormat="1" ht="11.25">
      <c r="A64" s="31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6"/>
      <c r="O64" s="36"/>
      <c r="T64" s="36"/>
    </row>
    <row r="65" spans="1:20" s="37" customFormat="1" ht="11.25">
      <c r="A65" s="31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6"/>
      <c r="O65" s="36"/>
      <c r="T65" s="36"/>
    </row>
    <row r="66" spans="1:20" s="37" customFormat="1" ht="11.25">
      <c r="A66" s="31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6"/>
      <c r="O66" s="36"/>
      <c r="T66" s="36"/>
    </row>
    <row r="67" spans="1:20" s="37" customFormat="1" ht="11.25">
      <c r="A67" s="31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6"/>
      <c r="O67" s="36"/>
      <c r="T67" s="36"/>
    </row>
    <row r="68" spans="1:20" s="37" customFormat="1" ht="11.25">
      <c r="A68" s="31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6"/>
      <c r="O68" s="36"/>
      <c r="T68" s="36"/>
    </row>
    <row r="69" spans="1:20" s="37" customFormat="1" ht="11.25">
      <c r="A69" s="31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6"/>
      <c r="O69" s="36"/>
      <c r="T69" s="36"/>
    </row>
    <row r="70" spans="1:20" s="37" customFormat="1" ht="11.25">
      <c r="A70" s="31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6"/>
      <c r="O70" s="36"/>
      <c r="T70" s="36"/>
    </row>
    <row r="71" spans="1:20" s="37" customFormat="1" ht="11.25">
      <c r="A71" s="31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6"/>
      <c r="O71" s="36"/>
      <c r="T71" s="36"/>
    </row>
    <row r="72" spans="1:20" s="37" customFormat="1" ht="11.25">
      <c r="A72" s="31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6"/>
      <c r="O72" s="36"/>
      <c r="T72" s="36"/>
    </row>
    <row r="73" spans="1:20" s="37" customFormat="1" ht="11.25">
      <c r="A73" s="31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6"/>
      <c r="O73" s="36"/>
      <c r="T73" s="36"/>
    </row>
    <row r="74" spans="1:20" s="37" customFormat="1" ht="11.25">
      <c r="A74" s="31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6"/>
      <c r="O74" s="36"/>
      <c r="T74" s="36"/>
    </row>
    <row r="75" spans="1:20" s="37" customFormat="1" ht="11.25">
      <c r="A75" s="31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6"/>
      <c r="O75" s="36"/>
      <c r="T75" s="36"/>
    </row>
    <row r="76" spans="1:20" s="37" customFormat="1" ht="11.25">
      <c r="A76" s="31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6"/>
      <c r="O76" s="36"/>
      <c r="T76" s="36"/>
    </row>
    <row r="77" spans="1:20" s="37" customFormat="1" ht="11.25">
      <c r="A77" s="31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6"/>
      <c r="O77" s="36"/>
      <c r="T77" s="36"/>
    </row>
    <row r="78" spans="1:20" s="37" customFormat="1" ht="11.25">
      <c r="A78" s="31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6"/>
      <c r="O78" s="36"/>
      <c r="T78" s="36"/>
    </row>
    <row r="79" spans="1:20" s="37" customFormat="1" ht="11.25">
      <c r="A79" s="31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6"/>
      <c r="O79" s="36"/>
      <c r="T79" s="36"/>
    </row>
    <row r="80" spans="1:20" s="37" customFormat="1" ht="11.25">
      <c r="A80" s="31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6"/>
      <c r="O80" s="36"/>
      <c r="T80" s="36"/>
    </row>
    <row r="81" spans="1:20" s="37" customFormat="1" ht="11.25">
      <c r="A81" s="31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6"/>
      <c r="O81" s="36"/>
      <c r="T81" s="36"/>
    </row>
    <row r="82" spans="1:20" s="37" customFormat="1" ht="11.25">
      <c r="A82" s="31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6"/>
      <c r="O82" s="36"/>
      <c r="T82" s="36"/>
    </row>
    <row r="83" spans="1:20" s="37" customFormat="1" ht="11.25">
      <c r="A83" s="31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6"/>
      <c r="O83" s="36"/>
      <c r="T83" s="36"/>
    </row>
    <row r="84" spans="1:20" s="37" customFormat="1" ht="11.25">
      <c r="A84" s="31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6"/>
      <c r="O84" s="36"/>
      <c r="T84" s="36"/>
    </row>
    <row r="85" spans="1:20" s="37" customFormat="1" ht="11.25">
      <c r="A85" s="31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6"/>
      <c r="O85" s="36"/>
      <c r="T85" s="36"/>
    </row>
    <row r="86" spans="1:20" s="37" customFormat="1" ht="11.25">
      <c r="A86" s="31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6"/>
      <c r="O86" s="36"/>
      <c r="T86" s="36"/>
    </row>
    <row r="87" spans="1:20" s="37" customFormat="1" ht="11.25">
      <c r="A87" s="31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6"/>
      <c r="O87" s="36"/>
      <c r="T87" s="36"/>
    </row>
    <row r="88" spans="1:20" s="37" customFormat="1" ht="11.25">
      <c r="A88" s="31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6"/>
      <c r="O88" s="36"/>
      <c r="T88" s="36"/>
    </row>
    <row r="89" spans="1:20" s="37" customFormat="1" ht="11.25">
      <c r="A89" s="31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6"/>
      <c r="O89" s="36"/>
      <c r="T89" s="36"/>
    </row>
    <row r="90" spans="1:20" s="37" customFormat="1" ht="11.25">
      <c r="A90" s="31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6"/>
      <c r="O90" s="36"/>
      <c r="T90" s="36"/>
    </row>
    <row r="91" spans="1:20" s="37" customFormat="1" ht="11.25">
      <c r="A91" s="31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6"/>
      <c r="O91" s="36"/>
      <c r="T91" s="36"/>
    </row>
    <row r="92" spans="1:20" s="37" customFormat="1" ht="11.25">
      <c r="A92" s="31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6"/>
      <c r="O92" s="36"/>
      <c r="T92" s="36"/>
    </row>
    <row r="93" spans="1:20" s="37" customFormat="1" ht="11.25">
      <c r="A93" s="31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6"/>
      <c r="O93" s="36"/>
      <c r="T93" s="36"/>
    </row>
  </sheetData>
  <sheetProtection selectLockedCells="1"/>
  <mergeCells count="40">
    <mergeCell ref="AA6:AA11"/>
    <mergeCell ref="A3:K3"/>
    <mergeCell ref="L3:S3"/>
    <mergeCell ref="T3:AA3"/>
    <mergeCell ref="A4:K4"/>
    <mergeCell ref="A6:B11"/>
    <mergeCell ref="C6:C11"/>
    <mergeCell ref="D6:K6"/>
    <mergeCell ref="L6:L11"/>
    <mergeCell ref="M6:S6"/>
    <mergeCell ref="T6:U6"/>
    <mergeCell ref="V6:V11"/>
    <mergeCell ref="W6:W11"/>
    <mergeCell ref="X6:X11"/>
    <mergeCell ref="Y6:Y11"/>
    <mergeCell ref="Z6:Z11"/>
    <mergeCell ref="T7:T11"/>
    <mergeCell ref="U7:U11"/>
    <mergeCell ref="E8:E11"/>
    <mergeCell ref="F8:F11"/>
    <mergeCell ref="G8:G11"/>
    <mergeCell ref="H8:H11"/>
    <mergeCell ref="I8:I11"/>
    <mergeCell ref="S8:S11"/>
    <mergeCell ref="N8:N11"/>
    <mergeCell ref="O8:O11"/>
    <mergeCell ref="P8:P11"/>
    <mergeCell ref="N7:S7"/>
    <mergeCell ref="A15:B15"/>
    <mergeCell ref="A14:B14"/>
    <mergeCell ref="A16:B16"/>
    <mergeCell ref="Q8:Q11"/>
    <mergeCell ref="R8:R11"/>
    <mergeCell ref="A12:B12"/>
    <mergeCell ref="A13:B13"/>
    <mergeCell ref="J8:J11"/>
    <mergeCell ref="K8:K11"/>
    <mergeCell ref="M8:M11"/>
    <mergeCell ref="D7:D11"/>
    <mergeCell ref="E7:K7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BreakPreview" zoomScaleNormal="100" zoomScaleSheetLayoutView="100" workbookViewId="0">
      <selection activeCell="A14" sqref="A14:B14"/>
    </sheetView>
  </sheetViews>
  <sheetFormatPr defaultRowHeight="14.25"/>
  <cols>
    <col min="1" max="1" width="8.625" style="163" customWidth="1"/>
    <col min="2" max="2" width="10.625" style="163" customWidth="1"/>
    <col min="3" max="3" width="11.625" style="163" customWidth="1"/>
    <col min="4" max="6" width="12.625" style="163" customWidth="1"/>
    <col min="7" max="7" width="13.625" style="163" customWidth="1"/>
    <col min="8" max="16384" width="9" style="163"/>
  </cols>
  <sheetData>
    <row r="1" spans="1:7" s="424" customFormat="1" ht="14.1" customHeight="1">
      <c r="A1" s="422" t="s">
        <v>652</v>
      </c>
      <c r="B1" s="422"/>
    </row>
    <row r="2" spans="1:7" s="314" customFormat="1" ht="14.1" customHeight="1">
      <c r="A2" s="334"/>
      <c r="B2" s="334"/>
    </row>
    <row r="3" spans="1:7" s="38" customFormat="1" ht="20.100000000000001" customHeight="1">
      <c r="A3" s="705" t="s">
        <v>1</v>
      </c>
      <c r="B3" s="705"/>
      <c r="C3" s="705"/>
      <c r="D3" s="705"/>
      <c r="E3" s="705"/>
      <c r="F3" s="705"/>
      <c r="G3" s="705"/>
    </row>
    <row r="4" spans="1:7" s="42" customFormat="1" ht="24" customHeight="1">
      <c r="A4" s="706" t="s">
        <v>27</v>
      </c>
      <c r="B4" s="706"/>
      <c r="C4" s="706"/>
      <c r="D4" s="706"/>
      <c r="E4" s="706"/>
      <c r="F4" s="706"/>
      <c r="G4" s="706"/>
    </row>
    <row r="5" spans="1:7" s="43" customFormat="1" ht="18" customHeight="1" thickBot="1">
      <c r="A5" s="43" t="s">
        <v>354</v>
      </c>
      <c r="G5" s="198" t="s">
        <v>355</v>
      </c>
    </row>
    <row r="6" spans="1:7" s="37" customFormat="1" ht="15.95" customHeight="1">
      <c r="A6" s="707" t="s">
        <v>29</v>
      </c>
      <c r="B6" s="708"/>
      <c r="C6" s="713" t="s">
        <v>356</v>
      </c>
      <c r="D6" s="716" t="s">
        <v>30</v>
      </c>
      <c r="E6" s="717" t="s">
        <v>31</v>
      </c>
      <c r="F6" s="716" t="s">
        <v>489</v>
      </c>
      <c r="G6" s="720" t="s">
        <v>32</v>
      </c>
    </row>
    <row r="7" spans="1:7" s="37" customFormat="1" ht="15.95" customHeight="1">
      <c r="A7" s="709"/>
      <c r="B7" s="710"/>
      <c r="C7" s="714"/>
      <c r="D7" s="648"/>
      <c r="E7" s="718"/>
      <c r="F7" s="656"/>
      <c r="G7" s="721"/>
    </row>
    <row r="8" spans="1:7" s="37" customFormat="1" ht="15.95" customHeight="1">
      <c r="A8" s="709"/>
      <c r="B8" s="710"/>
      <c r="C8" s="714"/>
      <c r="D8" s="648"/>
      <c r="E8" s="718"/>
      <c r="F8" s="656"/>
      <c r="G8" s="721"/>
    </row>
    <row r="9" spans="1:7" s="37" customFormat="1" ht="15.95" customHeight="1">
      <c r="A9" s="711"/>
      <c r="B9" s="712"/>
      <c r="C9" s="715"/>
      <c r="D9" s="666"/>
      <c r="E9" s="719"/>
      <c r="F9" s="657"/>
      <c r="G9" s="722"/>
    </row>
    <row r="10" spans="1:7" s="93" customFormat="1" ht="17.100000000000001" customHeight="1">
      <c r="A10" s="725" t="s">
        <v>473</v>
      </c>
      <c r="B10" s="725"/>
      <c r="C10" s="23">
        <v>2739901</v>
      </c>
      <c r="D10" s="23">
        <v>2699440</v>
      </c>
      <c r="E10" s="335">
        <v>1014988.6643155616</v>
      </c>
      <c r="F10" s="23">
        <v>1139387</v>
      </c>
      <c r="G10" s="23">
        <v>2404714.991482262</v>
      </c>
    </row>
    <row r="11" spans="1:7" s="93" customFormat="1" ht="17.100000000000001" customHeight="1">
      <c r="A11" s="726" t="s">
        <v>475</v>
      </c>
      <c r="B11" s="725"/>
      <c r="C11" s="23">
        <v>3142599</v>
      </c>
      <c r="D11" s="23">
        <v>2700794</v>
      </c>
      <c r="E11" s="335">
        <v>1163583.375851694</v>
      </c>
      <c r="F11" s="23">
        <v>1153559</v>
      </c>
      <c r="G11" s="23">
        <v>2724263.7784456629</v>
      </c>
    </row>
    <row r="12" spans="1:7" s="93" customFormat="1" ht="17.100000000000001" customHeight="1">
      <c r="A12" s="726" t="s">
        <v>502</v>
      </c>
      <c r="B12" s="725"/>
      <c r="C12" s="23">
        <v>3645982</v>
      </c>
      <c r="D12" s="23">
        <v>2702826</v>
      </c>
      <c r="E12" s="335">
        <v>1348951.8008188466</v>
      </c>
      <c r="F12" s="23">
        <v>1169648</v>
      </c>
      <c r="G12" s="23">
        <v>3117161.7443880551</v>
      </c>
    </row>
    <row r="13" spans="1:7" s="93" customFormat="1" ht="17.100000000000001" customHeight="1">
      <c r="A13" s="726" t="s">
        <v>515</v>
      </c>
      <c r="B13" s="725"/>
      <c r="C13" s="23">
        <v>3761725</v>
      </c>
      <c r="D13" s="23">
        <v>2700398</v>
      </c>
      <c r="E13" s="335">
        <v>1393026.1391098646</v>
      </c>
      <c r="F13" s="23">
        <v>1180643</v>
      </c>
      <c r="G13" s="23">
        <v>3186166.3517252887</v>
      </c>
    </row>
    <row r="14" spans="1:7" s="93" customFormat="1" ht="17.100000000000001" customHeight="1">
      <c r="A14" s="723">
        <v>2017</v>
      </c>
      <c r="B14" s="723"/>
      <c r="C14" s="336">
        <f>SUM(C16:C39)</f>
        <v>3913021.9270000006</v>
      </c>
      <c r="D14" s="336">
        <f>SUM(D17:D39)</f>
        <v>2691706</v>
      </c>
      <c r="E14" s="336">
        <f xml:space="preserve"> C14/D14*1000000</f>
        <v>1453733.0328795197</v>
      </c>
      <c r="F14" s="336">
        <f>SUM(F17:F39)</f>
        <v>1193261</v>
      </c>
      <c r="G14" s="336">
        <f>C14/F14*1000000</f>
        <v>3279267.4251483963</v>
      </c>
    </row>
    <row r="15" spans="1:7" s="93" customFormat="1" ht="8.1" customHeight="1">
      <c r="A15" s="337"/>
      <c r="B15" s="94"/>
      <c r="C15" s="336"/>
      <c r="D15" s="336"/>
      <c r="E15" s="336"/>
      <c r="F15" s="336"/>
      <c r="G15" s="336"/>
    </row>
    <row r="16" spans="1:7" s="37" customFormat="1" ht="16.7" customHeight="1">
      <c r="A16" s="462" t="s">
        <v>391</v>
      </c>
      <c r="B16" s="338" t="s">
        <v>392</v>
      </c>
      <c r="C16" s="371">
        <v>438793.16399999999</v>
      </c>
      <c r="D16" s="371">
        <v>0</v>
      </c>
      <c r="E16" s="23">
        <f>(C14/D14)*1000000</f>
        <v>1453733.0328795197</v>
      </c>
      <c r="F16" s="372">
        <v>0</v>
      </c>
      <c r="G16" s="23">
        <f>C14/F14*1000000</f>
        <v>3279267.4251483963</v>
      </c>
    </row>
    <row r="17" spans="1:7" s="37" customFormat="1" ht="16.7" customHeight="1">
      <c r="A17" s="118" t="s">
        <v>33</v>
      </c>
      <c r="B17" s="339" t="s">
        <v>18</v>
      </c>
      <c r="C17" s="371">
        <v>618735.71200000006</v>
      </c>
      <c r="D17" s="603">
        <v>513832</v>
      </c>
      <c r="E17" s="122">
        <f xml:space="preserve"> C17/D17*1000000</f>
        <v>1204159.554095502</v>
      </c>
      <c r="F17" s="603">
        <v>214012</v>
      </c>
      <c r="G17" s="335">
        <f t="shared" ref="G17:G39" si="0">C17/F17*1000000</f>
        <v>2891126.2546025459</v>
      </c>
    </row>
    <row r="18" spans="1:7" s="37" customFormat="1" ht="16.7" customHeight="1">
      <c r="A18" s="118" t="s">
        <v>34</v>
      </c>
      <c r="B18" s="339" t="s">
        <v>19</v>
      </c>
      <c r="C18" s="371">
        <v>434280.32699999999</v>
      </c>
      <c r="D18" s="603">
        <v>257903</v>
      </c>
      <c r="E18" s="122">
        <f t="shared" ref="E18:E39" si="1" xml:space="preserve"> C18/D18*1000000</f>
        <v>1683890.1718863293</v>
      </c>
      <c r="F18" s="603">
        <v>114942</v>
      </c>
      <c r="G18" s="335">
        <f t="shared" si="0"/>
        <v>3778256.2248786343</v>
      </c>
    </row>
    <row r="19" spans="1:7" s="37" customFormat="1" ht="16.7" customHeight="1">
      <c r="A19" s="118" t="s">
        <v>35</v>
      </c>
      <c r="B19" s="339" t="s">
        <v>20</v>
      </c>
      <c r="C19" s="371">
        <v>154305.72099999999</v>
      </c>
      <c r="D19" s="603">
        <v>142908</v>
      </c>
      <c r="E19" s="122">
        <f t="shared" si="1"/>
        <v>1079755.6539871804</v>
      </c>
      <c r="F19" s="603">
        <v>63360</v>
      </c>
      <c r="G19" s="335">
        <f t="shared" si="0"/>
        <v>2435380.6976010101</v>
      </c>
    </row>
    <row r="20" spans="1:7" s="37" customFormat="1" ht="16.7" customHeight="1">
      <c r="A20" s="118" t="s">
        <v>36</v>
      </c>
      <c r="B20" s="339" t="s">
        <v>21</v>
      </c>
      <c r="C20" s="371">
        <v>167924.26</v>
      </c>
      <c r="D20" s="603">
        <v>166272</v>
      </c>
      <c r="E20" s="122">
        <f t="shared" si="1"/>
        <v>1009937.0910315628</v>
      </c>
      <c r="F20" s="603">
        <v>73816</v>
      </c>
      <c r="G20" s="335">
        <f t="shared" si="0"/>
        <v>2274903.2730031428</v>
      </c>
    </row>
    <row r="21" spans="1:7" s="37" customFormat="1" ht="17.100000000000001" customHeight="1">
      <c r="A21" s="118" t="s">
        <v>37</v>
      </c>
      <c r="B21" s="339" t="s">
        <v>22</v>
      </c>
      <c r="C21" s="371">
        <v>669207.21299999999</v>
      </c>
      <c r="D21" s="603">
        <v>421799</v>
      </c>
      <c r="E21" s="122">
        <f t="shared" si="1"/>
        <v>1586554.764236046</v>
      </c>
      <c r="F21" s="603">
        <v>171387</v>
      </c>
      <c r="G21" s="335">
        <f t="shared" si="0"/>
        <v>3904655.6214882107</v>
      </c>
    </row>
    <row r="22" spans="1:7" s="37" customFormat="1" ht="17.100000000000001" customHeight="1">
      <c r="A22" s="118" t="s">
        <v>38</v>
      </c>
      <c r="B22" s="339" t="s">
        <v>23</v>
      </c>
      <c r="C22" s="371">
        <v>91366.642999999996</v>
      </c>
      <c r="D22" s="603">
        <v>108371</v>
      </c>
      <c r="E22" s="122">
        <f t="shared" si="1"/>
        <v>843091.2605770916</v>
      </c>
      <c r="F22" s="603">
        <v>48845</v>
      </c>
      <c r="G22" s="335">
        <f t="shared" si="0"/>
        <v>1870542.3891902957</v>
      </c>
    </row>
    <row r="23" spans="1:7" s="37" customFormat="1" ht="17.100000000000001" customHeight="1">
      <c r="A23" s="118" t="s">
        <v>39</v>
      </c>
      <c r="B23" s="339" t="s">
        <v>40</v>
      </c>
      <c r="C23" s="371">
        <v>148425.95300000001</v>
      </c>
      <c r="D23" s="603">
        <v>100615</v>
      </c>
      <c r="E23" s="122">
        <f t="shared" si="1"/>
        <v>1475187.1291556926</v>
      </c>
      <c r="F23" s="603">
        <v>48564</v>
      </c>
      <c r="G23" s="335">
        <f t="shared" si="0"/>
        <v>3056295.8776048101</v>
      </c>
    </row>
    <row r="24" spans="1:7" s="37" customFormat="1" ht="17.100000000000001" customHeight="1">
      <c r="A24" s="118" t="s">
        <v>41</v>
      </c>
      <c r="B24" s="339" t="s">
        <v>24</v>
      </c>
      <c r="C24" s="371">
        <v>87544.145000000004</v>
      </c>
      <c r="D24" s="603">
        <v>100947</v>
      </c>
      <c r="E24" s="122">
        <f t="shared" si="1"/>
        <v>867228.7933271915</v>
      </c>
      <c r="F24" s="603">
        <v>47048</v>
      </c>
      <c r="G24" s="335">
        <f t="shared" si="0"/>
        <v>1860741.0516918893</v>
      </c>
    </row>
    <row r="25" spans="1:7" s="37" customFormat="1" ht="17.100000000000001" customHeight="1">
      <c r="A25" s="118" t="s">
        <v>42</v>
      </c>
      <c r="B25" s="339" t="s">
        <v>43</v>
      </c>
      <c r="C25" s="371">
        <v>59252.84</v>
      </c>
      <c r="D25" s="603">
        <v>73294</v>
      </c>
      <c r="E25" s="122">
        <f t="shared" si="1"/>
        <v>808426.88351024641</v>
      </c>
      <c r="F25" s="603">
        <v>34555</v>
      </c>
      <c r="G25" s="335">
        <f t="shared" si="0"/>
        <v>1714739.9797424395</v>
      </c>
    </row>
    <row r="26" spans="1:7" s="37" customFormat="1" ht="17.100000000000001" customHeight="1">
      <c r="A26" s="118" t="s">
        <v>44</v>
      </c>
      <c r="B26" s="339" t="s">
        <v>25</v>
      </c>
      <c r="C26" s="371">
        <v>347446.391</v>
      </c>
      <c r="D26" s="603">
        <v>259485</v>
      </c>
      <c r="E26" s="122">
        <f t="shared" si="1"/>
        <v>1338984.4923598666</v>
      </c>
      <c r="F26" s="603">
        <v>109849</v>
      </c>
      <c r="G26" s="335">
        <f t="shared" si="0"/>
        <v>3162945.4159801179</v>
      </c>
    </row>
    <row r="27" spans="1:7" s="37" customFormat="1" ht="17.100000000000001" customHeight="1">
      <c r="A27" s="118" t="s">
        <v>45</v>
      </c>
      <c r="B27" s="339" t="s">
        <v>46</v>
      </c>
      <c r="C27" s="371">
        <v>27318.425999999999</v>
      </c>
      <c r="D27" s="603">
        <v>24215</v>
      </c>
      <c r="E27" s="122">
        <f t="shared" si="1"/>
        <v>1128161.3049762545</v>
      </c>
      <c r="F27" s="603">
        <v>12670</v>
      </c>
      <c r="G27" s="335">
        <f t="shared" si="0"/>
        <v>2156150.4340962903</v>
      </c>
    </row>
    <row r="28" spans="1:7" s="37" customFormat="1" ht="17.100000000000001" customHeight="1">
      <c r="A28" s="118" t="s">
        <v>47</v>
      </c>
      <c r="B28" s="339" t="s">
        <v>48</v>
      </c>
      <c r="C28" s="371">
        <v>43697.48</v>
      </c>
      <c r="D28" s="604">
        <v>53474</v>
      </c>
      <c r="E28" s="122">
        <f t="shared" si="1"/>
        <v>817172.45764296676</v>
      </c>
      <c r="F28" s="603">
        <v>27574</v>
      </c>
      <c r="G28" s="335">
        <f t="shared" si="0"/>
        <v>1584734.8951911223</v>
      </c>
    </row>
    <row r="29" spans="1:7" s="37" customFormat="1" ht="17.100000000000001" customHeight="1">
      <c r="A29" s="118" t="s">
        <v>49</v>
      </c>
      <c r="B29" s="339" t="s">
        <v>50</v>
      </c>
      <c r="C29" s="371">
        <v>26195.574000000001</v>
      </c>
      <c r="D29" s="603">
        <v>26006</v>
      </c>
      <c r="E29" s="122">
        <f t="shared" si="1"/>
        <v>1007289.625471045</v>
      </c>
      <c r="F29" s="603">
        <v>13562</v>
      </c>
      <c r="G29" s="335">
        <f t="shared" si="0"/>
        <v>1931542.1029346704</v>
      </c>
    </row>
    <row r="30" spans="1:7" s="37" customFormat="1" ht="17.100000000000001" customHeight="1">
      <c r="A30" s="118" t="s">
        <v>51</v>
      </c>
      <c r="B30" s="339" t="s">
        <v>52</v>
      </c>
      <c r="C30" s="371">
        <v>9521.2620000000006</v>
      </c>
      <c r="D30" s="603">
        <v>17479</v>
      </c>
      <c r="E30" s="122">
        <f t="shared" si="1"/>
        <v>544725.78522798792</v>
      </c>
      <c r="F30" s="603">
        <v>8827</v>
      </c>
      <c r="G30" s="335">
        <f t="shared" si="0"/>
        <v>1078652.0901778634</v>
      </c>
    </row>
    <row r="31" spans="1:7" s="37" customFormat="1" ht="17.100000000000001" customHeight="1">
      <c r="A31" s="118" t="s">
        <v>53</v>
      </c>
      <c r="B31" s="339" t="s">
        <v>26</v>
      </c>
      <c r="C31" s="371">
        <v>40325.531999999999</v>
      </c>
      <c r="D31" s="604">
        <v>38529</v>
      </c>
      <c r="E31" s="122">
        <f t="shared" si="1"/>
        <v>1046628.046406603</v>
      </c>
      <c r="F31" s="603">
        <v>20045</v>
      </c>
      <c r="G31" s="335">
        <f t="shared" si="0"/>
        <v>2011750.1621351957</v>
      </c>
    </row>
    <row r="32" spans="1:7" s="37" customFormat="1" ht="17.100000000000001" customHeight="1">
      <c r="A32" s="118" t="s">
        <v>54</v>
      </c>
      <c r="B32" s="339" t="s">
        <v>55</v>
      </c>
      <c r="C32" s="371">
        <v>52422.349000000002</v>
      </c>
      <c r="D32" s="603">
        <v>43346</v>
      </c>
      <c r="E32" s="122">
        <f t="shared" si="1"/>
        <v>1209393.000507544</v>
      </c>
      <c r="F32" s="603">
        <v>21912</v>
      </c>
      <c r="G32" s="335">
        <f t="shared" si="0"/>
        <v>2392403.6600949252</v>
      </c>
    </row>
    <row r="33" spans="1:7" s="37" customFormat="1" ht="17.100000000000001" customHeight="1">
      <c r="A33" s="118" t="s">
        <v>56</v>
      </c>
      <c r="B33" s="339" t="s">
        <v>57</v>
      </c>
      <c r="C33" s="371">
        <v>43920.775999999998</v>
      </c>
      <c r="D33" s="603">
        <v>33768</v>
      </c>
      <c r="E33" s="122">
        <f t="shared" si="1"/>
        <v>1300662.6391850272</v>
      </c>
      <c r="F33" s="603">
        <v>16241</v>
      </c>
      <c r="G33" s="335">
        <f t="shared" si="0"/>
        <v>2704314.7589434148</v>
      </c>
    </row>
    <row r="34" spans="1:7" s="37" customFormat="1" ht="17.100000000000001" customHeight="1">
      <c r="A34" s="118" t="s">
        <v>58</v>
      </c>
      <c r="B34" s="339" t="s">
        <v>59</v>
      </c>
      <c r="C34" s="371">
        <v>63661.436000000002</v>
      </c>
      <c r="D34" s="603">
        <v>45138</v>
      </c>
      <c r="E34" s="122">
        <f t="shared" si="1"/>
        <v>1410373.4325845186</v>
      </c>
      <c r="F34" s="603">
        <v>22389</v>
      </c>
      <c r="G34" s="335">
        <f t="shared" si="0"/>
        <v>2843424.7174951984</v>
      </c>
    </row>
    <row r="35" spans="1:7" s="37" customFormat="1" ht="17.100000000000001" customHeight="1">
      <c r="A35" s="118" t="s">
        <v>60</v>
      </c>
      <c r="B35" s="339" t="s">
        <v>61</v>
      </c>
      <c r="C35" s="371">
        <v>169622.33199999999</v>
      </c>
      <c r="D35" s="603">
        <v>120864</v>
      </c>
      <c r="E35" s="122">
        <f t="shared" si="1"/>
        <v>1403414.8464389727</v>
      </c>
      <c r="F35" s="603">
        <v>52993</v>
      </c>
      <c r="G35" s="335">
        <f t="shared" si="0"/>
        <v>3200844.1114864228</v>
      </c>
    </row>
    <row r="36" spans="1:7" s="37" customFormat="1" ht="17.100000000000001" customHeight="1">
      <c r="A36" s="118" t="s">
        <v>62</v>
      </c>
      <c r="B36" s="339" t="s">
        <v>63</v>
      </c>
      <c r="C36" s="371">
        <v>70825.240000000005</v>
      </c>
      <c r="D36" s="603">
        <v>49253</v>
      </c>
      <c r="E36" s="122">
        <f t="shared" si="1"/>
        <v>1437988.3458875602</v>
      </c>
      <c r="F36" s="603">
        <v>23504</v>
      </c>
      <c r="G36" s="335">
        <f t="shared" si="0"/>
        <v>3013327.0932607218</v>
      </c>
    </row>
    <row r="37" spans="1:7" s="37" customFormat="1" ht="17.100000000000001" customHeight="1">
      <c r="A37" s="118" t="s">
        <v>64</v>
      </c>
      <c r="B37" s="339" t="s">
        <v>65</v>
      </c>
      <c r="C37" s="371">
        <v>23206.23</v>
      </c>
      <c r="D37" s="603">
        <v>33259</v>
      </c>
      <c r="E37" s="122">
        <f t="shared" si="1"/>
        <v>697742.86659250129</v>
      </c>
      <c r="F37" s="603">
        <v>16583</v>
      </c>
      <c r="G37" s="335">
        <f t="shared" si="0"/>
        <v>1399398.781885063</v>
      </c>
    </row>
    <row r="38" spans="1:7" s="37" customFormat="1" ht="17.100000000000001" customHeight="1">
      <c r="A38" s="118" t="s">
        <v>66</v>
      </c>
      <c r="B38" s="339" t="s">
        <v>67</v>
      </c>
      <c r="C38" s="371">
        <v>116215.632</v>
      </c>
      <c r="D38" s="604">
        <v>50974</v>
      </c>
      <c r="E38" s="122">
        <f t="shared" si="1"/>
        <v>2279900.1844077371</v>
      </c>
      <c r="F38" s="603">
        <v>25148</v>
      </c>
      <c r="G38" s="335">
        <f t="shared" si="0"/>
        <v>4621267.3771274053</v>
      </c>
    </row>
    <row r="39" spans="1:7" s="37" customFormat="1" ht="17.100000000000001" customHeight="1" thickBot="1">
      <c r="A39" s="340" t="s">
        <v>68</v>
      </c>
      <c r="B39" s="341" t="s">
        <v>69</v>
      </c>
      <c r="C39" s="371">
        <v>8807.2890000000007</v>
      </c>
      <c r="D39" s="604">
        <v>9975</v>
      </c>
      <c r="E39" s="342">
        <f t="shared" si="1"/>
        <v>882936.24060150376</v>
      </c>
      <c r="F39" s="603">
        <v>5435</v>
      </c>
      <c r="G39" s="335">
        <f t="shared" si="0"/>
        <v>1620476.3569457224</v>
      </c>
    </row>
    <row r="40" spans="1:7" s="114" customFormat="1" ht="11.1" customHeight="1">
      <c r="A40" s="208" t="s">
        <v>466</v>
      </c>
      <c r="B40" s="208"/>
      <c r="C40" s="208"/>
      <c r="D40" s="208"/>
      <c r="E40" s="208"/>
      <c r="F40" s="208"/>
      <c r="G40" s="188" t="s">
        <v>509</v>
      </c>
    </row>
    <row r="41" spans="1:7" s="114" customFormat="1" ht="11.1" customHeight="1">
      <c r="A41" s="724" t="s">
        <v>120</v>
      </c>
      <c r="B41" s="724"/>
      <c r="C41" s="724"/>
      <c r="D41" s="724"/>
      <c r="E41" s="724"/>
      <c r="F41" s="724"/>
      <c r="G41" s="724"/>
    </row>
    <row r="42" spans="1:7" s="160" customFormat="1" ht="11.1" customHeight="1">
      <c r="A42" s="343" t="s">
        <v>357</v>
      </c>
      <c r="B42" s="343"/>
      <c r="C42" s="343"/>
      <c r="D42" s="343"/>
      <c r="E42" s="343"/>
      <c r="F42" s="343"/>
      <c r="G42" s="343"/>
    </row>
    <row r="43" spans="1:7" s="37" customFormat="1" ht="11.1" customHeight="1">
      <c r="A43" s="31"/>
      <c r="B43" s="31"/>
      <c r="C43" s="31"/>
      <c r="D43" s="31"/>
      <c r="E43" s="31"/>
      <c r="F43" s="31"/>
      <c r="G43" s="31"/>
    </row>
    <row r="44" spans="1:7" s="37" customFormat="1" ht="11.25">
      <c r="A44" s="31"/>
      <c r="B44" s="31"/>
      <c r="C44" s="31"/>
      <c r="D44" s="31"/>
      <c r="E44" s="31"/>
      <c r="F44" s="31"/>
      <c r="G44" s="31"/>
    </row>
    <row r="45" spans="1:7" s="37" customFormat="1" ht="11.25">
      <c r="A45" s="31"/>
      <c r="B45" s="31"/>
      <c r="C45" s="31"/>
      <c r="D45" s="31"/>
      <c r="E45" s="31"/>
      <c r="F45" s="31"/>
      <c r="G45" s="31"/>
    </row>
    <row r="46" spans="1:7" s="37" customFormat="1" ht="11.25">
      <c r="A46" s="31"/>
      <c r="B46" s="31"/>
      <c r="C46" s="31"/>
      <c r="D46" s="31"/>
      <c r="E46" s="31"/>
      <c r="F46" s="31"/>
      <c r="G46" s="31"/>
    </row>
    <row r="47" spans="1:7" s="37" customFormat="1" ht="11.25">
      <c r="A47" s="31"/>
      <c r="B47" s="31"/>
      <c r="C47" s="31"/>
      <c r="D47" s="31"/>
      <c r="E47" s="31"/>
      <c r="F47" s="31"/>
      <c r="G47" s="31"/>
    </row>
    <row r="48" spans="1:7" s="37" customFormat="1" ht="11.25">
      <c r="A48" s="31"/>
      <c r="B48" s="31"/>
      <c r="C48" s="31"/>
      <c r="D48" s="31"/>
      <c r="E48" s="31"/>
      <c r="F48" s="31"/>
      <c r="G48" s="31"/>
    </row>
    <row r="49" s="31" customFormat="1" ht="11.25"/>
    <row r="50" s="31" customFormat="1" ht="11.25"/>
    <row r="51" s="31" customFormat="1" ht="11.25"/>
    <row r="52" s="31" customFormat="1" ht="11.25"/>
    <row r="53" s="31" customFormat="1" ht="11.25"/>
    <row r="54" s="31" customFormat="1" ht="11.25"/>
    <row r="55" s="31" customFormat="1" ht="11.25"/>
    <row r="56" s="31" customFormat="1" ht="11.25"/>
    <row r="57" s="31" customFormat="1" ht="11.25"/>
    <row r="58" s="31" customFormat="1" ht="11.25"/>
    <row r="59" s="31" customFormat="1" ht="11.25"/>
    <row r="60" s="31" customFormat="1" ht="11.25"/>
    <row r="61" s="31" customFormat="1" ht="11.25"/>
    <row r="62" s="31" customFormat="1" ht="11.25"/>
    <row r="63" s="31" customFormat="1" ht="11.25"/>
    <row r="64" s="31" customFormat="1" ht="11.25"/>
    <row r="65" s="31" customFormat="1" ht="11.25"/>
    <row r="66" s="31" customFormat="1" ht="11.25"/>
    <row r="67" s="31" customFormat="1" ht="11.25"/>
    <row r="68" s="31" customFormat="1" ht="11.25"/>
    <row r="69" s="31" customFormat="1" ht="11.25"/>
    <row r="70" s="31" customFormat="1" ht="11.25"/>
    <row r="71" s="31" customFormat="1" ht="11.25"/>
    <row r="72" s="31" customFormat="1" ht="11.25"/>
    <row r="73" s="31" customFormat="1" ht="11.25"/>
    <row r="74" s="31" customFormat="1" ht="11.25"/>
    <row r="75" s="31" customFormat="1" ht="11.25"/>
    <row r="76" s="31" customFormat="1" ht="11.25"/>
    <row r="77" s="31" customFormat="1" ht="11.25"/>
    <row r="78" s="31" customFormat="1" ht="11.25"/>
    <row r="79" s="31" customFormat="1" ht="11.25"/>
    <row r="80" s="31" customFormat="1" ht="11.25"/>
    <row r="81" s="31" customFormat="1" ht="11.25"/>
    <row r="82" s="31" customFormat="1" ht="11.25"/>
    <row r="83" s="31" customFormat="1" ht="11.25"/>
    <row r="84" s="31" customFormat="1" ht="11.25"/>
    <row r="85" s="31" customFormat="1" ht="11.25"/>
    <row r="86" s="31" customFormat="1" ht="11.25"/>
    <row r="87" s="31" customFormat="1" ht="11.25"/>
    <row r="88" s="31" customFormat="1" ht="11.25"/>
    <row r="89" s="31" customFormat="1" ht="11.25"/>
    <row r="90" s="31" customFormat="1" ht="11.25"/>
    <row r="91" s="31" customFormat="1" ht="11.25"/>
    <row r="92" s="31" customFormat="1" ht="11.25"/>
    <row r="93" s="31" customFormat="1" ht="11.25"/>
    <row r="94" s="31" customFormat="1" ht="11.25"/>
    <row r="95" s="31" customFormat="1" ht="11.25"/>
    <row r="96" s="31" customFormat="1" ht="11.25"/>
    <row r="97" s="31" customFormat="1" ht="11.25"/>
    <row r="98" s="31" customFormat="1" ht="11.25"/>
    <row r="99" s="31" customFormat="1" ht="11.25"/>
    <row r="100" s="31" customFormat="1" ht="11.25"/>
    <row r="101" s="31" customFormat="1" ht="11.25"/>
    <row r="102" s="31" customFormat="1" ht="11.25"/>
    <row r="103" s="31" customFormat="1" ht="11.25"/>
    <row r="104" s="31" customFormat="1" ht="11.25"/>
  </sheetData>
  <sheetProtection selectLockedCells="1"/>
  <mergeCells count="14">
    <mergeCell ref="A14:B14"/>
    <mergeCell ref="A41:G41"/>
    <mergeCell ref="A10:B10"/>
    <mergeCell ref="A11:B11"/>
    <mergeCell ref="A12:B12"/>
    <mergeCell ref="A13:B13"/>
    <mergeCell ref="A3:G3"/>
    <mergeCell ref="A4:G4"/>
    <mergeCell ref="A6:B9"/>
    <mergeCell ref="C6:C9"/>
    <mergeCell ref="D6:D9"/>
    <mergeCell ref="E6:E9"/>
    <mergeCell ref="F6:F9"/>
    <mergeCell ref="G6:G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V60"/>
  <sheetViews>
    <sheetView view="pageBreakPreview" topLeftCell="D1" zoomScaleNormal="100" zoomScaleSheetLayoutView="100" workbookViewId="0">
      <selection activeCell="V16" sqref="V16"/>
    </sheetView>
  </sheetViews>
  <sheetFormatPr defaultRowHeight="14.25"/>
  <cols>
    <col min="1" max="1" width="18.25" style="52" customWidth="1"/>
    <col min="2" max="2" width="13.25" style="54" customWidth="1"/>
    <col min="3" max="3" width="12.5" style="54" customWidth="1"/>
    <col min="4" max="4" width="13.875" style="54" customWidth="1"/>
    <col min="5" max="5" width="12.625" style="52" hidden="1" customWidth="1"/>
    <col min="6" max="6" width="11.5" style="54" customWidth="1"/>
    <col min="7" max="7" width="13" style="163" customWidth="1"/>
    <col min="8" max="8" width="9.875" style="52" customWidth="1"/>
    <col min="9" max="9" width="8.375" style="330" customWidth="1"/>
    <col min="10" max="10" width="11.125" style="330" customWidth="1"/>
    <col min="11" max="11" width="9.625" style="330" customWidth="1"/>
    <col min="12" max="12" width="10" style="330" customWidth="1"/>
    <col min="13" max="13" width="11.125" style="330" customWidth="1"/>
    <col min="14" max="14" width="10.875" style="330" customWidth="1"/>
    <col min="15" max="15" width="11.375" style="330" customWidth="1"/>
    <col min="16" max="16" width="13.75" style="331" hidden="1" customWidth="1"/>
    <col min="17" max="17" width="12.625" style="52" hidden="1" customWidth="1"/>
    <col min="18" max="18" width="17.5" style="54" customWidth="1"/>
    <col min="19" max="19" width="17.125" style="54" customWidth="1"/>
    <col min="20" max="21" width="17.125" style="330" customWidth="1"/>
    <col min="22" max="22" width="13.625" style="331" customWidth="1"/>
    <col min="23" max="16384" width="9" style="57"/>
  </cols>
  <sheetData>
    <row r="1" spans="1:22" s="403" customFormat="1" ht="14.1" customHeight="1">
      <c r="A1" s="406"/>
      <c r="B1" s="419"/>
      <c r="C1" s="419"/>
      <c r="D1" s="234"/>
      <c r="E1" s="406" t="s">
        <v>359</v>
      </c>
      <c r="F1" s="419"/>
      <c r="G1" s="420" t="s">
        <v>653</v>
      </c>
      <c r="H1" s="406" t="s">
        <v>654</v>
      </c>
      <c r="I1" s="421"/>
      <c r="J1" s="421"/>
      <c r="K1" s="421"/>
      <c r="L1" s="421"/>
      <c r="M1" s="421"/>
      <c r="N1" s="421"/>
      <c r="O1" s="421"/>
      <c r="P1" s="234" t="s">
        <v>360</v>
      </c>
      <c r="Q1" s="406" t="s">
        <v>361</v>
      </c>
      <c r="R1" s="419"/>
      <c r="S1" s="411"/>
      <c r="T1" s="421"/>
      <c r="U1" s="421"/>
      <c r="V1" s="234" t="s">
        <v>655</v>
      </c>
    </row>
    <row r="2" spans="1:22" s="37" customFormat="1" ht="14.1" customHeight="1">
      <c r="A2" s="35"/>
      <c r="B2" s="108"/>
      <c r="C2" s="108"/>
      <c r="D2" s="108"/>
      <c r="E2" s="35"/>
      <c r="F2" s="108"/>
      <c r="H2" s="35"/>
      <c r="I2" s="459"/>
      <c r="J2" s="459"/>
      <c r="K2" s="459"/>
      <c r="L2" s="459"/>
      <c r="M2" s="459"/>
      <c r="N2" s="459"/>
      <c r="O2" s="459"/>
      <c r="P2" s="34"/>
      <c r="Q2" s="35"/>
      <c r="R2" s="108"/>
      <c r="S2" s="90"/>
      <c r="T2" s="459"/>
      <c r="U2" s="459"/>
      <c r="V2" s="34"/>
    </row>
    <row r="3" spans="1:22" s="38" customFormat="1" ht="20.100000000000001" customHeight="1">
      <c r="A3" s="705" t="s">
        <v>2</v>
      </c>
      <c r="B3" s="705"/>
      <c r="C3" s="705"/>
      <c r="D3" s="705"/>
      <c r="E3" s="705"/>
      <c r="F3" s="705"/>
      <c r="G3" s="705"/>
      <c r="H3" s="705" t="s">
        <v>379</v>
      </c>
      <c r="I3" s="705"/>
      <c r="J3" s="705"/>
      <c r="K3" s="705"/>
      <c r="L3" s="705"/>
      <c r="M3" s="705"/>
      <c r="N3" s="705"/>
      <c r="O3" s="705"/>
      <c r="P3" s="673" t="s">
        <v>471</v>
      </c>
      <c r="Q3" s="673"/>
      <c r="R3" s="673"/>
      <c r="S3" s="673"/>
      <c r="T3" s="673"/>
      <c r="U3" s="673"/>
      <c r="V3" s="673"/>
    </row>
    <row r="4" spans="1:22" s="42" customFormat="1" ht="24" customHeight="1">
      <c r="A4" s="706" t="s">
        <v>470</v>
      </c>
      <c r="B4" s="706"/>
      <c r="C4" s="706"/>
      <c r="D4" s="706"/>
      <c r="E4" s="706"/>
      <c r="F4" s="706"/>
      <c r="G4" s="706"/>
      <c r="L4" s="457"/>
      <c r="M4" s="457"/>
      <c r="N4" s="457"/>
      <c r="O4" s="457"/>
      <c r="P4" s="457"/>
      <c r="T4" s="457"/>
      <c r="U4" s="457"/>
      <c r="V4" s="457"/>
    </row>
    <row r="5" spans="1:22" s="43" customFormat="1" ht="18" customHeight="1" thickBot="1">
      <c r="A5" s="43" t="s">
        <v>28</v>
      </c>
      <c r="D5" s="198"/>
      <c r="E5" s="43" t="s">
        <v>17</v>
      </c>
      <c r="G5" s="198" t="s">
        <v>380</v>
      </c>
      <c r="H5" s="43" t="s">
        <v>28</v>
      </c>
      <c r="P5" s="198" t="s">
        <v>124</v>
      </c>
      <c r="Q5" s="43" t="s">
        <v>28</v>
      </c>
      <c r="S5" s="198"/>
      <c r="V5" s="198" t="s">
        <v>124</v>
      </c>
    </row>
    <row r="6" spans="1:22" s="37" customFormat="1" ht="30" customHeight="1">
      <c r="A6" s="689" t="s">
        <v>383</v>
      </c>
      <c r="B6" s="762" t="s">
        <v>336</v>
      </c>
      <c r="C6" s="763"/>
      <c r="D6" s="727"/>
      <c r="E6" s="732" t="s">
        <v>148</v>
      </c>
      <c r="F6" s="727" t="s">
        <v>381</v>
      </c>
      <c r="G6" s="728"/>
      <c r="H6" s="736" t="s">
        <v>384</v>
      </c>
      <c r="I6" s="744" t="s">
        <v>382</v>
      </c>
      <c r="J6" s="728"/>
      <c r="K6" s="728"/>
      <c r="L6" s="728"/>
      <c r="M6" s="728"/>
      <c r="N6" s="728"/>
      <c r="O6" s="728"/>
      <c r="P6" s="755" t="s">
        <v>338</v>
      </c>
      <c r="Q6" s="732" t="s">
        <v>337</v>
      </c>
      <c r="R6" s="728" t="s">
        <v>339</v>
      </c>
      <c r="S6" s="739"/>
      <c r="T6" s="751" t="s">
        <v>340</v>
      </c>
      <c r="U6" s="752"/>
      <c r="V6" s="748" t="s">
        <v>338</v>
      </c>
    </row>
    <row r="7" spans="1:22" s="37" customFormat="1" ht="21.95" customHeight="1">
      <c r="A7" s="690"/>
      <c r="B7" s="759"/>
      <c r="C7" s="656" t="s">
        <v>586</v>
      </c>
      <c r="D7" s="656" t="s">
        <v>587</v>
      </c>
      <c r="E7" s="733"/>
      <c r="F7" s="649" t="s">
        <v>588</v>
      </c>
      <c r="G7" s="746"/>
      <c r="H7" s="737"/>
      <c r="I7" s="754" t="s">
        <v>588</v>
      </c>
      <c r="J7" s="747"/>
      <c r="K7" s="734" t="s">
        <v>589</v>
      </c>
      <c r="L7" s="735"/>
      <c r="M7" s="735"/>
      <c r="N7" s="735"/>
      <c r="O7" s="735"/>
      <c r="P7" s="756"/>
      <c r="Q7" s="733"/>
      <c r="R7" s="746" t="s">
        <v>590</v>
      </c>
      <c r="S7" s="747"/>
      <c r="T7" s="656" t="s">
        <v>584</v>
      </c>
      <c r="U7" s="729" t="s">
        <v>585</v>
      </c>
      <c r="V7" s="749"/>
    </row>
    <row r="8" spans="1:22" s="37" customFormat="1" ht="14.1" customHeight="1">
      <c r="A8" s="690"/>
      <c r="B8" s="760"/>
      <c r="C8" s="648"/>
      <c r="D8" s="648"/>
      <c r="E8" s="690"/>
      <c r="F8" s="718" t="s">
        <v>348</v>
      </c>
      <c r="G8" s="721" t="s">
        <v>349</v>
      </c>
      <c r="H8" s="737"/>
      <c r="I8" s="718" t="s">
        <v>350</v>
      </c>
      <c r="J8" s="656" t="s">
        <v>351</v>
      </c>
      <c r="K8" s="741" t="s">
        <v>341</v>
      </c>
      <c r="L8" s="718" t="s">
        <v>342</v>
      </c>
      <c r="M8" s="640" t="s">
        <v>343</v>
      </c>
      <c r="N8" s="656" t="s">
        <v>582</v>
      </c>
      <c r="O8" s="642" t="s">
        <v>344</v>
      </c>
      <c r="P8" s="756"/>
      <c r="Q8" s="733"/>
      <c r="R8" s="684" t="s">
        <v>583</v>
      </c>
      <c r="S8" s="718" t="s">
        <v>345</v>
      </c>
      <c r="T8" s="648"/>
      <c r="U8" s="730"/>
      <c r="V8" s="749"/>
    </row>
    <row r="9" spans="1:22" s="37" customFormat="1" ht="14.1" customHeight="1">
      <c r="A9" s="690"/>
      <c r="B9" s="760"/>
      <c r="C9" s="648"/>
      <c r="D9" s="648"/>
      <c r="E9" s="690"/>
      <c r="F9" s="747"/>
      <c r="G9" s="649"/>
      <c r="H9" s="737"/>
      <c r="I9" s="747"/>
      <c r="J9" s="648"/>
      <c r="K9" s="742"/>
      <c r="L9" s="718"/>
      <c r="M9" s="640"/>
      <c r="N9" s="656"/>
      <c r="O9" s="642"/>
      <c r="P9" s="756"/>
      <c r="Q9" s="733"/>
      <c r="R9" s="684"/>
      <c r="S9" s="747"/>
      <c r="T9" s="648"/>
      <c r="U9" s="730"/>
      <c r="V9" s="749"/>
    </row>
    <row r="10" spans="1:22" s="37" customFormat="1" ht="14.1" customHeight="1">
      <c r="A10" s="691"/>
      <c r="B10" s="761"/>
      <c r="C10" s="666"/>
      <c r="D10" s="666"/>
      <c r="E10" s="691"/>
      <c r="F10" s="753"/>
      <c r="G10" s="740"/>
      <c r="H10" s="738"/>
      <c r="I10" s="753"/>
      <c r="J10" s="666"/>
      <c r="K10" s="743"/>
      <c r="L10" s="719"/>
      <c r="M10" s="641"/>
      <c r="N10" s="657"/>
      <c r="O10" s="643"/>
      <c r="P10" s="757"/>
      <c r="Q10" s="758"/>
      <c r="R10" s="685"/>
      <c r="S10" s="753"/>
      <c r="T10" s="666"/>
      <c r="U10" s="731"/>
      <c r="V10" s="750"/>
    </row>
    <row r="11" spans="1:22" s="93" customFormat="1" ht="15.95" customHeight="1">
      <c r="A11" s="142" t="s">
        <v>463</v>
      </c>
      <c r="B11" s="23">
        <v>2563701</v>
      </c>
      <c r="C11" s="23">
        <v>1217101</v>
      </c>
      <c r="D11" s="23">
        <v>1346600</v>
      </c>
      <c r="E11" s="142" t="s">
        <v>463</v>
      </c>
      <c r="F11" s="23">
        <v>624102</v>
      </c>
      <c r="G11" s="23">
        <v>53380</v>
      </c>
      <c r="H11" s="142" t="s">
        <v>463</v>
      </c>
      <c r="I11" s="23">
        <v>977</v>
      </c>
      <c r="J11" s="23">
        <v>240683</v>
      </c>
      <c r="K11" s="23">
        <v>21632</v>
      </c>
      <c r="L11" s="10">
        <v>486052</v>
      </c>
      <c r="M11" s="23">
        <v>266613</v>
      </c>
      <c r="N11" s="10">
        <v>394123</v>
      </c>
      <c r="O11" s="10">
        <v>163900</v>
      </c>
      <c r="P11" s="92" t="s">
        <v>463</v>
      </c>
      <c r="Q11" s="142" t="s">
        <v>463</v>
      </c>
      <c r="R11" s="345">
        <v>70232</v>
      </c>
      <c r="S11" s="24">
        <v>220174</v>
      </c>
      <c r="T11" s="24">
        <v>7553</v>
      </c>
      <c r="U11" s="24">
        <v>14280</v>
      </c>
      <c r="V11" s="92" t="s">
        <v>463</v>
      </c>
    </row>
    <row r="12" spans="1:22" s="93" customFormat="1" ht="15.95" customHeight="1">
      <c r="A12" s="142" t="s">
        <v>475</v>
      </c>
      <c r="B12" s="23">
        <v>2963881</v>
      </c>
      <c r="C12" s="23">
        <v>1547634</v>
      </c>
      <c r="D12" s="23">
        <v>1416247</v>
      </c>
      <c r="E12" s="142" t="s">
        <v>463</v>
      </c>
      <c r="F12" s="23">
        <v>786621</v>
      </c>
      <c r="G12" s="23">
        <v>62282</v>
      </c>
      <c r="H12" s="142" t="s">
        <v>475</v>
      </c>
      <c r="I12" s="23">
        <v>0</v>
      </c>
      <c r="J12" s="23">
        <v>364838</v>
      </c>
      <c r="K12" s="23">
        <v>79084</v>
      </c>
      <c r="L12" s="10">
        <v>455132</v>
      </c>
      <c r="M12" s="23">
        <v>288956</v>
      </c>
      <c r="N12" s="10">
        <v>404462</v>
      </c>
      <c r="O12" s="10">
        <v>173274</v>
      </c>
      <c r="P12" s="317">
        <v>0</v>
      </c>
      <c r="Q12" s="317">
        <v>0</v>
      </c>
      <c r="R12" s="345">
        <v>80096</v>
      </c>
      <c r="S12" s="24">
        <v>243545</v>
      </c>
      <c r="T12" s="24">
        <v>10252</v>
      </c>
      <c r="U12" s="24">
        <v>15339</v>
      </c>
      <c r="V12" s="92" t="s">
        <v>475</v>
      </c>
    </row>
    <row r="13" spans="1:22" s="93" customFormat="1" ht="15.95" customHeight="1">
      <c r="A13" s="142" t="s">
        <v>502</v>
      </c>
      <c r="B13" s="23">
        <v>3450734</v>
      </c>
      <c r="C13" s="23">
        <v>1798480</v>
      </c>
      <c r="D13" s="23">
        <v>1652254</v>
      </c>
      <c r="E13" s="142" t="s">
        <v>463</v>
      </c>
      <c r="F13" s="23">
        <v>965752</v>
      </c>
      <c r="G13" s="23">
        <v>76268</v>
      </c>
      <c r="H13" s="142" t="s">
        <v>502</v>
      </c>
      <c r="I13" s="23">
        <v>831</v>
      </c>
      <c r="J13" s="23">
        <v>374997</v>
      </c>
      <c r="K13" s="23">
        <v>83419</v>
      </c>
      <c r="L13" s="10">
        <v>625044</v>
      </c>
      <c r="M13" s="23">
        <v>313072</v>
      </c>
      <c r="N13" s="10">
        <v>438573</v>
      </c>
      <c r="O13" s="10">
        <v>182489</v>
      </c>
      <c r="P13" s="317">
        <v>0</v>
      </c>
      <c r="Q13" s="317">
        <v>0</v>
      </c>
      <c r="R13" s="345">
        <v>125695</v>
      </c>
      <c r="S13" s="24">
        <v>255556</v>
      </c>
      <c r="T13" s="24">
        <v>-619</v>
      </c>
      <c r="U13" s="24">
        <v>9657</v>
      </c>
      <c r="V13" s="92" t="s">
        <v>502</v>
      </c>
    </row>
    <row r="14" spans="1:22" s="93" customFormat="1" ht="15.95" customHeight="1">
      <c r="A14" s="142" t="s">
        <v>515</v>
      </c>
      <c r="B14" s="23">
        <v>3567765.33</v>
      </c>
      <c r="C14" s="23">
        <v>1784726.7809999997</v>
      </c>
      <c r="D14" s="23">
        <v>1783038.5490000003</v>
      </c>
      <c r="E14" s="142" t="s">
        <v>463</v>
      </c>
      <c r="F14" s="23">
        <v>902260.63299999991</v>
      </c>
      <c r="G14" s="23">
        <v>70609.603999999992</v>
      </c>
      <c r="H14" s="142" t="s">
        <v>515</v>
      </c>
      <c r="I14" s="23">
        <v>1601.7249999999999</v>
      </c>
      <c r="J14" s="23">
        <v>392035.46500000003</v>
      </c>
      <c r="K14" s="23">
        <v>95651.138000000006</v>
      </c>
      <c r="L14" s="10">
        <v>618067.80000000005</v>
      </c>
      <c r="M14" s="23">
        <v>339261.10400000011</v>
      </c>
      <c r="N14" s="10">
        <v>462511.13799999992</v>
      </c>
      <c r="O14" s="10">
        <v>224814.61300000004</v>
      </c>
      <c r="P14" s="317">
        <v>0</v>
      </c>
      <c r="Q14" s="317">
        <v>0</v>
      </c>
      <c r="R14" s="345">
        <v>132226.59500000003</v>
      </c>
      <c r="S14" s="24">
        <v>273781.64600000001</v>
      </c>
      <c r="T14" s="24">
        <v>12211.112999999999</v>
      </c>
      <c r="U14" s="24">
        <v>42732.756000000008</v>
      </c>
      <c r="V14" s="92" t="s">
        <v>515</v>
      </c>
    </row>
    <row r="15" spans="1:22" s="93" customFormat="1" ht="15.95" customHeight="1">
      <c r="A15" s="570" t="s">
        <v>686</v>
      </c>
      <c r="B15" s="12">
        <f>SUM(B17:B40)</f>
        <v>3719930.591</v>
      </c>
      <c r="C15" s="12">
        <f>SUM(F15:G15,I15:J15,R15:T15)</f>
        <v>1872754.6369999999</v>
      </c>
      <c r="D15" s="12">
        <f>SUM(K15:O15,U15)</f>
        <v>1847175.9539999997</v>
      </c>
      <c r="E15" s="144" t="s">
        <v>463</v>
      </c>
      <c r="F15" s="12">
        <f>SUM(F17:F40)</f>
        <v>954527.73100000003</v>
      </c>
      <c r="G15" s="12">
        <f>SUM(G17:G40)</f>
        <v>67351.000999999989</v>
      </c>
      <c r="H15" s="569">
        <v>2017</v>
      </c>
      <c r="I15" s="12">
        <f>SUM(I17:I40)</f>
        <v>3041.0459999999998</v>
      </c>
      <c r="J15" s="12">
        <f>SUM(J17:J40)</f>
        <v>438793.16399999999</v>
      </c>
      <c r="K15" s="12">
        <f>SUM(K17:K40)</f>
        <v>100696.836</v>
      </c>
      <c r="L15" s="12">
        <f t="shared" ref="L15:U15" si="0">SUM(L17:L40)</f>
        <v>667477.09999999986</v>
      </c>
      <c r="M15" s="12">
        <f t="shared" si="0"/>
        <v>361416.25499999983</v>
      </c>
      <c r="N15" s="12">
        <f t="shared" si="0"/>
        <v>475557.549</v>
      </c>
      <c r="O15" s="12">
        <f t="shared" si="0"/>
        <v>215154.182</v>
      </c>
      <c r="P15" s="12">
        <f t="shared" si="0"/>
        <v>0</v>
      </c>
      <c r="Q15" s="12">
        <f t="shared" si="0"/>
        <v>0</v>
      </c>
      <c r="R15" s="346">
        <f t="shared" si="0"/>
        <v>136486.95799999998</v>
      </c>
      <c r="S15" s="346">
        <f>SUM(S17:S40)</f>
        <v>275483.74000000005</v>
      </c>
      <c r="T15" s="346">
        <f t="shared" si="0"/>
        <v>-2929.003000000002</v>
      </c>
      <c r="U15" s="346">
        <f t="shared" si="0"/>
        <v>26874.031999999999</v>
      </c>
      <c r="V15" s="571" t="s">
        <v>686</v>
      </c>
    </row>
    <row r="16" spans="1:22" s="93" customFormat="1" ht="12" customHeight="1">
      <c r="A16" s="144"/>
      <c r="B16" s="12"/>
      <c r="C16" s="12"/>
      <c r="D16" s="12"/>
      <c r="E16" s="144"/>
      <c r="F16" s="12"/>
      <c r="G16" s="12"/>
      <c r="H16" s="144"/>
      <c r="I16" s="12"/>
      <c r="J16" s="12"/>
      <c r="K16" s="12"/>
      <c r="L16" s="14"/>
      <c r="M16" s="12"/>
      <c r="N16" s="14"/>
      <c r="O16" s="14"/>
      <c r="P16" s="146"/>
      <c r="Q16" s="144"/>
      <c r="R16" s="346"/>
      <c r="S16" s="25"/>
      <c r="T16" s="25"/>
      <c r="U16" s="347"/>
      <c r="V16" s="146"/>
    </row>
    <row r="17" spans="1:22" s="502" customFormat="1" ht="15.2" customHeight="1">
      <c r="A17" s="496" t="s">
        <v>363</v>
      </c>
      <c r="B17" s="497">
        <f>SUM(C17:D17)</f>
        <v>438793.16399999999</v>
      </c>
      <c r="C17" s="497">
        <f>SUM(F17:G17,I17:J17,R17:T17)</f>
        <v>438793.16399999999</v>
      </c>
      <c r="D17" s="497">
        <f t="shared" ref="D17:D40" si="1">SUM(K17:O17,U17)</f>
        <v>0</v>
      </c>
      <c r="E17" s="498" t="s">
        <v>75</v>
      </c>
      <c r="F17" s="375">
        <v>0</v>
      </c>
      <c r="G17" s="375">
        <v>0</v>
      </c>
      <c r="H17" s="498" t="s">
        <v>112</v>
      </c>
      <c r="I17" s="375">
        <v>0</v>
      </c>
      <c r="J17" s="375">
        <v>438793.16399999999</v>
      </c>
      <c r="K17" s="375">
        <v>0</v>
      </c>
      <c r="L17" s="375">
        <v>0</v>
      </c>
      <c r="M17" s="375">
        <v>0</v>
      </c>
      <c r="N17" s="374">
        <v>0</v>
      </c>
      <c r="O17" s="374">
        <v>0</v>
      </c>
      <c r="P17" s="499" t="s">
        <v>82</v>
      </c>
      <c r="Q17" s="498" t="s">
        <v>75</v>
      </c>
      <c r="R17" s="500">
        <v>0</v>
      </c>
      <c r="S17" s="500">
        <v>0</v>
      </c>
      <c r="T17" s="500">
        <v>0</v>
      </c>
      <c r="U17" s="500">
        <v>0</v>
      </c>
      <c r="V17" s="501" t="s">
        <v>113</v>
      </c>
    </row>
    <row r="18" spans="1:22" s="506" customFormat="1" ht="15.2" customHeight="1">
      <c r="A18" s="503" t="s">
        <v>362</v>
      </c>
      <c r="B18" s="504">
        <f t="shared" ref="B18:B40" si="2">C18+D18</f>
        <v>585687.91399999999</v>
      </c>
      <c r="C18" s="497">
        <f t="shared" ref="C18:C40" si="3">SUM(F18:G18,I18:J18,R18:T18)</f>
        <v>221842.69799999997</v>
      </c>
      <c r="D18" s="497">
        <f t="shared" si="1"/>
        <v>363845.21600000001</v>
      </c>
      <c r="E18" s="498" t="s">
        <v>33</v>
      </c>
      <c r="F18" s="375">
        <v>150351.37</v>
      </c>
      <c r="G18" s="375">
        <v>11809.599</v>
      </c>
      <c r="H18" s="498" t="s">
        <v>33</v>
      </c>
      <c r="I18" s="375">
        <v>0</v>
      </c>
      <c r="J18" s="375">
        <v>0</v>
      </c>
      <c r="K18" s="375">
        <v>21861.613000000001</v>
      </c>
      <c r="L18" s="375">
        <v>120542.266</v>
      </c>
      <c r="M18" s="375">
        <v>75261.866999999998</v>
      </c>
      <c r="N18" s="375">
        <v>102670.61</v>
      </c>
      <c r="O18" s="375">
        <v>38421.116000000002</v>
      </c>
      <c r="P18" s="505" t="s">
        <v>18</v>
      </c>
      <c r="Q18" s="498" t="s">
        <v>33</v>
      </c>
      <c r="R18" s="500">
        <v>11768.121999999999</v>
      </c>
      <c r="S18" s="500">
        <v>49631.019</v>
      </c>
      <c r="T18" s="500">
        <v>-1717.412</v>
      </c>
      <c r="U18" s="500">
        <v>5087.7439999999997</v>
      </c>
      <c r="V18" s="505" t="s">
        <v>18</v>
      </c>
    </row>
    <row r="19" spans="1:22" s="506" customFormat="1" ht="15.2" customHeight="1">
      <c r="A19" s="503" t="s">
        <v>364</v>
      </c>
      <c r="B19" s="504">
        <f t="shared" si="2"/>
        <v>405788.21600000001</v>
      </c>
      <c r="C19" s="497">
        <f t="shared" si="3"/>
        <v>190242.492</v>
      </c>
      <c r="D19" s="497">
        <f t="shared" si="1"/>
        <v>215545.72399999999</v>
      </c>
      <c r="E19" s="498" t="s">
        <v>34</v>
      </c>
      <c r="F19" s="375">
        <v>113946.658</v>
      </c>
      <c r="G19" s="375">
        <v>8512.2289999999994</v>
      </c>
      <c r="H19" s="498" t="s">
        <v>34</v>
      </c>
      <c r="I19" s="375">
        <v>0</v>
      </c>
      <c r="J19" s="375">
        <v>0</v>
      </c>
      <c r="K19" s="375">
        <v>12441.039000000001</v>
      </c>
      <c r="L19" s="375">
        <v>80096.774999999994</v>
      </c>
      <c r="M19" s="375">
        <v>49774.794999999998</v>
      </c>
      <c r="N19" s="375">
        <v>48082.25</v>
      </c>
      <c r="O19" s="375">
        <v>23698.532999999999</v>
      </c>
      <c r="P19" s="505" t="s">
        <v>19</v>
      </c>
      <c r="Q19" s="498" t="s">
        <v>34</v>
      </c>
      <c r="R19" s="500">
        <v>40389.839999999997</v>
      </c>
      <c r="S19" s="500">
        <v>32240.172999999999</v>
      </c>
      <c r="T19" s="500">
        <v>-4846.4080000000004</v>
      </c>
      <c r="U19" s="500">
        <v>1452.3320000000001</v>
      </c>
      <c r="V19" s="505" t="s">
        <v>19</v>
      </c>
    </row>
    <row r="20" spans="1:22" s="506" customFormat="1" ht="15.2" customHeight="1">
      <c r="A20" s="503" t="s">
        <v>365</v>
      </c>
      <c r="B20" s="504">
        <f t="shared" si="2"/>
        <v>146456.60399999999</v>
      </c>
      <c r="C20" s="497">
        <f t="shared" si="3"/>
        <v>62690.296000000002</v>
      </c>
      <c r="D20" s="497">
        <f t="shared" si="1"/>
        <v>83766.308000000005</v>
      </c>
      <c r="E20" s="498" t="s">
        <v>35</v>
      </c>
      <c r="F20" s="375">
        <v>44214.303999999996</v>
      </c>
      <c r="G20" s="375">
        <v>3124.047</v>
      </c>
      <c r="H20" s="498" t="s">
        <v>35</v>
      </c>
      <c r="I20" s="375">
        <v>0</v>
      </c>
      <c r="J20" s="375">
        <v>0</v>
      </c>
      <c r="K20" s="375">
        <v>5438.665</v>
      </c>
      <c r="L20" s="375">
        <v>30338.112000000001</v>
      </c>
      <c r="M20" s="375">
        <v>17148.859</v>
      </c>
      <c r="N20" s="375">
        <v>19959.376</v>
      </c>
      <c r="O20" s="375">
        <v>9477.2960000000003</v>
      </c>
      <c r="P20" s="505" t="s">
        <v>20</v>
      </c>
      <c r="Q20" s="498" t="s">
        <v>35</v>
      </c>
      <c r="R20" s="500">
        <v>3485.585</v>
      </c>
      <c r="S20" s="500">
        <v>12677.253000000001</v>
      </c>
      <c r="T20" s="500">
        <v>-810.89300000000003</v>
      </c>
      <c r="U20" s="500">
        <v>1404</v>
      </c>
      <c r="V20" s="505" t="s">
        <v>20</v>
      </c>
    </row>
    <row r="21" spans="1:22" s="506" customFormat="1" ht="15.2" customHeight="1">
      <c r="A21" s="503" t="s">
        <v>366</v>
      </c>
      <c r="B21" s="504">
        <f t="shared" si="2"/>
        <v>155598.05799999999</v>
      </c>
      <c r="C21" s="497">
        <f t="shared" si="3"/>
        <v>73172.67</v>
      </c>
      <c r="D21" s="497">
        <f t="shared" si="1"/>
        <v>82425.387999999992</v>
      </c>
      <c r="E21" s="498" t="s">
        <v>36</v>
      </c>
      <c r="F21" s="375">
        <v>50898.91</v>
      </c>
      <c r="G21" s="375">
        <v>3320.7689999999998</v>
      </c>
      <c r="H21" s="498" t="s">
        <v>36</v>
      </c>
      <c r="I21" s="375">
        <v>0</v>
      </c>
      <c r="J21" s="375">
        <v>0</v>
      </c>
      <c r="K21" s="375">
        <v>2992.998</v>
      </c>
      <c r="L21" s="375">
        <v>24330.344000000001</v>
      </c>
      <c r="M21" s="375">
        <v>18890.387999999999</v>
      </c>
      <c r="N21" s="375">
        <v>21928.212</v>
      </c>
      <c r="O21" s="375">
        <v>12244.489</v>
      </c>
      <c r="P21" s="505" t="s">
        <v>21</v>
      </c>
      <c r="Q21" s="498" t="s">
        <v>36</v>
      </c>
      <c r="R21" s="500">
        <v>3089.5309999999999</v>
      </c>
      <c r="S21" s="500">
        <v>15332.657999999999</v>
      </c>
      <c r="T21" s="500">
        <v>530.80200000000002</v>
      </c>
      <c r="U21" s="500">
        <v>2038.9570000000001</v>
      </c>
      <c r="V21" s="505" t="s">
        <v>21</v>
      </c>
    </row>
    <row r="22" spans="1:22" s="506" customFormat="1" ht="15.2" customHeight="1">
      <c r="A22" s="503" t="s">
        <v>367</v>
      </c>
      <c r="B22" s="504">
        <f t="shared" si="2"/>
        <v>633593.03599999996</v>
      </c>
      <c r="C22" s="497">
        <f t="shared" si="3"/>
        <v>227998.03999999998</v>
      </c>
      <c r="D22" s="497">
        <f t="shared" si="1"/>
        <v>405594.99599999998</v>
      </c>
      <c r="E22" s="498" t="s">
        <v>37</v>
      </c>
      <c r="F22" s="375">
        <v>161245.33199999999</v>
      </c>
      <c r="G22" s="375">
        <v>9896.9459999999999</v>
      </c>
      <c r="H22" s="498" t="s">
        <v>37</v>
      </c>
      <c r="I22" s="375">
        <v>0</v>
      </c>
      <c r="J22" s="375">
        <v>0</v>
      </c>
      <c r="K22" s="375">
        <v>27654.315999999999</v>
      </c>
      <c r="L22" s="375">
        <v>209430.826</v>
      </c>
      <c r="M22" s="375">
        <v>60320.754999999997</v>
      </c>
      <c r="N22" s="375">
        <v>72049.153999999995</v>
      </c>
      <c r="O22" s="375">
        <v>32663.835999999999</v>
      </c>
      <c r="P22" s="505" t="s">
        <v>22</v>
      </c>
      <c r="Q22" s="498" t="s">
        <v>37</v>
      </c>
      <c r="R22" s="500">
        <v>12365.245999999999</v>
      </c>
      <c r="S22" s="500">
        <v>42966.423999999999</v>
      </c>
      <c r="T22" s="500">
        <v>1524.0920000000001</v>
      </c>
      <c r="U22" s="500">
        <v>3476.1089999999999</v>
      </c>
      <c r="V22" s="505" t="s">
        <v>22</v>
      </c>
    </row>
    <row r="23" spans="1:22" s="506" customFormat="1" ht="15.2" customHeight="1">
      <c r="A23" s="503" t="s">
        <v>368</v>
      </c>
      <c r="B23" s="504">
        <f t="shared" si="2"/>
        <v>86044.687000000005</v>
      </c>
      <c r="C23" s="497">
        <f t="shared" si="3"/>
        <v>33923.758000000002</v>
      </c>
      <c r="D23" s="497">
        <f t="shared" si="1"/>
        <v>52120.929000000004</v>
      </c>
      <c r="E23" s="498" t="s">
        <v>38</v>
      </c>
      <c r="F23" s="375">
        <v>21989.392</v>
      </c>
      <c r="G23" s="375">
        <v>1829.508</v>
      </c>
      <c r="H23" s="498" t="s">
        <v>38</v>
      </c>
      <c r="I23" s="375">
        <v>0</v>
      </c>
      <c r="J23" s="375">
        <v>0</v>
      </c>
      <c r="K23" s="375">
        <v>2399.1039999999998</v>
      </c>
      <c r="L23" s="375">
        <v>16094.737999999999</v>
      </c>
      <c r="M23" s="375">
        <v>9397.4050000000007</v>
      </c>
      <c r="N23" s="375">
        <v>15421.987999999999</v>
      </c>
      <c r="O23" s="375">
        <v>8017.9889999999996</v>
      </c>
      <c r="P23" s="505" t="s">
        <v>23</v>
      </c>
      <c r="Q23" s="498" t="s">
        <v>38</v>
      </c>
      <c r="R23" s="500">
        <v>1451.338</v>
      </c>
      <c r="S23" s="500">
        <v>8404.4500000000007</v>
      </c>
      <c r="T23" s="500">
        <v>249.07</v>
      </c>
      <c r="U23" s="500">
        <v>789.70500000000004</v>
      </c>
      <c r="V23" s="505" t="s">
        <v>23</v>
      </c>
    </row>
    <row r="24" spans="1:22" s="506" customFormat="1" ht="15.2" customHeight="1">
      <c r="A24" s="503" t="s">
        <v>369</v>
      </c>
      <c r="B24" s="504">
        <f t="shared" si="2"/>
        <v>139328.46100000001</v>
      </c>
      <c r="C24" s="497">
        <f t="shared" si="3"/>
        <v>59427.016000000003</v>
      </c>
      <c r="D24" s="497">
        <f t="shared" si="1"/>
        <v>79901.445000000007</v>
      </c>
      <c r="E24" s="498" t="s">
        <v>39</v>
      </c>
      <c r="F24" s="375">
        <v>43003.258999999998</v>
      </c>
      <c r="G24" s="375">
        <v>3589.5630000000001</v>
      </c>
      <c r="H24" s="498" t="s">
        <v>39</v>
      </c>
      <c r="I24" s="375">
        <v>0</v>
      </c>
      <c r="J24" s="375">
        <v>0</v>
      </c>
      <c r="K24" s="375">
        <v>3555.319</v>
      </c>
      <c r="L24" s="375">
        <v>20246.63</v>
      </c>
      <c r="M24" s="375">
        <v>16359.352000000001</v>
      </c>
      <c r="N24" s="375">
        <v>28383.401000000002</v>
      </c>
      <c r="O24" s="375">
        <v>8881.6139999999996</v>
      </c>
      <c r="P24" s="505" t="s">
        <v>40</v>
      </c>
      <c r="Q24" s="498" t="s">
        <v>39</v>
      </c>
      <c r="R24" s="500">
        <v>1955.7080000000001</v>
      </c>
      <c r="S24" s="500">
        <v>11980.976000000001</v>
      </c>
      <c r="T24" s="500">
        <v>-1102.49</v>
      </c>
      <c r="U24" s="500">
        <v>2475.1289999999999</v>
      </c>
      <c r="V24" s="505" t="s">
        <v>40</v>
      </c>
    </row>
    <row r="25" spans="1:22" s="506" customFormat="1" ht="15.2" customHeight="1">
      <c r="A25" s="503" t="s">
        <v>370</v>
      </c>
      <c r="B25" s="504">
        <f t="shared" si="2"/>
        <v>81052.644</v>
      </c>
      <c r="C25" s="497">
        <f t="shared" si="3"/>
        <v>36246.150999999998</v>
      </c>
      <c r="D25" s="497">
        <f t="shared" si="1"/>
        <v>44806.493000000002</v>
      </c>
      <c r="E25" s="498" t="s">
        <v>41</v>
      </c>
      <c r="F25" s="375">
        <v>24898.239000000001</v>
      </c>
      <c r="G25" s="375">
        <v>1934.3879999999999</v>
      </c>
      <c r="H25" s="498" t="s">
        <v>41</v>
      </c>
      <c r="I25" s="375">
        <v>0</v>
      </c>
      <c r="J25" s="375">
        <v>0</v>
      </c>
      <c r="K25" s="375">
        <v>1459.662</v>
      </c>
      <c r="L25" s="375">
        <v>8284.3529999999992</v>
      </c>
      <c r="M25" s="375">
        <v>8162.4170000000004</v>
      </c>
      <c r="N25" s="375">
        <v>18434.695</v>
      </c>
      <c r="O25" s="375">
        <v>7300.1689999999999</v>
      </c>
      <c r="P25" s="505" t="s">
        <v>24</v>
      </c>
      <c r="Q25" s="498" t="s">
        <v>41</v>
      </c>
      <c r="R25" s="500">
        <v>953.46799999999996</v>
      </c>
      <c r="S25" s="500">
        <v>7951.8739999999998</v>
      </c>
      <c r="T25" s="500">
        <v>508.18200000000002</v>
      </c>
      <c r="U25" s="500">
        <v>1165.1969999999999</v>
      </c>
      <c r="V25" s="505" t="s">
        <v>24</v>
      </c>
    </row>
    <row r="26" spans="1:22" s="506" customFormat="1" ht="15.2" customHeight="1">
      <c r="A26" s="503" t="s">
        <v>371</v>
      </c>
      <c r="B26" s="504">
        <f t="shared" si="2"/>
        <v>54625.440999999992</v>
      </c>
      <c r="C26" s="497">
        <f t="shared" si="3"/>
        <v>26036.485999999997</v>
      </c>
      <c r="D26" s="497">
        <f t="shared" si="1"/>
        <v>28588.954999999998</v>
      </c>
      <c r="E26" s="498" t="s">
        <v>42</v>
      </c>
      <c r="F26" s="375">
        <v>17233.330999999998</v>
      </c>
      <c r="G26" s="375">
        <v>1482.7339999999999</v>
      </c>
      <c r="H26" s="498" t="s">
        <v>42</v>
      </c>
      <c r="I26" s="375">
        <v>0</v>
      </c>
      <c r="J26" s="375">
        <v>0</v>
      </c>
      <c r="K26" s="375">
        <v>1187.249</v>
      </c>
      <c r="L26" s="375">
        <v>6429.9170000000004</v>
      </c>
      <c r="M26" s="375">
        <v>6335.0829999999996</v>
      </c>
      <c r="N26" s="375">
        <v>8453.4459999999999</v>
      </c>
      <c r="O26" s="375">
        <v>5441.4750000000004</v>
      </c>
      <c r="P26" s="505" t="s">
        <v>43</v>
      </c>
      <c r="Q26" s="498" t="s">
        <v>42</v>
      </c>
      <c r="R26" s="500">
        <v>965.73599999999999</v>
      </c>
      <c r="S26" s="500">
        <v>5981.5259999999998</v>
      </c>
      <c r="T26" s="500">
        <v>373.15899999999999</v>
      </c>
      <c r="U26" s="500">
        <v>741.78499999999997</v>
      </c>
      <c r="V26" s="505" t="s">
        <v>43</v>
      </c>
    </row>
    <row r="27" spans="1:22" s="506" customFormat="1" ht="15.2" customHeight="1">
      <c r="A27" s="503" t="s">
        <v>372</v>
      </c>
      <c r="B27" s="504">
        <f t="shared" si="2"/>
        <v>327528.65700000001</v>
      </c>
      <c r="C27" s="497">
        <f t="shared" si="3"/>
        <v>152687.34800000003</v>
      </c>
      <c r="D27" s="497">
        <f t="shared" si="1"/>
        <v>174841.30899999998</v>
      </c>
      <c r="E27" s="498" t="s">
        <v>44</v>
      </c>
      <c r="F27" s="375">
        <v>111511.05</v>
      </c>
      <c r="G27" s="375">
        <v>6872.8190000000004</v>
      </c>
      <c r="H27" s="498" t="s">
        <v>44</v>
      </c>
      <c r="I27" s="375">
        <v>0</v>
      </c>
      <c r="J27" s="375">
        <v>0</v>
      </c>
      <c r="K27" s="375">
        <v>8300.9069999999992</v>
      </c>
      <c r="L27" s="375">
        <v>57001.228000000003</v>
      </c>
      <c r="M27" s="375">
        <v>40369.963000000003</v>
      </c>
      <c r="N27" s="375">
        <v>46281.332999999999</v>
      </c>
      <c r="O27" s="375">
        <v>20914.665000000001</v>
      </c>
      <c r="P27" s="505" t="s">
        <v>25</v>
      </c>
      <c r="Q27" s="498" t="s">
        <v>44</v>
      </c>
      <c r="R27" s="500">
        <v>4956.6869999999999</v>
      </c>
      <c r="S27" s="500">
        <v>29332.054</v>
      </c>
      <c r="T27" s="500">
        <v>14.738</v>
      </c>
      <c r="U27" s="500">
        <v>1973.213</v>
      </c>
      <c r="V27" s="505" t="s">
        <v>25</v>
      </c>
    </row>
    <row r="28" spans="1:22" s="506" customFormat="1" ht="15.2" customHeight="1">
      <c r="A28" s="503" t="s">
        <v>373</v>
      </c>
      <c r="B28" s="504">
        <f t="shared" si="2"/>
        <v>26347.813000000002</v>
      </c>
      <c r="C28" s="497">
        <f t="shared" si="3"/>
        <v>12315.94</v>
      </c>
      <c r="D28" s="497">
        <f t="shared" si="1"/>
        <v>14031.873</v>
      </c>
      <c r="E28" s="498" t="s">
        <v>45</v>
      </c>
      <c r="F28" s="375">
        <v>8723.4840000000004</v>
      </c>
      <c r="G28" s="375">
        <v>565.30700000000002</v>
      </c>
      <c r="H28" s="498" t="s">
        <v>45</v>
      </c>
      <c r="I28" s="375">
        <v>0</v>
      </c>
      <c r="J28" s="375">
        <v>0</v>
      </c>
      <c r="K28" s="375">
        <v>533.31500000000005</v>
      </c>
      <c r="L28" s="375">
        <v>3123.2159999999999</v>
      </c>
      <c r="M28" s="375">
        <v>2178.6219999999998</v>
      </c>
      <c r="N28" s="375">
        <v>4208.9340000000002</v>
      </c>
      <c r="O28" s="375">
        <v>1861.1</v>
      </c>
      <c r="P28" s="505" t="s">
        <v>46</v>
      </c>
      <c r="Q28" s="498" t="s">
        <v>45</v>
      </c>
      <c r="R28" s="500">
        <v>300.971</v>
      </c>
      <c r="S28" s="500">
        <v>2357.6840000000002</v>
      </c>
      <c r="T28" s="500">
        <v>368.49400000000003</v>
      </c>
      <c r="U28" s="500">
        <v>2126.6860000000001</v>
      </c>
      <c r="V28" s="505" t="s">
        <v>358</v>
      </c>
    </row>
    <row r="29" spans="1:22" s="506" customFormat="1" ht="15.2" customHeight="1">
      <c r="A29" s="503" t="s">
        <v>374</v>
      </c>
      <c r="B29" s="504">
        <f t="shared" si="2"/>
        <v>41142.157999999996</v>
      </c>
      <c r="C29" s="497">
        <f t="shared" si="3"/>
        <v>18170.317999999996</v>
      </c>
      <c r="D29" s="497">
        <f t="shared" si="1"/>
        <v>22971.839999999997</v>
      </c>
      <c r="E29" s="498" t="s">
        <v>47</v>
      </c>
      <c r="F29" s="375">
        <v>12639.995999999999</v>
      </c>
      <c r="G29" s="375">
        <v>930.33600000000001</v>
      </c>
      <c r="H29" s="498" t="s">
        <v>47</v>
      </c>
      <c r="I29" s="375">
        <v>0</v>
      </c>
      <c r="J29" s="375">
        <v>0</v>
      </c>
      <c r="K29" s="375">
        <v>629.221</v>
      </c>
      <c r="L29" s="375">
        <v>4727.0119999999997</v>
      </c>
      <c r="M29" s="375">
        <v>3436.2440000000001</v>
      </c>
      <c r="N29" s="375">
        <v>10177.370999999999</v>
      </c>
      <c r="O29" s="375">
        <v>3603.8339999999998</v>
      </c>
      <c r="P29" s="505" t="s">
        <v>48</v>
      </c>
      <c r="Q29" s="498" t="s">
        <v>47</v>
      </c>
      <c r="R29" s="500">
        <v>358.654</v>
      </c>
      <c r="S29" s="500">
        <v>3892.1610000000001</v>
      </c>
      <c r="T29" s="500">
        <v>349.17099999999999</v>
      </c>
      <c r="U29" s="500">
        <v>398.15800000000002</v>
      </c>
      <c r="V29" s="505" t="s">
        <v>48</v>
      </c>
    </row>
    <row r="30" spans="1:22" s="506" customFormat="1" ht="15.2" customHeight="1">
      <c r="A30" s="503" t="s">
        <v>375</v>
      </c>
      <c r="B30" s="504">
        <f t="shared" si="2"/>
        <v>24668.940000000002</v>
      </c>
      <c r="C30" s="497">
        <f t="shared" si="3"/>
        <v>13318.789999999999</v>
      </c>
      <c r="D30" s="497">
        <f t="shared" si="1"/>
        <v>11350.150000000001</v>
      </c>
      <c r="E30" s="498" t="s">
        <v>49</v>
      </c>
      <c r="F30" s="375">
        <v>10428.446</v>
      </c>
      <c r="G30" s="375">
        <v>343.67599999999999</v>
      </c>
      <c r="H30" s="498" t="s">
        <v>49</v>
      </c>
      <c r="I30" s="375">
        <v>0</v>
      </c>
      <c r="J30" s="375">
        <v>0</v>
      </c>
      <c r="K30" s="375">
        <v>358.12700000000001</v>
      </c>
      <c r="L30" s="375">
        <v>3454.9929999999999</v>
      </c>
      <c r="M30" s="375">
        <v>1297.9259999999999</v>
      </c>
      <c r="N30" s="375">
        <v>3822.78</v>
      </c>
      <c r="O30" s="375">
        <v>2162.4850000000001</v>
      </c>
      <c r="P30" s="505" t="s">
        <v>50</v>
      </c>
      <c r="Q30" s="498" t="s">
        <v>49</v>
      </c>
      <c r="R30" s="500">
        <v>133.364</v>
      </c>
      <c r="S30" s="500">
        <v>2320.1</v>
      </c>
      <c r="T30" s="500">
        <v>93.203999999999994</v>
      </c>
      <c r="U30" s="500">
        <v>253.839</v>
      </c>
      <c r="V30" s="505" t="s">
        <v>50</v>
      </c>
    </row>
    <row r="31" spans="1:22" s="506" customFormat="1" ht="15.2" customHeight="1">
      <c r="A31" s="503" t="s">
        <v>376</v>
      </c>
      <c r="B31" s="504">
        <f t="shared" si="2"/>
        <v>8598.860999999999</v>
      </c>
      <c r="C31" s="497">
        <f t="shared" si="3"/>
        <v>4201.9029999999993</v>
      </c>
      <c r="D31" s="497">
        <f t="shared" si="1"/>
        <v>4396.9579999999996</v>
      </c>
      <c r="E31" s="498" t="s">
        <v>51</v>
      </c>
      <c r="F31" s="375">
        <v>2700.2779999999998</v>
      </c>
      <c r="G31" s="375">
        <v>316.38200000000001</v>
      </c>
      <c r="H31" s="498" t="s">
        <v>51</v>
      </c>
      <c r="I31" s="375">
        <v>0</v>
      </c>
      <c r="J31" s="375">
        <v>0</v>
      </c>
      <c r="K31" s="375">
        <v>169.45</v>
      </c>
      <c r="L31" s="375">
        <v>841.024</v>
      </c>
      <c r="M31" s="375">
        <v>733.60199999999998</v>
      </c>
      <c r="N31" s="375">
        <v>1628.6959999999999</v>
      </c>
      <c r="O31" s="375">
        <v>1051.2629999999999</v>
      </c>
      <c r="P31" s="505" t="s">
        <v>52</v>
      </c>
      <c r="Q31" s="498" t="s">
        <v>51</v>
      </c>
      <c r="R31" s="500">
        <v>72.010999999999996</v>
      </c>
      <c r="S31" s="500">
        <v>1072.5219999999999</v>
      </c>
      <c r="T31" s="500">
        <v>40.71</v>
      </c>
      <c r="U31" s="500">
        <v>-27.077000000000002</v>
      </c>
      <c r="V31" s="505" t="s">
        <v>52</v>
      </c>
    </row>
    <row r="32" spans="1:22" s="506" customFormat="1" ht="15.2" customHeight="1">
      <c r="A32" s="503" t="s">
        <v>377</v>
      </c>
      <c r="B32" s="504">
        <f t="shared" si="2"/>
        <v>38062.256000000001</v>
      </c>
      <c r="C32" s="497">
        <f t="shared" si="3"/>
        <v>22095.255000000001</v>
      </c>
      <c r="D32" s="497">
        <f t="shared" si="1"/>
        <v>15967.001</v>
      </c>
      <c r="E32" s="498" t="s">
        <v>53</v>
      </c>
      <c r="F32" s="375">
        <v>16760.545999999998</v>
      </c>
      <c r="G32" s="375">
        <v>904.95</v>
      </c>
      <c r="H32" s="498" t="s">
        <v>53</v>
      </c>
      <c r="I32" s="375">
        <v>0</v>
      </c>
      <c r="J32" s="375">
        <v>0</v>
      </c>
      <c r="K32" s="375">
        <v>542.30499999999995</v>
      </c>
      <c r="L32" s="375">
        <v>4596.6559999999999</v>
      </c>
      <c r="M32" s="375">
        <v>3021.6439999999998</v>
      </c>
      <c r="N32" s="375">
        <v>3677.0010000000002</v>
      </c>
      <c r="O32" s="375">
        <v>3615.2159999999999</v>
      </c>
      <c r="P32" s="505" t="s">
        <v>26</v>
      </c>
      <c r="Q32" s="498" t="s">
        <v>53</v>
      </c>
      <c r="R32" s="500">
        <v>369.93799999999999</v>
      </c>
      <c r="S32" s="500">
        <v>3897.723</v>
      </c>
      <c r="T32" s="500">
        <v>162.09800000000001</v>
      </c>
      <c r="U32" s="500">
        <v>514.17899999999997</v>
      </c>
      <c r="V32" s="505" t="s">
        <v>26</v>
      </c>
    </row>
    <row r="33" spans="1:22" s="506" customFormat="1" ht="15.2" customHeight="1">
      <c r="A33" s="503" t="s">
        <v>378</v>
      </c>
      <c r="B33" s="504">
        <f t="shared" si="2"/>
        <v>48761.573000000004</v>
      </c>
      <c r="C33" s="497">
        <f t="shared" si="3"/>
        <v>28545.418999999998</v>
      </c>
      <c r="D33" s="497">
        <f t="shared" si="1"/>
        <v>20216.154000000002</v>
      </c>
      <c r="E33" s="498" t="s">
        <v>54</v>
      </c>
      <c r="F33" s="375">
        <v>18143.661</v>
      </c>
      <c r="G33" s="375">
        <v>954.625</v>
      </c>
      <c r="H33" s="498" t="s">
        <v>54</v>
      </c>
      <c r="I33" s="375">
        <v>3041.0459999999998</v>
      </c>
      <c r="J33" s="375">
        <v>0</v>
      </c>
      <c r="K33" s="375">
        <v>607.81899999999996</v>
      </c>
      <c r="L33" s="375">
        <v>4979.8159999999998</v>
      </c>
      <c r="M33" s="375">
        <v>4302.4250000000002</v>
      </c>
      <c r="N33" s="375">
        <v>6193.3760000000002</v>
      </c>
      <c r="O33" s="375">
        <v>3172.0509999999999</v>
      </c>
      <c r="P33" s="505" t="s">
        <v>55</v>
      </c>
      <c r="Q33" s="498" t="s">
        <v>54</v>
      </c>
      <c r="R33" s="500">
        <v>421.64100000000002</v>
      </c>
      <c r="S33" s="500">
        <v>5504.6729999999998</v>
      </c>
      <c r="T33" s="500">
        <v>479.77300000000002</v>
      </c>
      <c r="U33" s="500">
        <v>960.66700000000003</v>
      </c>
      <c r="V33" s="505" t="s">
        <v>55</v>
      </c>
    </row>
    <row r="34" spans="1:22" s="502" customFormat="1" ht="15.2" customHeight="1">
      <c r="A34" s="503" t="s">
        <v>393</v>
      </c>
      <c r="B34" s="504">
        <f t="shared" si="2"/>
        <v>41338.607999999993</v>
      </c>
      <c r="C34" s="497">
        <f t="shared" si="3"/>
        <v>17870.579000000002</v>
      </c>
      <c r="D34" s="497">
        <f t="shared" si="1"/>
        <v>23468.028999999995</v>
      </c>
      <c r="E34" s="498" t="s">
        <v>56</v>
      </c>
      <c r="F34" s="375">
        <v>12203.305</v>
      </c>
      <c r="G34" s="375">
        <v>1038.7639999999999</v>
      </c>
      <c r="H34" s="498" t="s">
        <v>56</v>
      </c>
      <c r="I34" s="375">
        <v>0</v>
      </c>
      <c r="J34" s="375">
        <v>0</v>
      </c>
      <c r="K34" s="375">
        <v>1144.8699999999999</v>
      </c>
      <c r="L34" s="375">
        <v>7084.9319999999998</v>
      </c>
      <c r="M34" s="375">
        <v>4930.6369999999997</v>
      </c>
      <c r="N34" s="375">
        <v>6825.6019999999999</v>
      </c>
      <c r="O34" s="375">
        <v>3058.5450000000001</v>
      </c>
      <c r="P34" s="505" t="s">
        <v>57</v>
      </c>
      <c r="Q34" s="498" t="s">
        <v>56</v>
      </c>
      <c r="R34" s="500">
        <v>775.51900000000001</v>
      </c>
      <c r="S34" s="500">
        <v>3835.6970000000001</v>
      </c>
      <c r="T34" s="500">
        <v>17.294</v>
      </c>
      <c r="U34" s="500">
        <v>423.44299999999998</v>
      </c>
      <c r="V34" s="505" t="s">
        <v>394</v>
      </c>
    </row>
    <row r="35" spans="1:22" s="502" customFormat="1" ht="15.2" customHeight="1">
      <c r="A35" s="503" t="s">
        <v>395</v>
      </c>
      <c r="B35" s="504">
        <f t="shared" si="2"/>
        <v>60769.752999999997</v>
      </c>
      <c r="C35" s="497">
        <f t="shared" si="3"/>
        <v>29471.51</v>
      </c>
      <c r="D35" s="497">
        <f t="shared" si="1"/>
        <v>31298.242999999999</v>
      </c>
      <c r="E35" s="498" t="s">
        <v>58</v>
      </c>
      <c r="F35" s="375">
        <v>20302.258999999998</v>
      </c>
      <c r="G35" s="375">
        <v>2184.712</v>
      </c>
      <c r="H35" s="498" t="s">
        <v>58</v>
      </c>
      <c r="I35" s="375">
        <v>0</v>
      </c>
      <c r="J35" s="375">
        <v>0</v>
      </c>
      <c r="K35" s="375">
        <v>1323.2719999999999</v>
      </c>
      <c r="L35" s="375">
        <v>7339.7749999999996</v>
      </c>
      <c r="M35" s="375">
        <v>5115.6980000000003</v>
      </c>
      <c r="N35" s="375">
        <v>12540.173000000001</v>
      </c>
      <c r="O35" s="375">
        <v>4428.0780000000004</v>
      </c>
      <c r="P35" s="505" t="s">
        <v>59</v>
      </c>
      <c r="Q35" s="498" t="s">
        <v>58</v>
      </c>
      <c r="R35" s="500">
        <v>1189.2349999999999</v>
      </c>
      <c r="S35" s="500">
        <v>5544.9960000000001</v>
      </c>
      <c r="T35" s="500">
        <v>250.30799999999999</v>
      </c>
      <c r="U35" s="500">
        <v>551.24699999999996</v>
      </c>
      <c r="V35" s="505" t="s">
        <v>59</v>
      </c>
    </row>
    <row r="36" spans="1:22" s="502" customFormat="1" ht="15.2" customHeight="1">
      <c r="A36" s="503" t="s">
        <v>396</v>
      </c>
      <c r="B36" s="504">
        <f t="shared" si="2"/>
        <v>163736.49400000001</v>
      </c>
      <c r="C36" s="497">
        <f t="shared" si="3"/>
        <v>76461.766000000003</v>
      </c>
      <c r="D36" s="497">
        <f t="shared" si="1"/>
        <v>87274.728000000003</v>
      </c>
      <c r="E36" s="498" t="s">
        <v>60</v>
      </c>
      <c r="F36" s="375">
        <v>52997.398000000001</v>
      </c>
      <c r="G36" s="375">
        <v>4429.058</v>
      </c>
      <c r="H36" s="498" t="s">
        <v>60</v>
      </c>
      <c r="I36" s="375">
        <v>0</v>
      </c>
      <c r="J36" s="375">
        <v>0</v>
      </c>
      <c r="K36" s="375">
        <v>4088.261</v>
      </c>
      <c r="L36" s="375">
        <v>20173.911</v>
      </c>
      <c r="M36" s="375">
        <v>19652.985000000001</v>
      </c>
      <c r="N36" s="375">
        <v>29891.82</v>
      </c>
      <c r="O36" s="375">
        <v>13401.822</v>
      </c>
      <c r="P36" s="505" t="s">
        <v>61</v>
      </c>
      <c r="Q36" s="498" t="s">
        <v>60</v>
      </c>
      <c r="R36" s="500">
        <v>2781.8020000000001</v>
      </c>
      <c r="S36" s="500">
        <v>15983.246999999999</v>
      </c>
      <c r="T36" s="500">
        <v>270.26100000000002</v>
      </c>
      <c r="U36" s="500">
        <v>65.929000000000002</v>
      </c>
      <c r="V36" s="505" t="s">
        <v>61</v>
      </c>
    </row>
    <row r="37" spans="1:22" s="502" customFormat="1" ht="15.2" customHeight="1">
      <c r="A37" s="503" t="s">
        <v>397</v>
      </c>
      <c r="B37" s="504">
        <f t="shared" si="2"/>
        <v>68367.25</v>
      </c>
      <c r="C37" s="497">
        <f t="shared" si="3"/>
        <v>47984.358999999997</v>
      </c>
      <c r="D37" s="497">
        <f t="shared" si="1"/>
        <v>20382.890999999996</v>
      </c>
      <c r="E37" s="498" t="s">
        <v>62</v>
      </c>
      <c r="F37" s="375">
        <v>39513.555999999997</v>
      </c>
      <c r="G37" s="375">
        <v>1654.568</v>
      </c>
      <c r="H37" s="498" t="s">
        <v>62</v>
      </c>
      <c r="I37" s="375">
        <v>0</v>
      </c>
      <c r="J37" s="375">
        <v>0</v>
      </c>
      <c r="K37" s="375">
        <v>594.92899999999997</v>
      </c>
      <c r="L37" s="375">
        <v>5612.92</v>
      </c>
      <c r="M37" s="375">
        <v>5627.79</v>
      </c>
      <c r="N37" s="375">
        <v>4942.616</v>
      </c>
      <c r="O37" s="375">
        <v>3318.1550000000002</v>
      </c>
      <c r="P37" s="505" t="s">
        <v>63</v>
      </c>
      <c r="Q37" s="498" t="s">
        <v>62</v>
      </c>
      <c r="R37" s="500">
        <v>375.077</v>
      </c>
      <c r="S37" s="500">
        <v>6382.076</v>
      </c>
      <c r="T37" s="500">
        <v>59.082000000000001</v>
      </c>
      <c r="U37" s="500">
        <v>286.48099999999999</v>
      </c>
      <c r="V37" s="505" t="s">
        <v>63</v>
      </c>
    </row>
    <row r="38" spans="1:22" s="502" customFormat="1" ht="15.2" customHeight="1">
      <c r="A38" s="503" t="s">
        <v>398</v>
      </c>
      <c r="B38" s="504">
        <f t="shared" si="2"/>
        <v>22516.924999999999</v>
      </c>
      <c r="C38" s="497">
        <f t="shared" si="3"/>
        <v>9748.353000000001</v>
      </c>
      <c r="D38" s="497">
        <f t="shared" si="1"/>
        <v>12768.571999999998</v>
      </c>
      <c r="E38" s="498" t="s">
        <v>64</v>
      </c>
      <c r="F38" s="375">
        <v>6647.4380000000001</v>
      </c>
      <c r="G38" s="375">
        <v>553.55600000000004</v>
      </c>
      <c r="H38" s="498" t="s">
        <v>64</v>
      </c>
      <c r="I38" s="375">
        <v>0</v>
      </c>
      <c r="J38" s="375">
        <v>0</v>
      </c>
      <c r="K38" s="375">
        <v>613.66600000000005</v>
      </c>
      <c r="L38" s="375">
        <v>4664.6679999999997</v>
      </c>
      <c r="M38" s="375">
        <v>1522.633</v>
      </c>
      <c r="N38" s="375">
        <v>3629.9009999999998</v>
      </c>
      <c r="O38" s="375">
        <v>2167.2759999999998</v>
      </c>
      <c r="P38" s="505" t="s">
        <v>65</v>
      </c>
      <c r="Q38" s="498" t="s">
        <v>64</v>
      </c>
      <c r="R38" s="500">
        <v>275.55500000000001</v>
      </c>
      <c r="S38" s="500">
        <v>2253.9470000000001</v>
      </c>
      <c r="T38" s="500">
        <v>17.856999999999999</v>
      </c>
      <c r="U38" s="500">
        <v>170.428</v>
      </c>
      <c r="V38" s="505" t="s">
        <v>65</v>
      </c>
    </row>
    <row r="39" spans="1:22" s="502" customFormat="1" ht="15.2" customHeight="1">
      <c r="A39" s="503" t="s">
        <v>399</v>
      </c>
      <c r="B39" s="504">
        <f t="shared" si="2"/>
        <v>113035.96400000001</v>
      </c>
      <c r="C39" s="497">
        <f t="shared" si="3"/>
        <v>65546.326000000001</v>
      </c>
      <c r="D39" s="497">
        <f t="shared" si="1"/>
        <v>47489.637999999999</v>
      </c>
      <c r="E39" s="515" t="s">
        <v>66</v>
      </c>
      <c r="F39" s="516">
        <v>11549.519</v>
      </c>
      <c r="G39" s="516">
        <v>808.46500000000003</v>
      </c>
      <c r="H39" s="498" t="s">
        <v>66</v>
      </c>
      <c r="I39" s="375">
        <v>0</v>
      </c>
      <c r="J39" s="375">
        <v>0</v>
      </c>
      <c r="K39" s="375">
        <v>2673.7289999999998</v>
      </c>
      <c r="L39" s="375">
        <v>26910.874</v>
      </c>
      <c r="M39" s="375">
        <v>6890.165</v>
      </c>
      <c r="N39" s="375">
        <v>5363.8140000000003</v>
      </c>
      <c r="O39" s="375">
        <v>5271.1750000000002</v>
      </c>
      <c r="P39" s="505" t="s">
        <v>67</v>
      </c>
      <c r="Q39" s="498" t="s">
        <v>66</v>
      </c>
      <c r="R39" s="500">
        <v>47964.93</v>
      </c>
      <c r="S39" s="500">
        <v>5029.5069999999996</v>
      </c>
      <c r="T39" s="500">
        <v>193.905</v>
      </c>
      <c r="U39" s="500">
        <v>379.88099999999997</v>
      </c>
      <c r="V39" s="505" t="s">
        <v>67</v>
      </c>
    </row>
    <row r="40" spans="1:22" s="502" customFormat="1" ht="15.2" customHeight="1" thickBot="1">
      <c r="A40" s="508" t="s">
        <v>400</v>
      </c>
      <c r="B40" s="509">
        <f t="shared" si="2"/>
        <v>8087.1139999999996</v>
      </c>
      <c r="C40" s="510">
        <f t="shared" si="3"/>
        <v>3964</v>
      </c>
      <c r="D40" s="511">
        <f t="shared" si="1"/>
        <v>4123.1139999999996</v>
      </c>
      <c r="E40" s="512" t="s">
        <v>68</v>
      </c>
      <c r="F40" s="507">
        <v>2626</v>
      </c>
      <c r="G40" s="507">
        <v>294</v>
      </c>
      <c r="H40" s="512" t="s">
        <v>68</v>
      </c>
      <c r="I40" s="507">
        <v>0</v>
      </c>
      <c r="J40" s="507">
        <v>0</v>
      </c>
      <c r="K40" s="507">
        <v>127</v>
      </c>
      <c r="L40" s="507">
        <v>1172.114</v>
      </c>
      <c r="M40" s="507">
        <v>685</v>
      </c>
      <c r="N40" s="507">
        <v>991</v>
      </c>
      <c r="O40" s="507">
        <v>982</v>
      </c>
      <c r="P40" s="513" t="s">
        <v>69</v>
      </c>
      <c r="Q40" s="512" t="s">
        <v>68</v>
      </c>
      <c r="R40" s="514">
        <v>87</v>
      </c>
      <c r="S40" s="514">
        <v>911</v>
      </c>
      <c r="T40" s="514">
        <v>46</v>
      </c>
      <c r="U40" s="514">
        <v>166</v>
      </c>
      <c r="V40" s="513" t="s">
        <v>69</v>
      </c>
    </row>
    <row r="41" spans="1:22" s="49" customFormat="1" ht="11.45" customHeight="1">
      <c r="A41" s="764" t="s">
        <v>465</v>
      </c>
      <c r="B41" s="764"/>
      <c r="D41" s="50"/>
      <c r="E41" s="49" t="s">
        <v>465</v>
      </c>
      <c r="G41" s="50" t="s">
        <v>510</v>
      </c>
      <c r="H41" s="49" t="s">
        <v>465</v>
      </c>
      <c r="I41" s="447"/>
      <c r="J41" s="81"/>
      <c r="K41" s="81"/>
      <c r="L41" s="81"/>
      <c r="M41" s="81"/>
      <c r="N41" s="81"/>
      <c r="O41" s="81"/>
      <c r="P41" s="50" t="s">
        <v>70</v>
      </c>
      <c r="Q41" s="49" t="s">
        <v>465</v>
      </c>
      <c r="T41" s="81"/>
      <c r="U41" s="81"/>
      <c r="V41" s="50" t="s">
        <v>509</v>
      </c>
    </row>
    <row r="42" spans="1:22" s="79" customFormat="1" ht="11.45" customHeight="1">
      <c r="A42" s="319" t="s">
        <v>346</v>
      </c>
      <c r="B42" s="319"/>
      <c r="C42" s="319"/>
      <c r="D42" s="319"/>
      <c r="E42" s="319" t="s">
        <v>352</v>
      </c>
      <c r="F42" s="319"/>
      <c r="G42" s="319"/>
      <c r="H42" s="319" t="s">
        <v>346</v>
      </c>
      <c r="I42" s="319"/>
      <c r="J42" s="320"/>
      <c r="K42" s="320"/>
      <c r="L42" s="107"/>
      <c r="M42" s="107"/>
      <c r="N42" s="107"/>
      <c r="O42" s="107"/>
      <c r="P42" s="107"/>
      <c r="Q42" s="319" t="s">
        <v>346</v>
      </c>
      <c r="R42" s="319"/>
      <c r="S42" s="319"/>
      <c r="T42" s="319"/>
      <c r="U42" s="107"/>
      <c r="V42" s="107"/>
    </row>
    <row r="43" spans="1:22" s="79" customFormat="1" ht="11.45" customHeight="1">
      <c r="A43" s="321" t="s">
        <v>386</v>
      </c>
      <c r="B43" s="446"/>
      <c r="C43" s="446"/>
      <c r="D43" s="446"/>
      <c r="E43" s="321" t="s">
        <v>353</v>
      </c>
      <c r="F43" s="446"/>
      <c r="G43" s="446"/>
      <c r="H43" s="321" t="s">
        <v>386</v>
      </c>
      <c r="I43" s="446"/>
      <c r="J43" s="320"/>
      <c r="K43" s="320"/>
      <c r="L43" s="107"/>
      <c r="M43" s="107"/>
      <c r="N43" s="107"/>
      <c r="O43" s="107"/>
      <c r="P43" s="107"/>
      <c r="Q43" s="321" t="s">
        <v>347</v>
      </c>
      <c r="R43" s="446"/>
      <c r="S43" s="446"/>
      <c r="T43" s="446"/>
      <c r="U43" s="107"/>
      <c r="V43" s="107"/>
    </row>
    <row r="44" spans="1:22" s="160" customFormat="1" ht="11.45" customHeight="1">
      <c r="A44" s="745" t="s">
        <v>636</v>
      </c>
      <c r="B44" s="745"/>
      <c r="C44" s="745"/>
      <c r="D44" s="745"/>
      <c r="E44" s="320" t="s">
        <v>385</v>
      </c>
      <c r="F44" s="320"/>
      <c r="G44" s="320"/>
      <c r="H44" s="745" t="s">
        <v>637</v>
      </c>
      <c r="I44" s="745"/>
      <c r="J44" s="745"/>
      <c r="K44" s="745"/>
      <c r="L44" s="745"/>
      <c r="M44" s="745"/>
      <c r="N44" s="322"/>
      <c r="O44" s="322"/>
      <c r="P44" s="323"/>
      <c r="Q44" s="745"/>
      <c r="R44" s="745"/>
      <c r="S44" s="745"/>
      <c r="T44" s="745"/>
      <c r="U44" s="322"/>
      <c r="V44" s="323"/>
    </row>
    <row r="45" spans="1:22" s="37" customFormat="1" ht="18" customHeight="1">
      <c r="A45" s="31"/>
      <c r="B45" s="33"/>
      <c r="C45" s="33"/>
      <c r="D45" s="33"/>
      <c r="E45" s="31"/>
      <c r="F45" s="33"/>
      <c r="G45" s="31"/>
      <c r="H45" s="31"/>
      <c r="I45" s="459"/>
      <c r="J45" s="459"/>
      <c r="K45" s="459"/>
      <c r="L45" s="459"/>
      <c r="M45" s="459"/>
      <c r="N45" s="459"/>
      <c r="O45" s="459"/>
      <c r="P45" s="108"/>
      <c r="Q45" s="31"/>
      <c r="R45" s="33"/>
      <c r="S45" s="33"/>
      <c r="T45" s="459"/>
      <c r="U45" s="459"/>
      <c r="V45" s="108"/>
    </row>
    <row r="46" spans="1:22" s="37" customFormat="1" ht="11.25">
      <c r="A46" s="459"/>
      <c r="B46" s="33"/>
      <c r="C46" s="33"/>
      <c r="D46" s="33"/>
      <c r="E46" s="31"/>
      <c r="F46" s="33"/>
      <c r="G46" s="31"/>
      <c r="H46" s="31"/>
      <c r="I46" s="459"/>
      <c r="J46" s="459"/>
      <c r="K46" s="459"/>
      <c r="L46" s="459"/>
      <c r="M46" s="459"/>
      <c r="N46" s="459"/>
      <c r="O46" s="459"/>
      <c r="P46" s="108"/>
      <c r="Q46" s="31"/>
      <c r="R46" s="33"/>
      <c r="S46" s="33"/>
      <c r="T46" s="459"/>
      <c r="U46" s="459"/>
      <c r="V46" s="108"/>
    </row>
    <row r="47" spans="1:22" s="37" customFormat="1" ht="11.25">
      <c r="B47" s="33"/>
      <c r="C47" s="33"/>
      <c r="D47" s="33"/>
      <c r="E47" s="31"/>
      <c r="F47" s="33"/>
      <c r="G47" s="31"/>
      <c r="H47" s="443"/>
      <c r="I47" s="324"/>
      <c r="J47" s="325"/>
      <c r="K47" s="459"/>
      <c r="L47" s="459"/>
      <c r="M47" s="459"/>
      <c r="N47" s="459"/>
      <c r="O47" s="459"/>
      <c r="P47" s="108"/>
      <c r="Q47" s="31"/>
      <c r="R47" s="33"/>
      <c r="S47" s="33"/>
      <c r="T47" s="459"/>
      <c r="U47" s="459"/>
      <c r="V47" s="108"/>
    </row>
    <row r="48" spans="1:22" s="37" customFormat="1" ht="11.25">
      <c r="A48" s="31"/>
      <c r="B48" s="31"/>
      <c r="C48" s="33"/>
      <c r="D48" s="33"/>
      <c r="E48" s="31"/>
      <c r="F48" s="33"/>
      <c r="G48" s="31"/>
      <c r="H48" s="443"/>
      <c r="I48" s="324"/>
      <c r="J48" s="325"/>
      <c r="K48" s="459"/>
      <c r="L48" s="459"/>
      <c r="M48" s="459"/>
      <c r="N48" s="459"/>
      <c r="O48" s="459"/>
      <c r="P48" s="108"/>
      <c r="Q48" s="31"/>
      <c r="R48" s="33"/>
      <c r="S48" s="33"/>
      <c r="T48" s="459"/>
      <c r="U48" s="459"/>
      <c r="V48" s="108"/>
    </row>
    <row r="49" spans="1:22" s="37" customFormat="1" ht="11.25">
      <c r="A49" s="31"/>
      <c r="B49" s="33"/>
      <c r="C49" s="33"/>
      <c r="D49" s="33"/>
      <c r="E49" s="31"/>
      <c r="F49" s="33"/>
      <c r="G49" s="31"/>
      <c r="H49" s="443"/>
      <c r="I49" s="324"/>
      <c r="J49" s="325"/>
      <c r="K49" s="459"/>
      <c r="L49" s="459"/>
      <c r="M49" s="459"/>
      <c r="N49" s="459"/>
      <c r="O49" s="459"/>
      <c r="P49" s="108"/>
      <c r="Q49" s="31"/>
      <c r="R49" s="33"/>
      <c r="S49" s="33"/>
      <c r="T49" s="459"/>
      <c r="U49" s="459"/>
      <c r="V49" s="108"/>
    </row>
    <row r="50" spans="1:22" s="37" customFormat="1" ht="11.25">
      <c r="A50" s="31"/>
      <c r="B50" s="33"/>
      <c r="C50" s="33"/>
      <c r="D50" s="33"/>
      <c r="E50" s="31"/>
      <c r="F50" s="33"/>
      <c r="G50" s="31"/>
      <c r="H50" s="443"/>
      <c r="I50" s="324"/>
      <c r="J50" s="325"/>
      <c r="K50" s="459"/>
      <c r="L50" s="459"/>
      <c r="M50" s="459"/>
      <c r="N50" s="459"/>
      <c r="O50" s="459"/>
      <c r="P50" s="108"/>
      <c r="Q50" s="31"/>
      <c r="R50" s="33"/>
      <c r="S50" s="33"/>
      <c r="T50" s="459"/>
      <c r="U50" s="459"/>
      <c r="V50" s="108"/>
    </row>
    <row r="51" spans="1:22" s="37" customFormat="1" ht="11.25">
      <c r="A51" s="31"/>
      <c r="B51" s="33"/>
      <c r="C51" s="33"/>
      <c r="D51" s="33"/>
      <c r="E51" s="31"/>
      <c r="F51" s="33"/>
      <c r="G51" s="31"/>
      <c r="H51" s="443"/>
      <c r="I51" s="324"/>
      <c r="J51" s="325"/>
      <c r="K51" s="459"/>
      <c r="L51" s="459"/>
      <c r="M51" s="459"/>
      <c r="N51" s="459"/>
      <c r="O51" s="459"/>
      <c r="P51" s="108"/>
      <c r="Q51" s="31"/>
      <c r="R51" s="33"/>
      <c r="S51" s="33"/>
      <c r="T51" s="459"/>
      <c r="U51" s="459"/>
      <c r="V51" s="108"/>
    </row>
    <row r="52" spans="1:22" s="37" customFormat="1" ht="11.25">
      <c r="A52" s="31"/>
      <c r="B52" s="33"/>
      <c r="C52" s="33"/>
      <c r="D52" s="33"/>
      <c r="E52" s="31"/>
      <c r="F52" s="33"/>
      <c r="G52" s="31"/>
      <c r="H52" s="326"/>
      <c r="I52" s="327"/>
      <c r="J52" s="325"/>
      <c r="K52" s="459"/>
      <c r="L52" s="459"/>
      <c r="M52" s="459"/>
      <c r="N52" s="459"/>
      <c r="O52" s="459"/>
      <c r="P52" s="108"/>
      <c r="Q52" s="31"/>
      <c r="R52" s="33"/>
      <c r="S52" s="33"/>
      <c r="T52" s="459"/>
      <c r="U52" s="459"/>
      <c r="V52" s="108"/>
    </row>
    <row r="53" spans="1:22" s="37" customFormat="1" ht="11.25">
      <c r="A53" s="31"/>
      <c r="B53" s="33"/>
      <c r="C53" s="33"/>
      <c r="D53" s="33"/>
      <c r="E53" s="31"/>
      <c r="F53" s="33"/>
      <c r="G53" s="31"/>
      <c r="H53" s="326"/>
      <c r="I53" s="327"/>
      <c r="J53" s="325"/>
      <c r="K53" s="459"/>
      <c r="L53" s="459"/>
      <c r="M53" s="459"/>
      <c r="N53" s="459"/>
      <c r="O53" s="459"/>
      <c r="P53" s="108"/>
      <c r="Q53" s="31"/>
      <c r="R53" s="33"/>
      <c r="S53" s="33"/>
      <c r="T53" s="459"/>
      <c r="U53" s="459"/>
      <c r="V53" s="108"/>
    </row>
    <row r="54" spans="1:22">
      <c r="H54" s="328"/>
      <c r="I54" s="329"/>
      <c r="J54" s="325"/>
    </row>
    <row r="55" spans="1:22">
      <c r="H55" s="328"/>
      <c r="I55" s="329"/>
      <c r="J55" s="325"/>
    </row>
    <row r="56" spans="1:22">
      <c r="H56" s="328"/>
      <c r="I56" s="329"/>
      <c r="J56" s="325"/>
    </row>
    <row r="57" spans="1:22">
      <c r="H57" s="328"/>
      <c r="I57" s="329"/>
      <c r="J57" s="325"/>
    </row>
    <row r="58" spans="1:22">
      <c r="H58" s="328"/>
      <c r="I58" s="329"/>
      <c r="J58" s="325"/>
    </row>
    <row r="60" spans="1:22">
      <c r="J60" s="332"/>
      <c r="K60" s="333"/>
    </row>
  </sheetData>
  <sheetProtection selectLockedCells="1"/>
  <mergeCells count="39">
    <mergeCell ref="A44:D44"/>
    <mergeCell ref="F7:G7"/>
    <mergeCell ref="B7:B10"/>
    <mergeCell ref="B6:D6"/>
    <mergeCell ref="F8:F10"/>
    <mergeCell ref="A6:A10"/>
    <mergeCell ref="A41:B41"/>
    <mergeCell ref="Q44:T44"/>
    <mergeCell ref="R8:R10"/>
    <mergeCell ref="H3:O3"/>
    <mergeCell ref="R7:S7"/>
    <mergeCell ref="H44:M44"/>
    <mergeCell ref="P3:V3"/>
    <mergeCell ref="V6:V10"/>
    <mergeCell ref="T6:U6"/>
    <mergeCell ref="S8:S10"/>
    <mergeCell ref="O8:O10"/>
    <mergeCell ref="I7:J7"/>
    <mergeCell ref="L8:L10"/>
    <mergeCell ref="P6:P10"/>
    <mergeCell ref="N8:N10"/>
    <mergeCell ref="Q6:Q10"/>
    <mergeCell ref="I8:I10"/>
    <mergeCell ref="A3:G3"/>
    <mergeCell ref="A4:G4"/>
    <mergeCell ref="F6:G6"/>
    <mergeCell ref="U7:U10"/>
    <mergeCell ref="E6:E10"/>
    <mergeCell ref="K7:O7"/>
    <mergeCell ref="M8:M10"/>
    <mergeCell ref="H6:H10"/>
    <mergeCell ref="R6:S6"/>
    <mergeCell ref="T7:T10"/>
    <mergeCell ref="C7:C10"/>
    <mergeCell ref="D7:D10"/>
    <mergeCell ref="G8:G10"/>
    <mergeCell ref="J8:J10"/>
    <mergeCell ref="K8:K10"/>
    <mergeCell ref="I6:O6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3"/>
  <sheetViews>
    <sheetView view="pageBreakPreview" zoomScaleNormal="100" zoomScaleSheetLayoutView="100" workbookViewId="0">
      <selection activeCell="N15" sqref="N15"/>
    </sheetView>
  </sheetViews>
  <sheetFormatPr defaultRowHeight="14.25"/>
  <cols>
    <col min="1" max="1" width="9.75" style="52" customWidth="1"/>
    <col min="2" max="2" width="12.125" style="163" customWidth="1"/>
    <col min="3" max="7" width="12.125" style="57" customWidth="1"/>
    <col min="8" max="8" width="11.625" style="57" customWidth="1"/>
    <col min="9" max="9" width="12.625" style="57" bestFit="1" customWidth="1"/>
    <col min="10" max="10" width="11.625" style="57" customWidth="1"/>
    <col min="11" max="11" width="11.125" style="57" customWidth="1"/>
    <col min="12" max="13" width="11.625" style="57" customWidth="1"/>
    <col min="14" max="14" width="12.25" style="52" customWidth="1"/>
    <col min="15" max="16384" width="9" style="57"/>
  </cols>
  <sheetData>
    <row r="1" spans="1:14" s="424" customFormat="1" ht="14.1" customHeight="1">
      <c r="A1" s="417" t="s">
        <v>656</v>
      </c>
      <c r="B1" s="423"/>
      <c r="N1" s="418" t="s">
        <v>657</v>
      </c>
    </row>
    <row r="2" spans="1:14" s="314" customFormat="1" ht="14.1" customHeight="1">
      <c r="A2" s="312"/>
      <c r="B2" s="313"/>
      <c r="N2" s="315"/>
    </row>
    <row r="3" spans="1:14" s="38" customFormat="1" ht="20.100000000000001" customHeight="1">
      <c r="A3" s="673" t="s">
        <v>125</v>
      </c>
      <c r="B3" s="673"/>
      <c r="C3" s="673"/>
      <c r="D3" s="673"/>
      <c r="E3" s="673"/>
      <c r="F3" s="673"/>
      <c r="G3" s="673"/>
      <c r="H3" s="705" t="s">
        <v>126</v>
      </c>
      <c r="I3" s="673"/>
      <c r="J3" s="673"/>
      <c r="K3" s="673"/>
      <c r="L3" s="673"/>
      <c r="M3" s="673"/>
      <c r="N3" s="673"/>
    </row>
    <row r="4" spans="1:14" s="42" customFormat="1" ht="24" customHeight="1">
      <c r="A4" s="457"/>
      <c r="B4" s="457"/>
      <c r="C4" s="457"/>
      <c r="D4" s="457"/>
      <c r="E4" s="457"/>
      <c r="F4" s="316"/>
      <c r="G4" s="457"/>
      <c r="I4" s="457"/>
      <c r="J4" s="457"/>
      <c r="K4" s="457"/>
      <c r="L4" s="457"/>
      <c r="M4" s="457"/>
      <c r="N4" s="457"/>
    </row>
    <row r="5" spans="1:14" s="43" customFormat="1" ht="18" customHeight="1" thickBot="1">
      <c r="A5" s="43" t="s">
        <v>17</v>
      </c>
      <c r="D5" s="10"/>
      <c r="N5" s="198" t="s">
        <v>76</v>
      </c>
    </row>
    <row r="6" spans="1:14" s="37" customFormat="1" ht="21.95" customHeight="1">
      <c r="A6" s="689" t="s">
        <v>127</v>
      </c>
      <c r="B6" s="767" t="s">
        <v>71</v>
      </c>
      <c r="C6" s="763"/>
      <c r="D6" s="763"/>
      <c r="E6" s="765" t="s">
        <v>72</v>
      </c>
      <c r="F6" s="763"/>
      <c r="G6" s="727"/>
      <c r="H6" s="767" t="s">
        <v>73</v>
      </c>
      <c r="I6" s="763"/>
      <c r="J6" s="763"/>
      <c r="K6" s="765" t="s">
        <v>74</v>
      </c>
      <c r="L6" s="763"/>
      <c r="M6" s="766"/>
      <c r="N6" s="670" t="s">
        <v>128</v>
      </c>
    </row>
    <row r="7" spans="1:14" s="37" customFormat="1" ht="20.100000000000001" customHeight="1">
      <c r="A7" s="690"/>
      <c r="B7" s="768"/>
      <c r="C7" s="656" t="s">
        <v>129</v>
      </c>
      <c r="D7" s="656" t="s">
        <v>130</v>
      </c>
      <c r="E7" s="655"/>
      <c r="F7" s="656" t="s">
        <v>129</v>
      </c>
      <c r="G7" s="721" t="s">
        <v>130</v>
      </c>
      <c r="H7" s="768"/>
      <c r="I7" s="656" t="s">
        <v>129</v>
      </c>
      <c r="J7" s="656" t="s">
        <v>130</v>
      </c>
      <c r="K7" s="655"/>
      <c r="L7" s="656" t="s">
        <v>129</v>
      </c>
      <c r="M7" s="729" t="s">
        <v>130</v>
      </c>
      <c r="N7" s="671"/>
    </row>
    <row r="8" spans="1:14" s="37" customFormat="1" ht="20.100000000000001" customHeight="1">
      <c r="A8" s="690"/>
      <c r="B8" s="747"/>
      <c r="C8" s="648"/>
      <c r="D8" s="648"/>
      <c r="E8" s="648"/>
      <c r="F8" s="648"/>
      <c r="G8" s="649"/>
      <c r="H8" s="747"/>
      <c r="I8" s="648"/>
      <c r="J8" s="648"/>
      <c r="K8" s="648"/>
      <c r="L8" s="648"/>
      <c r="M8" s="730"/>
      <c r="N8" s="671"/>
    </row>
    <row r="9" spans="1:14" s="37" customFormat="1" ht="20.100000000000001" customHeight="1">
      <c r="A9" s="691"/>
      <c r="B9" s="753"/>
      <c r="C9" s="666"/>
      <c r="D9" s="666"/>
      <c r="E9" s="666"/>
      <c r="F9" s="666"/>
      <c r="G9" s="740"/>
      <c r="H9" s="753"/>
      <c r="I9" s="666"/>
      <c r="J9" s="666"/>
      <c r="K9" s="666"/>
      <c r="L9" s="666"/>
      <c r="M9" s="731"/>
      <c r="N9" s="672"/>
    </row>
    <row r="10" spans="1:14" s="93" customFormat="1" ht="17.100000000000001" customHeight="1">
      <c r="A10" s="142" t="s">
        <v>463</v>
      </c>
      <c r="B10" s="10">
        <f>C10+D10</f>
        <v>19841993</v>
      </c>
      <c r="C10" s="10">
        <v>16737411</v>
      </c>
      <c r="D10" s="10">
        <v>3104582</v>
      </c>
      <c r="E10" s="10">
        <v>22411929</v>
      </c>
      <c r="F10" s="10">
        <v>18998214</v>
      </c>
      <c r="G10" s="10">
        <v>3413715</v>
      </c>
      <c r="H10" s="10">
        <v>18618414</v>
      </c>
      <c r="I10" s="10">
        <v>16118526</v>
      </c>
      <c r="J10" s="10">
        <v>2499888</v>
      </c>
      <c r="K10" s="10">
        <v>2459486</v>
      </c>
      <c r="L10" s="10">
        <v>1683101</v>
      </c>
      <c r="M10" s="23">
        <v>776385</v>
      </c>
      <c r="N10" s="92" t="s">
        <v>463</v>
      </c>
    </row>
    <row r="11" spans="1:14" s="93" customFormat="1" ht="17.100000000000001" customHeight="1">
      <c r="A11" s="142" t="s">
        <v>475</v>
      </c>
      <c r="B11" s="10">
        <v>20155288</v>
      </c>
      <c r="C11" s="10">
        <v>17073154</v>
      </c>
      <c r="D11" s="10">
        <v>3082134</v>
      </c>
      <c r="E11" s="10">
        <v>22796126</v>
      </c>
      <c r="F11" s="10">
        <v>19424915</v>
      </c>
      <c r="G11" s="10">
        <v>3371211</v>
      </c>
      <c r="H11" s="10">
        <v>18478858</v>
      </c>
      <c r="I11" s="10">
        <v>16063078</v>
      </c>
      <c r="J11" s="10">
        <v>2415780</v>
      </c>
      <c r="K11" s="10">
        <v>2108765</v>
      </c>
      <c r="L11" s="10">
        <v>1417615</v>
      </c>
      <c r="M11" s="23">
        <v>691150</v>
      </c>
      <c r="N11" s="92" t="s">
        <v>475</v>
      </c>
    </row>
    <row r="12" spans="1:14" s="93" customFormat="1" ht="17.100000000000001" customHeight="1">
      <c r="A12" s="142" t="s">
        <v>502</v>
      </c>
      <c r="B12" s="10">
        <v>24781739</v>
      </c>
      <c r="C12" s="10">
        <v>20739060</v>
      </c>
      <c r="D12" s="10">
        <v>4042679</v>
      </c>
      <c r="E12" s="10">
        <v>25275502</v>
      </c>
      <c r="F12" s="10">
        <v>21107143</v>
      </c>
      <c r="G12" s="10">
        <v>4168359</v>
      </c>
      <c r="H12" s="10">
        <v>20279742</v>
      </c>
      <c r="I12" s="10">
        <v>17504298</v>
      </c>
      <c r="J12" s="10">
        <v>2775444</v>
      </c>
      <c r="K12" s="10">
        <v>3025045</v>
      </c>
      <c r="L12" s="10">
        <v>1934381</v>
      </c>
      <c r="M12" s="23">
        <v>1090664</v>
      </c>
      <c r="N12" s="92" t="s">
        <v>502</v>
      </c>
    </row>
    <row r="13" spans="1:14" s="93" customFormat="1" ht="17.100000000000001" customHeight="1">
      <c r="A13" s="142" t="s">
        <v>515</v>
      </c>
      <c r="B13" s="10">
        <v>26376395.699999999</v>
      </c>
      <c r="C13" s="10">
        <v>22317779</v>
      </c>
      <c r="D13" s="10">
        <v>4058616.7</v>
      </c>
      <c r="E13" s="10">
        <v>26885755.5</v>
      </c>
      <c r="F13" s="10">
        <v>22728140</v>
      </c>
      <c r="G13" s="10">
        <v>4157615.5</v>
      </c>
      <c r="H13" s="10">
        <v>21512509.199999999</v>
      </c>
      <c r="I13" s="10">
        <v>18792891</v>
      </c>
      <c r="J13" s="10">
        <v>2719618.2</v>
      </c>
      <c r="K13" s="10">
        <v>2793580</v>
      </c>
      <c r="L13" s="10">
        <v>1715652</v>
      </c>
      <c r="M13" s="23">
        <v>1077928</v>
      </c>
      <c r="N13" s="92" t="s">
        <v>515</v>
      </c>
    </row>
    <row r="14" spans="1:14" s="93" customFormat="1" ht="17.100000000000001" customHeight="1">
      <c r="A14" s="570" t="s">
        <v>686</v>
      </c>
      <c r="B14" s="316">
        <f>SUM(B16:B39)</f>
        <v>27213154</v>
      </c>
      <c r="C14" s="316">
        <f>SUM(C16:C39)</f>
        <v>23643637</v>
      </c>
      <c r="D14" s="316">
        <f t="shared" ref="D14:M14" si="0">SUM(D16:D39)</f>
        <v>3569517</v>
      </c>
      <c r="E14" s="316">
        <f t="shared" si="0"/>
        <v>27748725</v>
      </c>
      <c r="F14" s="316">
        <f t="shared" si="0"/>
        <v>24147618</v>
      </c>
      <c r="G14" s="316">
        <f t="shared" si="0"/>
        <v>3601107</v>
      </c>
      <c r="H14" s="316">
        <f t="shared" si="0"/>
        <v>22030514</v>
      </c>
      <c r="I14" s="316">
        <f t="shared" si="0"/>
        <v>19661320</v>
      </c>
      <c r="J14" s="316">
        <f t="shared" si="0"/>
        <v>2369194</v>
      </c>
      <c r="K14" s="316">
        <f t="shared" si="0"/>
        <v>5117457</v>
      </c>
      <c r="L14" s="316">
        <f t="shared" si="0"/>
        <v>3995752</v>
      </c>
      <c r="M14" s="316">
        <f t="shared" si="0"/>
        <v>1121705</v>
      </c>
      <c r="N14" s="571" t="s">
        <v>686</v>
      </c>
    </row>
    <row r="15" spans="1:14" s="93" customFormat="1" ht="10.35" customHeight="1">
      <c r="A15" s="142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23"/>
      <c r="N15" s="92"/>
    </row>
    <row r="16" spans="1:14" s="93" customFormat="1" ht="17.100000000000001" customHeight="1">
      <c r="A16" s="142" t="s">
        <v>75</v>
      </c>
      <c r="B16" s="10">
        <f>C16+D16</f>
        <v>8398604</v>
      </c>
      <c r="C16" s="373">
        <v>7642121</v>
      </c>
      <c r="D16" s="373">
        <v>756483</v>
      </c>
      <c r="E16" s="349">
        <f>F16+G16</f>
        <v>8533060</v>
      </c>
      <c r="F16" s="374">
        <v>7777267</v>
      </c>
      <c r="G16" s="374">
        <v>755793</v>
      </c>
      <c r="H16" s="349">
        <f>I16+J16</f>
        <v>7914651</v>
      </c>
      <c r="I16" s="374">
        <v>7220442</v>
      </c>
      <c r="J16" s="374">
        <v>694209</v>
      </c>
      <c r="K16" s="349">
        <f>L16+M16</f>
        <v>618409</v>
      </c>
      <c r="L16" s="374">
        <v>556825</v>
      </c>
      <c r="M16" s="375">
        <v>61584</v>
      </c>
      <c r="N16" s="92" t="s">
        <v>113</v>
      </c>
    </row>
    <row r="17" spans="1:14" s="93" customFormat="1" ht="17.100000000000001" customHeight="1">
      <c r="A17" s="142" t="s">
        <v>33</v>
      </c>
      <c r="B17" s="10">
        <f t="shared" ref="B17:B39" si="1">C17+D17</f>
        <v>2008947</v>
      </c>
      <c r="C17" s="373">
        <v>1671772</v>
      </c>
      <c r="D17" s="373">
        <v>337175</v>
      </c>
      <c r="E17" s="349">
        <f t="shared" ref="E17:E39" si="2">F17+G17</f>
        <v>2018148</v>
      </c>
      <c r="F17" s="374">
        <v>1676152</v>
      </c>
      <c r="G17" s="374">
        <v>341996</v>
      </c>
      <c r="H17" s="349">
        <f t="shared" ref="H17:H39" si="3">I17+J17</f>
        <v>1675277</v>
      </c>
      <c r="I17" s="374">
        <v>1404972</v>
      </c>
      <c r="J17" s="374">
        <v>270305</v>
      </c>
      <c r="K17" s="349">
        <f t="shared" ref="K17:K39" si="4">L17+M17</f>
        <v>342871</v>
      </c>
      <c r="L17" s="374">
        <v>271180</v>
      </c>
      <c r="M17" s="375">
        <v>71691</v>
      </c>
      <c r="N17" s="92" t="s">
        <v>18</v>
      </c>
    </row>
    <row r="18" spans="1:14" s="93" customFormat="1" ht="17.100000000000001" customHeight="1">
      <c r="A18" s="142" t="s">
        <v>34</v>
      </c>
      <c r="B18" s="10">
        <f t="shared" si="1"/>
        <v>1697537</v>
      </c>
      <c r="C18" s="373">
        <v>1387363</v>
      </c>
      <c r="D18" s="373">
        <v>310174</v>
      </c>
      <c r="E18" s="349">
        <f t="shared" si="2"/>
        <v>1770487</v>
      </c>
      <c r="F18" s="374">
        <v>1447308</v>
      </c>
      <c r="G18" s="374">
        <v>323179</v>
      </c>
      <c r="H18" s="349">
        <f t="shared" si="3"/>
        <v>1211381</v>
      </c>
      <c r="I18" s="374">
        <v>1046932</v>
      </c>
      <c r="J18" s="374">
        <v>164449</v>
      </c>
      <c r="K18" s="349">
        <f t="shared" si="4"/>
        <v>559106</v>
      </c>
      <c r="L18" s="374">
        <v>400376</v>
      </c>
      <c r="M18" s="375">
        <v>158730</v>
      </c>
      <c r="N18" s="92" t="s">
        <v>19</v>
      </c>
    </row>
    <row r="19" spans="1:14" s="93" customFormat="1" ht="17.100000000000001" customHeight="1">
      <c r="A19" s="142" t="s">
        <v>35</v>
      </c>
      <c r="B19" s="10">
        <f t="shared" si="1"/>
        <v>1171006</v>
      </c>
      <c r="C19" s="373">
        <v>993594</v>
      </c>
      <c r="D19" s="373">
        <v>177412</v>
      </c>
      <c r="E19" s="349">
        <f t="shared" si="2"/>
        <v>1200226</v>
      </c>
      <c r="F19" s="374">
        <v>1010142</v>
      </c>
      <c r="G19" s="374">
        <v>190084</v>
      </c>
      <c r="H19" s="349">
        <f t="shared" si="3"/>
        <v>756225</v>
      </c>
      <c r="I19" s="374">
        <v>673157</v>
      </c>
      <c r="J19" s="374">
        <v>83068</v>
      </c>
      <c r="K19" s="349">
        <f t="shared" si="4"/>
        <v>444001</v>
      </c>
      <c r="L19" s="374">
        <v>336985</v>
      </c>
      <c r="M19" s="375">
        <v>107016</v>
      </c>
      <c r="N19" s="92" t="s">
        <v>20</v>
      </c>
    </row>
    <row r="20" spans="1:14" s="93" customFormat="1" ht="17.100000000000001" customHeight="1">
      <c r="A20" s="142" t="s">
        <v>36</v>
      </c>
      <c r="B20" s="10">
        <f t="shared" si="1"/>
        <v>1273830</v>
      </c>
      <c r="C20" s="465">
        <v>1109099</v>
      </c>
      <c r="D20" s="465">
        <v>164731</v>
      </c>
      <c r="E20" s="349">
        <f t="shared" si="2"/>
        <v>1289917</v>
      </c>
      <c r="F20" s="466">
        <v>1123183</v>
      </c>
      <c r="G20" s="466">
        <v>166734</v>
      </c>
      <c r="H20" s="349">
        <f t="shared" si="3"/>
        <v>973772</v>
      </c>
      <c r="I20" s="466">
        <v>857029</v>
      </c>
      <c r="J20" s="466">
        <v>116743</v>
      </c>
      <c r="K20" s="349">
        <f t="shared" si="4"/>
        <v>316145</v>
      </c>
      <c r="L20" s="466">
        <v>266154</v>
      </c>
      <c r="M20" s="467">
        <v>49991</v>
      </c>
      <c r="N20" s="317" t="s">
        <v>21</v>
      </c>
    </row>
    <row r="21" spans="1:14" s="93" customFormat="1" ht="17.100000000000001" customHeight="1">
      <c r="A21" s="142" t="s">
        <v>37</v>
      </c>
      <c r="B21" s="10">
        <f t="shared" si="1"/>
        <v>1391724</v>
      </c>
      <c r="C21" s="373">
        <v>1119917</v>
      </c>
      <c r="D21" s="373">
        <v>271807</v>
      </c>
      <c r="E21" s="349">
        <f t="shared" si="2"/>
        <v>1437403</v>
      </c>
      <c r="F21" s="374">
        <v>1161546</v>
      </c>
      <c r="G21" s="374">
        <v>275857</v>
      </c>
      <c r="H21" s="349">
        <f t="shared" si="3"/>
        <v>1179561</v>
      </c>
      <c r="I21" s="374">
        <v>980424</v>
      </c>
      <c r="J21" s="374">
        <v>199137</v>
      </c>
      <c r="K21" s="349">
        <f t="shared" si="4"/>
        <v>257842</v>
      </c>
      <c r="L21" s="374">
        <v>181122</v>
      </c>
      <c r="M21" s="376">
        <v>76720</v>
      </c>
      <c r="N21" s="317" t="s">
        <v>22</v>
      </c>
    </row>
    <row r="22" spans="1:14" s="93" customFormat="1" ht="17.100000000000001" customHeight="1">
      <c r="A22" s="460" t="s">
        <v>461</v>
      </c>
      <c r="B22" s="10">
        <f t="shared" si="1"/>
        <v>866355</v>
      </c>
      <c r="C22" s="373">
        <v>762472</v>
      </c>
      <c r="D22" s="373">
        <v>103883</v>
      </c>
      <c r="E22" s="349">
        <f t="shared" si="2"/>
        <v>878849</v>
      </c>
      <c r="F22" s="374">
        <v>774216</v>
      </c>
      <c r="G22" s="374">
        <v>104633</v>
      </c>
      <c r="H22" s="349">
        <f t="shared" si="3"/>
        <v>656526</v>
      </c>
      <c r="I22" s="374">
        <v>585270</v>
      </c>
      <c r="J22" s="374">
        <v>71256</v>
      </c>
      <c r="K22" s="349">
        <f t="shared" si="4"/>
        <v>222323</v>
      </c>
      <c r="L22" s="374">
        <v>188946</v>
      </c>
      <c r="M22" s="376">
        <v>33377</v>
      </c>
      <c r="N22" s="318" t="s">
        <v>23</v>
      </c>
    </row>
    <row r="23" spans="1:14" s="93" customFormat="1" ht="17.100000000000001" customHeight="1">
      <c r="A23" s="142" t="s">
        <v>39</v>
      </c>
      <c r="B23" s="10">
        <f t="shared" si="1"/>
        <v>967984</v>
      </c>
      <c r="C23" s="373">
        <v>842481</v>
      </c>
      <c r="D23" s="373">
        <v>125503</v>
      </c>
      <c r="E23" s="349">
        <f t="shared" si="2"/>
        <v>977301</v>
      </c>
      <c r="F23" s="374">
        <v>852046</v>
      </c>
      <c r="G23" s="374">
        <v>125255</v>
      </c>
      <c r="H23" s="349">
        <f t="shared" si="3"/>
        <v>729823</v>
      </c>
      <c r="I23" s="374">
        <v>639854</v>
      </c>
      <c r="J23" s="374">
        <v>89969</v>
      </c>
      <c r="K23" s="349">
        <f t="shared" si="4"/>
        <v>247478</v>
      </c>
      <c r="L23" s="374">
        <v>212192</v>
      </c>
      <c r="M23" s="376">
        <v>35286</v>
      </c>
      <c r="N23" s="317" t="s">
        <v>40</v>
      </c>
    </row>
    <row r="24" spans="1:14" s="93" customFormat="1" ht="17.100000000000001" customHeight="1">
      <c r="A24" s="142" t="s">
        <v>41</v>
      </c>
      <c r="B24" s="10">
        <f t="shared" si="1"/>
        <v>1024806</v>
      </c>
      <c r="C24" s="373">
        <v>942463</v>
      </c>
      <c r="D24" s="373">
        <v>82343</v>
      </c>
      <c r="E24" s="349">
        <f t="shared" si="2"/>
        <v>1049268</v>
      </c>
      <c r="F24" s="374">
        <v>964961</v>
      </c>
      <c r="G24" s="374">
        <v>84307</v>
      </c>
      <c r="H24" s="349">
        <f t="shared" si="3"/>
        <v>732986</v>
      </c>
      <c r="I24" s="374">
        <v>669746</v>
      </c>
      <c r="J24" s="374">
        <v>63240</v>
      </c>
      <c r="K24" s="349">
        <f t="shared" si="4"/>
        <v>316281</v>
      </c>
      <c r="L24" s="374">
        <v>295214</v>
      </c>
      <c r="M24" s="376">
        <v>21067</v>
      </c>
      <c r="N24" s="317" t="s">
        <v>24</v>
      </c>
    </row>
    <row r="25" spans="1:14" s="93" customFormat="1" ht="17.100000000000001" customHeight="1">
      <c r="A25" s="142" t="s">
        <v>42</v>
      </c>
      <c r="B25" s="10">
        <f t="shared" si="1"/>
        <v>728668</v>
      </c>
      <c r="C25" s="373">
        <v>647310</v>
      </c>
      <c r="D25" s="373">
        <v>81358</v>
      </c>
      <c r="E25" s="349">
        <f t="shared" si="2"/>
        <v>736676</v>
      </c>
      <c r="F25" s="374">
        <v>656487</v>
      </c>
      <c r="G25" s="374">
        <v>80189</v>
      </c>
      <c r="H25" s="349">
        <f t="shared" si="3"/>
        <v>542874</v>
      </c>
      <c r="I25" s="374">
        <v>486739</v>
      </c>
      <c r="J25" s="374">
        <v>56135</v>
      </c>
      <c r="K25" s="349">
        <f t="shared" si="4"/>
        <v>101598</v>
      </c>
      <c r="L25" s="374">
        <v>81781</v>
      </c>
      <c r="M25" s="376">
        <v>19817</v>
      </c>
      <c r="N25" s="317" t="s">
        <v>43</v>
      </c>
    </row>
    <row r="26" spans="1:14" s="93" customFormat="1" ht="17.100000000000001" customHeight="1">
      <c r="A26" s="142" t="s">
        <v>44</v>
      </c>
      <c r="B26" s="10">
        <f t="shared" si="1"/>
        <v>1064592</v>
      </c>
      <c r="C26" s="373">
        <v>915645</v>
      </c>
      <c r="D26" s="373">
        <v>148947</v>
      </c>
      <c r="E26" s="349">
        <f t="shared" si="2"/>
        <v>1068934</v>
      </c>
      <c r="F26" s="374">
        <v>925468</v>
      </c>
      <c r="G26" s="374">
        <v>143466</v>
      </c>
      <c r="H26" s="349">
        <f t="shared" si="3"/>
        <v>851854</v>
      </c>
      <c r="I26" s="374">
        <v>758428</v>
      </c>
      <c r="J26" s="374">
        <v>93426</v>
      </c>
      <c r="K26" s="349">
        <f t="shared" si="4"/>
        <v>75799</v>
      </c>
      <c r="L26" s="374">
        <v>48437</v>
      </c>
      <c r="M26" s="376">
        <v>27362</v>
      </c>
      <c r="N26" s="317" t="s">
        <v>25</v>
      </c>
    </row>
    <row r="27" spans="1:14" s="93" customFormat="1" ht="17.100000000000001" customHeight="1">
      <c r="A27" s="142" t="s">
        <v>45</v>
      </c>
      <c r="B27" s="10">
        <f t="shared" si="1"/>
        <v>426699</v>
      </c>
      <c r="C27" s="373">
        <v>415179</v>
      </c>
      <c r="D27" s="373">
        <v>11520</v>
      </c>
      <c r="E27" s="349">
        <f t="shared" si="2"/>
        <v>432825</v>
      </c>
      <c r="F27" s="374">
        <v>421734</v>
      </c>
      <c r="G27" s="374">
        <v>11091</v>
      </c>
      <c r="H27" s="349">
        <f t="shared" si="3"/>
        <v>283578</v>
      </c>
      <c r="I27" s="374">
        <v>275483</v>
      </c>
      <c r="J27" s="374">
        <v>8095</v>
      </c>
      <c r="K27" s="349">
        <f t="shared" si="4"/>
        <v>149247</v>
      </c>
      <c r="L27" s="374">
        <v>146251</v>
      </c>
      <c r="M27" s="376">
        <v>2996</v>
      </c>
      <c r="N27" s="317" t="s">
        <v>46</v>
      </c>
    </row>
    <row r="28" spans="1:14" s="93" customFormat="1" ht="17.100000000000001" customHeight="1">
      <c r="A28" s="142" t="s">
        <v>47</v>
      </c>
      <c r="B28" s="10">
        <f t="shared" si="1"/>
        <v>698998</v>
      </c>
      <c r="C28" s="373">
        <v>612890</v>
      </c>
      <c r="D28" s="373">
        <v>86108</v>
      </c>
      <c r="E28" s="349">
        <f t="shared" si="2"/>
        <v>742805</v>
      </c>
      <c r="F28" s="374">
        <v>657341</v>
      </c>
      <c r="G28" s="374">
        <v>85464</v>
      </c>
      <c r="H28" s="349">
        <f t="shared" si="3"/>
        <v>564687</v>
      </c>
      <c r="I28" s="374">
        <v>507859</v>
      </c>
      <c r="J28" s="374">
        <v>56828</v>
      </c>
      <c r="K28" s="349">
        <f t="shared" si="4"/>
        <v>92600</v>
      </c>
      <c r="L28" s="374">
        <v>80223</v>
      </c>
      <c r="M28" s="376">
        <v>12377</v>
      </c>
      <c r="N28" s="317" t="s">
        <v>48</v>
      </c>
    </row>
    <row r="29" spans="1:14" s="93" customFormat="1" ht="17.100000000000001" customHeight="1">
      <c r="A29" s="142" t="s">
        <v>49</v>
      </c>
      <c r="B29" s="10">
        <f t="shared" si="1"/>
        <v>433464</v>
      </c>
      <c r="C29" s="373">
        <v>385656</v>
      </c>
      <c r="D29" s="373">
        <v>47808</v>
      </c>
      <c r="E29" s="349">
        <f t="shared" si="2"/>
        <v>438674</v>
      </c>
      <c r="F29" s="374">
        <v>390511</v>
      </c>
      <c r="G29" s="374">
        <v>48163</v>
      </c>
      <c r="H29" s="349">
        <f t="shared" si="3"/>
        <v>327616</v>
      </c>
      <c r="I29" s="374">
        <v>292127</v>
      </c>
      <c r="J29" s="374">
        <v>35489</v>
      </c>
      <c r="K29" s="349">
        <f t="shared" si="4"/>
        <v>111058</v>
      </c>
      <c r="L29" s="374">
        <v>98385</v>
      </c>
      <c r="M29" s="376">
        <v>12673</v>
      </c>
      <c r="N29" s="317" t="s">
        <v>50</v>
      </c>
    </row>
    <row r="30" spans="1:14" s="93" customFormat="1" ht="17.100000000000001" customHeight="1">
      <c r="A30" s="142" t="s">
        <v>51</v>
      </c>
      <c r="B30" s="10">
        <f t="shared" si="1"/>
        <v>340453</v>
      </c>
      <c r="C30" s="373">
        <v>306579</v>
      </c>
      <c r="D30" s="373">
        <v>33874</v>
      </c>
      <c r="E30" s="349">
        <f t="shared" si="2"/>
        <v>348902</v>
      </c>
      <c r="F30" s="374">
        <v>314983</v>
      </c>
      <c r="G30" s="374">
        <v>33919</v>
      </c>
      <c r="H30" s="349">
        <f t="shared" si="3"/>
        <v>252159</v>
      </c>
      <c r="I30" s="374">
        <v>228848</v>
      </c>
      <c r="J30" s="374">
        <v>23311</v>
      </c>
      <c r="K30" s="349">
        <f t="shared" si="4"/>
        <v>96743</v>
      </c>
      <c r="L30" s="374">
        <v>86135</v>
      </c>
      <c r="M30" s="374">
        <v>10608</v>
      </c>
      <c r="N30" s="92" t="s">
        <v>52</v>
      </c>
    </row>
    <row r="31" spans="1:14" s="93" customFormat="1" ht="17.100000000000001" customHeight="1">
      <c r="A31" s="142" t="s">
        <v>53</v>
      </c>
      <c r="B31" s="10">
        <f t="shared" si="1"/>
        <v>528973</v>
      </c>
      <c r="C31" s="373">
        <v>444302</v>
      </c>
      <c r="D31" s="373">
        <v>84671</v>
      </c>
      <c r="E31" s="349">
        <f t="shared" si="2"/>
        <v>536795</v>
      </c>
      <c r="F31" s="374">
        <v>452096</v>
      </c>
      <c r="G31" s="374">
        <v>84699</v>
      </c>
      <c r="H31" s="349">
        <f t="shared" si="3"/>
        <v>382119</v>
      </c>
      <c r="I31" s="374">
        <v>348267</v>
      </c>
      <c r="J31" s="374">
        <v>33852</v>
      </c>
      <c r="K31" s="349">
        <f t="shared" si="4"/>
        <v>154676</v>
      </c>
      <c r="L31" s="374">
        <v>103829</v>
      </c>
      <c r="M31" s="376">
        <v>50847</v>
      </c>
      <c r="N31" s="317" t="s">
        <v>26</v>
      </c>
    </row>
    <row r="32" spans="1:14" s="93" customFormat="1" ht="17.100000000000001" customHeight="1">
      <c r="A32" s="142" t="s">
        <v>54</v>
      </c>
      <c r="B32" s="10">
        <f t="shared" si="1"/>
        <v>462450</v>
      </c>
      <c r="C32" s="373">
        <v>420543</v>
      </c>
      <c r="D32" s="373">
        <v>41907</v>
      </c>
      <c r="E32" s="349">
        <f t="shared" si="2"/>
        <v>496004</v>
      </c>
      <c r="F32" s="374">
        <v>453185</v>
      </c>
      <c r="G32" s="374">
        <v>42819</v>
      </c>
      <c r="H32" s="349">
        <f t="shared" si="3"/>
        <v>359007</v>
      </c>
      <c r="I32" s="374">
        <v>332993</v>
      </c>
      <c r="J32" s="374">
        <v>26014</v>
      </c>
      <c r="K32" s="349">
        <f t="shared" si="4"/>
        <v>136997</v>
      </c>
      <c r="L32" s="374">
        <v>120192</v>
      </c>
      <c r="M32" s="376">
        <v>16805</v>
      </c>
      <c r="N32" s="317" t="s">
        <v>55</v>
      </c>
    </row>
    <row r="33" spans="1:14" s="93" customFormat="1" ht="17.100000000000001" customHeight="1">
      <c r="A33" s="142" t="s">
        <v>56</v>
      </c>
      <c r="B33" s="10">
        <f t="shared" si="1"/>
        <v>389438</v>
      </c>
      <c r="C33" s="373">
        <v>367972</v>
      </c>
      <c r="D33" s="373">
        <v>21466</v>
      </c>
      <c r="E33" s="349">
        <f t="shared" si="2"/>
        <v>399265</v>
      </c>
      <c r="F33" s="374">
        <v>377098</v>
      </c>
      <c r="G33" s="374">
        <v>22167</v>
      </c>
      <c r="H33" s="349">
        <f t="shared" si="3"/>
        <v>300634</v>
      </c>
      <c r="I33" s="374">
        <v>284354</v>
      </c>
      <c r="J33" s="374">
        <v>16280</v>
      </c>
      <c r="K33" s="349">
        <f t="shared" si="4"/>
        <v>27007</v>
      </c>
      <c r="L33" s="374">
        <v>24166</v>
      </c>
      <c r="M33" s="376">
        <v>2841</v>
      </c>
      <c r="N33" s="317" t="s">
        <v>57</v>
      </c>
    </row>
    <row r="34" spans="1:14" s="93" customFormat="1" ht="17.100000000000001" customHeight="1">
      <c r="A34" s="142" t="s">
        <v>58</v>
      </c>
      <c r="B34" s="10">
        <f t="shared" si="1"/>
        <v>561298</v>
      </c>
      <c r="C34" s="373">
        <v>464851</v>
      </c>
      <c r="D34" s="373">
        <v>96447</v>
      </c>
      <c r="E34" s="349">
        <f t="shared" si="2"/>
        <v>559951</v>
      </c>
      <c r="F34" s="374">
        <v>470917</v>
      </c>
      <c r="G34" s="374">
        <v>89034</v>
      </c>
      <c r="H34" s="349">
        <f t="shared" si="3"/>
        <v>403325</v>
      </c>
      <c r="I34" s="374">
        <v>349391</v>
      </c>
      <c r="J34" s="374">
        <v>53934</v>
      </c>
      <c r="K34" s="349">
        <f t="shared" si="4"/>
        <v>78959</v>
      </c>
      <c r="L34" s="374">
        <v>51301</v>
      </c>
      <c r="M34" s="376">
        <v>27658</v>
      </c>
      <c r="N34" s="317" t="s">
        <v>59</v>
      </c>
    </row>
    <row r="35" spans="1:14" s="93" customFormat="1" ht="17.100000000000001" customHeight="1">
      <c r="A35" s="142" t="s">
        <v>60</v>
      </c>
      <c r="B35" s="10">
        <f t="shared" si="1"/>
        <v>572172</v>
      </c>
      <c r="C35" s="373">
        <v>488004</v>
      </c>
      <c r="D35" s="373">
        <v>84168</v>
      </c>
      <c r="E35" s="349">
        <f t="shared" si="2"/>
        <v>574207</v>
      </c>
      <c r="F35" s="374">
        <v>489860</v>
      </c>
      <c r="G35" s="374">
        <v>84347</v>
      </c>
      <c r="H35" s="349">
        <f t="shared" si="3"/>
        <v>431698</v>
      </c>
      <c r="I35" s="374">
        <v>418301</v>
      </c>
      <c r="J35" s="374">
        <v>13397</v>
      </c>
      <c r="K35" s="349">
        <f t="shared" si="4"/>
        <v>90700</v>
      </c>
      <c r="L35" s="374">
        <v>71559</v>
      </c>
      <c r="M35" s="376">
        <v>19141</v>
      </c>
      <c r="N35" s="317" t="s">
        <v>61</v>
      </c>
    </row>
    <row r="36" spans="1:14" s="93" customFormat="1" ht="17.100000000000001" customHeight="1">
      <c r="A36" s="142" t="s">
        <v>62</v>
      </c>
      <c r="B36" s="10">
        <f t="shared" si="1"/>
        <v>536039</v>
      </c>
      <c r="C36" s="373">
        <v>490717</v>
      </c>
      <c r="D36" s="373">
        <v>45322</v>
      </c>
      <c r="E36" s="349">
        <f t="shared" si="2"/>
        <v>546167</v>
      </c>
      <c r="F36" s="374">
        <v>503707</v>
      </c>
      <c r="G36" s="374">
        <v>42460</v>
      </c>
      <c r="H36" s="349">
        <f t="shared" si="3"/>
        <v>432694</v>
      </c>
      <c r="I36" s="374">
        <v>399160</v>
      </c>
      <c r="J36" s="374">
        <v>33534</v>
      </c>
      <c r="K36" s="349">
        <f t="shared" si="4"/>
        <v>32824</v>
      </c>
      <c r="L36" s="374">
        <v>28633</v>
      </c>
      <c r="M36" s="376">
        <v>4191</v>
      </c>
      <c r="N36" s="317" t="s">
        <v>63</v>
      </c>
    </row>
    <row r="37" spans="1:14" s="93" customFormat="1" ht="17.100000000000001" customHeight="1">
      <c r="A37" s="142" t="s">
        <v>64</v>
      </c>
      <c r="B37" s="10">
        <f t="shared" si="1"/>
        <v>480000</v>
      </c>
      <c r="C37" s="373">
        <v>433552</v>
      </c>
      <c r="D37" s="373">
        <v>46448</v>
      </c>
      <c r="E37" s="349">
        <f t="shared" si="2"/>
        <v>514542</v>
      </c>
      <c r="F37" s="374">
        <v>465327</v>
      </c>
      <c r="G37" s="374">
        <v>49215</v>
      </c>
      <c r="H37" s="349">
        <f t="shared" si="3"/>
        <v>382786</v>
      </c>
      <c r="I37" s="374">
        <v>347728</v>
      </c>
      <c r="J37" s="374">
        <v>35058</v>
      </c>
      <c r="K37" s="349">
        <f t="shared" si="4"/>
        <v>131756</v>
      </c>
      <c r="L37" s="374">
        <v>117599</v>
      </c>
      <c r="M37" s="376">
        <v>14157</v>
      </c>
      <c r="N37" s="317" t="s">
        <v>65</v>
      </c>
    </row>
    <row r="38" spans="1:14" s="93" customFormat="1" ht="17.100000000000001" customHeight="1">
      <c r="A38" s="142" t="s">
        <v>66</v>
      </c>
      <c r="B38" s="10">
        <f t="shared" si="1"/>
        <v>974599</v>
      </c>
      <c r="C38" s="373">
        <v>569566</v>
      </c>
      <c r="D38" s="373">
        <v>405033</v>
      </c>
      <c r="E38" s="349">
        <f t="shared" si="2"/>
        <v>987182</v>
      </c>
      <c r="F38" s="374">
        <v>575831</v>
      </c>
      <c r="G38" s="374">
        <v>411351</v>
      </c>
      <c r="H38" s="349">
        <f t="shared" si="3"/>
        <v>526820</v>
      </c>
      <c r="I38" s="374">
        <v>399323</v>
      </c>
      <c r="J38" s="374">
        <v>127497</v>
      </c>
      <c r="K38" s="349">
        <f t="shared" si="4"/>
        <v>460361</v>
      </c>
      <c r="L38" s="374">
        <v>176508</v>
      </c>
      <c r="M38" s="376">
        <v>283853</v>
      </c>
      <c r="N38" s="317" t="s">
        <v>67</v>
      </c>
    </row>
    <row r="39" spans="1:14" s="93" customFormat="1" ht="17.100000000000001" customHeight="1" thickBot="1">
      <c r="A39" s="142" t="s">
        <v>68</v>
      </c>
      <c r="B39" s="10">
        <f t="shared" si="1"/>
        <v>214518</v>
      </c>
      <c r="C39" s="373">
        <v>209589</v>
      </c>
      <c r="D39" s="373">
        <v>4929</v>
      </c>
      <c r="E39" s="349">
        <f t="shared" si="2"/>
        <v>211137</v>
      </c>
      <c r="F39" s="373">
        <v>206252</v>
      </c>
      <c r="G39" s="373">
        <v>4885</v>
      </c>
      <c r="H39" s="349">
        <f t="shared" si="3"/>
        <v>158461</v>
      </c>
      <c r="I39" s="374">
        <v>154493</v>
      </c>
      <c r="J39" s="374">
        <v>3968</v>
      </c>
      <c r="K39" s="349">
        <f t="shared" si="4"/>
        <v>52676</v>
      </c>
      <c r="L39" s="374">
        <v>51759</v>
      </c>
      <c r="M39" s="376">
        <v>917</v>
      </c>
      <c r="N39" s="317" t="s">
        <v>69</v>
      </c>
    </row>
    <row r="40" spans="1:14" s="114" customFormat="1" ht="11.25" customHeight="1">
      <c r="A40" s="208" t="s">
        <v>454</v>
      </c>
      <c r="B40" s="209"/>
      <c r="C40" s="209"/>
      <c r="D40" s="209"/>
      <c r="E40" s="209"/>
      <c r="F40" s="208"/>
      <c r="G40" s="209"/>
      <c r="H40" s="209"/>
      <c r="I40" s="209"/>
      <c r="J40" s="209"/>
      <c r="K40" s="209"/>
      <c r="L40" s="209"/>
      <c r="M40" s="208"/>
      <c r="N40" s="188" t="s">
        <v>511</v>
      </c>
    </row>
    <row r="41" spans="1:14" s="37" customFormat="1" ht="11.25">
      <c r="A41" s="31"/>
      <c r="B41" s="31"/>
      <c r="M41" s="118"/>
      <c r="N41" s="31"/>
    </row>
    <row r="42" spans="1:14" s="37" customFormat="1" ht="11.25">
      <c r="A42" s="31"/>
      <c r="B42" s="31"/>
      <c r="N42" s="31"/>
    </row>
    <row r="43" spans="1:14" s="37" customFormat="1" ht="11.25">
      <c r="A43" s="31"/>
      <c r="B43" s="31"/>
      <c r="N43" s="31"/>
    </row>
    <row r="44" spans="1:14" s="37" customFormat="1" ht="11.25">
      <c r="A44" s="31"/>
      <c r="B44" s="31"/>
      <c r="N44" s="31"/>
    </row>
    <row r="45" spans="1:14" s="37" customFormat="1" ht="11.25">
      <c r="A45" s="31"/>
      <c r="B45" s="31"/>
      <c r="N45" s="31"/>
    </row>
    <row r="46" spans="1:14" s="37" customFormat="1" ht="11.25">
      <c r="A46" s="31"/>
      <c r="B46" s="31"/>
      <c r="N46" s="31"/>
    </row>
    <row r="47" spans="1:14" s="37" customFormat="1" ht="11.25">
      <c r="A47" s="31"/>
      <c r="B47" s="31"/>
      <c r="N47" s="31"/>
    </row>
    <row r="48" spans="1:14" s="37" customFormat="1" ht="11.25">
      <c r="A48" s="31"/>
      <c r="B48" s="31"/>
      <c r="N48" s="31"/>
    </row>
    <row r="49" spans="1:14" s="37" customFormat="1" ht="11.25">
      <c r="A49" s="31"/>
      <c r="B49" s="31"/>
      <c r="N49" s="31"/>
    </row>
    <row r="50" spans="1:14" s="37" customFormat="1" ht="11.25">
      <c r="A50" s="31"/>
      <c r="B50" s="31"/>
      <c r="N50" s="31"/>
    </row>
    <row r="51" spans="1:14" s="37" customFormat="1" ht="11.25">
      <c r="A51" s="31"/>
      <c r="B51" s="31"/>
      <c r="N51" s="31"/>
    </row>
    <row r="52" spans="1:14" s="37" customFormat="1" ht="11.25">
      <c r="A52" s="31"/>
      <c r="B52" s="31"/>
      <c r="N52" s="31"/>
    </row>
    <row r="53" spans="1:14" s="37" customFormat="1" ht="11.25">
      <c r="A53" s="31"/>
      <c r="B53" s="31"/>
      <c r="N53" s="31"/>
    </row>
    <row r="54" spans="1:14" s="37" customFormat="1" ht="11.25">
      <c r="A54" s="31"/>
      <c r="B54" s="31"/>
      <c r="N54" s="31"/>
    </row>
    <row r="55" spans="1:14" s="37" customFormat="1" ht="11.25">
      <c r="A55" s="31"/>
      <c r="B55" s="31"/>
      <c r="N55" s="31"/>
    </row>
    <row r="56" spans="1:14" s="37" customFormat="1" ht="11.25">
      <c r="A56" s="31"/>
      <c r="B56" s="31"/>
      <c r="N56" s="31"/>
    </row>
    <row r="57" spans="1:14" s="37" customFormat="1" ht="11.25">
      <c r="A57" s="31"/>
      <c r="B57" s="31"/>
      <c r="N57" s="31"/>
    </row>
    <row r="58" spans="1:14" s="37" customFormat="1" ht="11.25">
      <c r="A58" s="31"/>
      <c r="B58" s="31"/>
      <c r="N58" s="31"/>
    </row>
    <row r="59" spans="1:14" s="37" customFormat="1" ht="11.25">
      <c r="A59" s="31"/>
      <c r="B59" s="31"/>
      <c r="N59" s="31"/>
    </row>
    <row r="60" spans="1:14" s="37" customFormat="1" ht="11.25">
      <c r="A60" s="31"/>
      <c r="B60" s="31"/>
      <c r="N60" s="31"/>
    </row>
    <row r="61" spans="1:14" s="37" customFormat="1" ht="11.25">
      <c r="A61" s="31"/>
      <c r="B61" s="31"/>
      <c r="N61" s="31"/>
    </row>
    <row r="62" spans="1:14" s="37" customFormat="1" ht="11.25">
      <c r="A62" s="31"/>
      <c r="B62" s="31"/>
      <c r="N62" s="31"/>
    </row>
    <row r="63" spans="1:14" s="37" customFormat="1" ht="11.25">
      <c r="A63" s="31"/>
      <c r="B63" s="31"/>
      <c r="N63" s="31"/>
    </row>
    <row r="64" spans="1:14" s="37" customFormat="1" ht="11.25">
      <c r="A64" s="31"/>
      <c r="B64" s="31"/>
      <c r="N64" s="31"/>
    </row>
    <row r="65" spans="1:14" s="37" customFormat="1" ht="11.25">
      <c r="A65" s="31"/>
      <c r="B65" s="31"/>
      <c r="N65" s="31"/>
    </row>
    <row r="66" spans="1:14" s="37" customFormat="1" ht="11.25">
      <c r="A66" s="31"/>
      <c r="B66" s="31"/>
      <c r="N66" s="31"/>
    </row>
    <row r="67" spans="1:14" s="37" customFormat="1" ht="11.25">
      <c r="A67" s="31"/>
      <c r="B67" s="31"/>
      <c r="N67" s="31"/>
    </row>
    <row r="68" spans="1:14" s="37" customFormat="1" ht="11.25">
      <c r="A68" s="31"/>
      <c r="B68" s="31"/>
      <c r="N68" s="31"/>
    </row>
    <row r="69" spans="1:14" s="37" customFormat="1" ht="11.25">
      <c r="A69" s="31"/>
      <c r="B69" s="31"/>
      <c r="N69" s="31"/>
    </row>
    <row r="70" spans="1:14" s="37" customFormat="1" ht="11.25">
      <c r="A70" s="31"/>
      <c r="B70" s="31"/>
      <c r="N70" s="31"/>
    </row>
    <row r="71" spans="1:14" s="37" customFormat="1" ht="11.25">
      <c r="A71" s="31"/>
      <c r="B71" s="31"/>
      <c r="N71" s="31"/>
    </row>
    <row r="72" spans="1:14" s="37" customFormat="1" ht="11.25">
      <c r="A72" s="31"/>
      <c r="B72" s="31"/>
      <c r="N72" s="31"/>
    </row>
    <row r="73" spans="1:14" s="37" customFormat="1" ht="11.25">
      <c r="A73" s="31"/>
      <c r="B73" s="31"/>
      <c r="N73" s="31"/>
    </row>
    <row r="74" spans="1:14" s="37" customFormat="1" ht="11.25">
      <c r="A74" s="31"/>
      <c r="B74" s="31"/>
      <c r="N74" s="31"/>
    </row>
    <row r="75" spans="1:14" s="37" customFormat="1" ht="11.25">
      <c r="A75" s="31"/>
      <c r="B75" s="31"/>
      <c r="N75" s="31"/>
    </row>
    <row r="76" spans="1:14" s="37" customFormat="1" ht="11.25">
      <c r="A76" s="31"/>
      <c r="B76" s="31"/>
      <c r="N76" s="31"/>
    </row>
    <row r="77" spans="1:14" s="37" customFormat="1" ht="11.25">
      <c r="A77" s="31"/>
      <c r="B77" s="31"/>
      <c r="N77" s="31"/>
    </row>
    <row r="78" spans="1:14" s="37" customFormat="1" ht="11.25">
      <c r="A78" s="31"/>
      <c r="B78" s="31"/>
      <c r="N78" s="31"/>
    </row>
    <row r="79" spans="1:14" s="37" customFormat="1" ht="11.25">
      <c r="A79" s="31"/>
      <c r="B79" s="31"/>
      <c r="N79" s="31"/>
    </row>
    <row r="80" spans="1:14" s="37" customFormat="1" ht="11.25">
      <c r="A80" s="31"/>
      <c r="B80" s="31"/>
      <c r="N80" s="31"/>
    </row>
    <row r="81" spans="1:14" s="37" customFormat="1" ht="11.25">
      <c r="A81" s="31"/>
      <c r="B81" s="31"/>
      <c r="N81" s="31"/>
    </row>
    <row r="82" spans="1:14" s="37" customFormat="1" ht="11.25">
      <c r="A82" s="31"/>
      <c r="B82" s="31"/>
      <c r="N82" s="31"/>
    </row>
    <row r="83" spans="1:14" s="37" customFormat="1" ht="11.25">
      <c r="A83" s="31"/>
      <c r="B83" s="31"/>
      <c r="N83" s="31"/>
    </row>
    <row r="84" spans="1:14" s="37" customFormat="1" ht="11.25">
      <c r="A84" s="31"/>
      <c r="B84" s="31"/>
      <c r="N84" s="31"/>
    </row>
    <row r="85" spans="1:14" s="37" customFormat="1" ht="11.25">
      <c r="A85" s="31"/>
      <c r="B85" s="31"/>
      <c r="N85" s="31"/>
    </row>
    <row r="86" spans="1:14" s="37" customFormat="1" ht="11.25">
      <c r="A86" s="31"/>
      <c r="B86" s="31"/>
      <c r="N86" s="31"/>
    </row>
    <row r="87" spans="1:14" s="37" customFormat="1" ht="11.25">
      <c r="A87" s="31"/>
      <c r="B87" s="31"/>
      <c r="N87" s="31"/>
    </row>
    <row r="88" spans="1:14" s="37" customFormat="1" ht="11.25">
      <c r="A88" s="31"/>
      <c r="B88" s="31"/>
      <c r="N88" s="31"/>
    </row>
    <row r="89" spans="1:14" s="37" customFormat="1" ht="11.25">
      <c r="A89" s="31"/>
      <c r="B89" s="31"/>
      <c r="N89" s="31"/>
    </row>
    <row r="90" spans="1:14" s="37" customFormat="1" ht="11.25">
      <c r="A90" s="31"/>
      <c r="B90" s="31"/>
      <c r="N90" s="31"/>
    </row>
    <row r="91" spans="1:14" s="37" customFormat="1" ht="11.25">
      <c r="A91" s="31"/>
      <c r="B91" s="31"/>
      <c r="N91" s="31"/>
    </row>
    <row r="92" spans="1:14" s="37" customFormat="1" ht="11.25">
      <c r="A92" s="31"/>
      <c r="B92" s="31"/>
      <c r="N92" s="31"/>
    </row>
    <row r="93" spans="1:14" s="37" customFormat="1" ht="11.25">
      <c r="A93" s="31"/>
      <c r="B93" s="31"/>
      <c r="N93" s="31"/>
    </row>
    <row r="94" spans="1:14" s="37" customFormat="1" ht="11.25">
      <c r="A94" s="31"/>
      <c r="B94" s="31"/>
      <c r="N94" s="31"/>
    </row>
    <row r="95" spans="1:14" s="37" customFormat="1" ht="11.25">
      <c r="A95" s="31"/>
      <c r="B95" s="31"/>
      <c r="N95" s="31"/>
    </row>
    <row r="96" spans="1:14" s="37" customFormat="1" ht="11.25">
      <c r="A96" s="31"/>
      <c r="B96" s="31"/>
      <c r="N96" s="31"/>
    </row>
    <row r="97" spans="1:14" s="37" customFormat="1" ht="11.25">
      <c r="A97" s="31"/>
      <c r="B97" s="31"/>
      <c r="N97" s="31"/>
    </row>
    <row r="98" spans="1:14" s="37" customFormat="1" ht="11.25">
      <c r="A98" s="31"/>
      <c r="B98" s="31"/>
      <c r="N98" s="31"/>
    </row>
    <row r="99" spans="1:14" s="37" customFormat="1" ht="11.25">
      <c r="A99" s="31"/>
      <c r="B99" s="31"/>
      <c r="N99" s="31"/>
    </row>
    <row r="100" spans="1:14" s="37" customFormat="1" ht="11.25">
      <c r="A100" s="31"/>
      <c r="B100" s="31"/>
      <c r="N100" s="31"/>
    </row>
    <row r="101" spans="1:14" s="37" customFormat="1" ht="11.25">
      <c r="A101" s="31"/>
      <c r="B101" s="31"/>
      <c r="N101" s="31"/>
    </row>
    <row r="102" spans="1:14" s="37" customFormat="1" ht="11.25">
      <c r="A102" s="31"/>
      <c r="B102" s="31"/>
      <c r="N102" s="31"/>
    </row>
    <row r="103" spans="1:14" s="37" customFormat="1" ht="11.25">
      <c r="A103" s="31"/>
      <c r="B103" s="31"/>
      <c r="N103" s="31"/>
    </row>
  </sheetData>
  <sheetProtection selectLockedCells="1"/>
  <mergeCells count="20">
    <mergeCell ref="B7:B9"/>
    <mergeCell ref="C7:C9"/>
    <mergeCell ref="H7:H9"/>
    <mergeCell ref="I7:I9"/>
    <mergeCell ref="L7:L9"/>
    <mergeCell ref="M7:M9"/>
    <mergeCell ref="A3:G3"/>
    <mergeCell ref="H3:N3"/>
    <mergeCell ref="K6:M6"/>
    <mergeCell ref="N6:N9"/>
    <mergeCell ref="D7:D9"/>
    <mergeCell ref="E7:E9"/>
    <mergeCell ref="F7:F9"/>
    <mergeCell ref="G7:G9"/>
    <mergeCell ref="J7:J9"/>
    <mergeCell ref="K7:K9"/>
    <mergeCell ref="A6:A9"/>
    <mergeCell ref="B6:D6"/>
    <mergeCell ref="E6:G6"/>
    <mergeCell ref="H6:J6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3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6"/>
  <sheetViews>
    <sheetView view="pageBreakPreview" zoomScale="130" zoomScaleSheetLayoutView="130" workbookViewId="0">
      <selection activeCell="A16" sqref="A16"/>
    </sheetView>
  </sheetViews>
  <sheetFormatPr defaultRowHeight="14.25"/>
  <cols>
    <col min="1" max="1" width="9.5" style="256" customWidth="1"/>
    <col min="2" max="2" width="12.125" style="257" customWidth="1"/>
    <col min="3" max="4" width="11.125" style="257" customWidth="1"/>
    <col min="5" max="8" width="9.625" style="257" customWidth="1"/>
    <col min="9" max="11" width="11.375" style="257" customWidth="1"/>
    <col min="12" max="12" width="12.375" style="257" customWidth="1"/>
    <col min="13" max="13" width="11.625" style="257" customWidth="1"/>
    <col min="14" max="14" width="10.625" style="258" customWidth="1"/>
    <col min="15" max="15" width="13.625" style="256" customWidth="1"/>
    <col min="16" max="16" width="7.625" style="256" customWidth="1"/>
    <col min="17" max="17" width="10.125" style="256" customWidth="1"/>
    <col min="18" max="18" width="8.25" style="258" customWidth="1"/>
    <col min="19" max="19" width="10.875" style="258" customWidth="1"/>
    <col min="20" max="20" width="9.875" style="256" customWidth="1"/>
    <col min="21" max="21" width="8.625" style="258" customWidth="1"/>
    <col min="22" max="22" width="8.375" style="258" customWidth="1"/>
    <col min="23" max="23" width="10.125" style="258" customWidth="1"/>
    <col min="24" max="24" width="8.5" style="258" customWidth="1"/>
    <col min="25" max="26" width="9.625" style="257" customWidth="1"/>
    <col min="27" max="27" width="10.625" style="257" bestFit="1" customWidth="1"/>
    <col min="28" max="29" width="8.125" style="258" customWidth="1"/>
    <col min="30" max="30" width="7.875" style="257" customWidth="1"/>
    <col min="31" max="31" width="8.75" style="258" customWidth="1"/>
    <col min="32" max="32" width="9" style="258" customWidth="1"/>
    <col min="33" max="33" width="10.625" style="258" customWidth="1"/>
    <col min="34" max="16384" width="9" style="258"/>
  </cols>
  <sheetData>
    <row r="1" spans="1:33" s="235" customFormat="1" ht="14.1" customHeight="1">
      <c r="A1" s="406" t="s">
        <v>658</v>
      </c>
      <c r="I1" s="236"/>
      <c r="J1" s="236"/>
      <c r="K1" s="236"/>
      <c r="L1" s="236"/>
      <c r="M1" s="236"/>
      <c r="O1" s="234" t="s">
        <v>659</v>
      </c>
      <c r="P1" s="406" t="s">
        <v>660</v>
      </c>
      <c r="Q1" s="406"/>
      <c r="T1" s="231"/>
      <c r="X1" s="234"/>
      <c r="AA1" s="236"/>
      <c r="AG1" s="234" t="s">
        <v>661</v>
      </c>
    </row>
    <row r="2" spans="1:33" s="233" customFormat="1" ht="14.1" customHeight="1">
      <c r="A2" s="35"/>
      <c r="I2" s="232"/>
      <c r="J2" s="232"/>
      <c r="K2" s="232"/>
      <c r="L2" s="232"/>
      <c r="M2" s="232"/>
      <c r="O2" s="34"/>
      <c r="P2" s="35"/>
      <c r="Q2" s="35"/>
      <c r="T2" s="89"/>
      <c r="X2" s="34"/>
      <c r="AA2" s="232"/>
      <c r="AG2" s="34"/>
    </row>
    <row r="3" spans="1:33" s="483" customFormat="1" ht="20.100000000000001" customHeight="1">
      <c r="A3" s="795" t="s">
        <v>320</v>
      </c>
      <c r="B3" s="795"/>
      <c r="C3" s="795"/>
      <c r="D3" s="795"/>
      <c r="E3" s="795"/>
      <c r="F3" s="795"/>
      <c r="G3" s="795"/>
      <c r="H3" s="795"/>
      <c r="I3" s="795" t="s">
        <v>321</v>
      </c>
      <c r="J3" s="795"/>
      <c r="K3" s="795"/>
      <c r="L3" s="795"/>
      <c r="M3" s="795"/>
      <c r="N3" s="795"/>
      <c r="O3" s="795"/>
      <c r="P3" s="795" t="s">
        <v>322</v>
      </c>
      <c r="Q3" s="795"/>
      <c r="R3" s="795"/>
      <c r="S3" s="795"/>
      <c r="T3" s="795"/>
      <c r="U3" s="795"/>
      <c r="V3" s="795"/>
      <c r="W3" s="795"/>
      <c r="X3" s="795"/>
      <c r="Y3" s="795" t="s">
        <v>323</v>
      </c>
      <c r="Z3" s="795"/>
      <c r="AA3" s="795"/>
      <c r="AB3" s="795"/>
      <c r="AC3" s="795"/>
      <c r="AD3" s="795"/>
      <c r="AE3" s="795"/>
      <c r="AF3" s="795"/>
      <c r="AG3" s="795"/>
    </row>
    <row r="4" spans="1:33" s="484" customFormat="1" ht="20.100000000000001" customHeight="1">
      <c r="I4" s="485"/>
      <c r="J4" s="485"/>
      <c r="K4" s="485"/>
      <c r="L4" s="485"/>
      <c r="M4" s="485"/>
      <c r="O4" s="485"/>
      <c r="T4" s="281"/>
      <c r="U4" s="281"/>
      <c r="V4" s="281"/>
      <c r="W4" s="281"/>
      <c r="X4" s="281"/>
      <c r="AA4" s="485"/>
      <c r="AG4" s="485"/>
    </row>
    <row r="5" spans="1:33" s="238" customFormat="1" ht="18" customHeight="1" thickBot="1">
      <c r="A5" s="238" t="s">
        <v>17</v>
      </c>
      <c r="O5" s="221" t="s">
        <v>76</v>
      </c>
      <c r="P5" s="238" t="s">
        <v>17</v>
      </c>
      <c r="U5" s="486"/>
      <c r="V5" s="486"/>
      <c r="W5" s="486"/>
      <c r="X5" s="221"/>
      <c r="AG5" s="221" t="s">
        <v>76</v>
      </c>
    </row>
    <row r="6" spans="1:33" s="248" customFormat="1" ht="19.7" customHeight="1">
      <c r="A6" s="785" t="s">
        <v>109</v>
      </c>
      <c r="B6" s="796" t="s">
        <v>324</v>
      </c>
      <c r="C6" s="791" t="s">
        <v>77</v>
      </c>
      <c r="D6" s="799" t="s">
        <v>591</v>
      </c>
      <c r="E6" s="789"/>
      <c r="F6" s="789"/>
      <c r="G6" s="789"/>
      <c r="H6" s="789"/>
      <c r="I6" s="800" t="s">
        <v>325</v>
      </c>
      <c r="J6" s="800"/>
      <c r="K6" s="800"/>
      <c r="L6" s="800"/>
      <c r="M6" s="800"/>
      <c r="N6" s="800"/>
      <c r="O6" s="801" t="s">
        <v>78</v>
      </c>
      <c r="P6" s="785" t="s">
        <v>109</v>
      </c>
      <c r="Q6" s="788" t="s">
        <v>545</v>
      </c>
      <c r="R6" s="789"/>
      <c r="S6" s="790"/>
      <c r="T6" s="790" t="s">
        <v>79</v>
      </c>
      <c r="U6" s="790" t="s">
        <v>546</v>
      </c>
      <c r="V6" s="791" t="s">
        <v>629</v>
      </c>
      <c r="W6" s="791" t="s">
        <v>85</v>
      </c>
      <c r="X6" s="799" t="s">
        <v>86</v>
      </c>
      <c r="Y6" s="789" t="s">
        <v>547</v>
      </c>
      <c r="Z6" s="789"/>
      <c r="AA6" s="789"/>
      <c r="AB6" s="789"/>
      <c r="AC6" s="789"/>
      <c r="AD6" s="789"/>
      <c r="AE6" s="789"/>
      <c r="AF6" s="806"/>
      <c r="AG6" s="801" t="s">
        <v>78</v>
      </c>
    </row>
    <row r="7" spans="1:33" s="248" customFormat="1" ht="19.7" customHeight="1">
      <c r="A7" s="786"/>
      <c r="B7" s="797"/>
      <c r="C7" s="769"/>
      <c r="D7" s="282"/>
      <c r="E7" s="780" t="s">
        <v>326</v>
      </c>
      <c r="F7" s="777"/>
      <c r="G7" s="777"/>
      <c r="H7" s="777"/>
      <c r="I7" s="782" t="s">
        <v>326</v>
      </c>
      <c r="J7" s="782"/>
      <c r="K7" s="783"/>
      <c r="L7" s="780" t="s">
        <v>592</v>
      </c>
      <c r="M7" s="777"/>
      <c r="N7" s="777"/>
      <c r="O7" s="802"/>
      <c r="P7" s="786"/>
      <c r="Q7" s="781" t="s">
        <v>548</v>
      </c>
      <c r="R7" s="782"/>
      <c r="S7" s="783"/>
      <c r="T7" s="773"/>
      <c r="U7" s="773"/>
      <c r="V7" s="769"/>
      <c r="W7" s="769"/>
      <c r="X7" s="804"/>
      <c r="Y7" s="283"/>
      <c r="Z7" s="780" t="s">
        <v>549</v>
      </c>
      <c r="AA7" s="777"/>
      <c r="AB7" s="777"/>
      <c r="AC7" s="772"/>
      <c r="AD7" s="777" t="s">
        <v>550</v>
      </c>
      <c r="AE7" s="777"/>
      <c r="AF7" s="784"/>
      <c r="AG7" s="802"/>
    </row>
    <row r="8" spans="1:33" s="248" customFormat="1" ht="19.7" customHeight="1">
      <c r="A8" s="786"/>
      <c r="B8" s="797"/>
      <c r="C8" s="769"/>
      <c r="D8" s="769"/>
      <c r="E8" s="773"/>
      <c r="F8" s="771" t="s">
        <v>327</v>
      </c>
      <c r="G8" s="771" t="s">
        <v>328</v>
      </c>
      <c r="H8" s="777" t="s">
        <v>551</v>
      </c>
      <c r="I8" s="772" t="s">
        <v>552</v>
      </c>
      <c r="J8" s="771" t="s">
        <v>553</v>
      </c>
      <c r="K8" s="771" t="s">
        <v>80</v>
      </c>
      <c r="L8" s="775"/>
      <c r="M8" s="771" t="s">
        <v>329</v>
      </c>
      <c r="N8" s="771" t="s">
        <v>81</v>
      </c>
      <c r="O8" s="802"/>
      <c r="P8" s="786"/>
      <c r="Q8" s="769" t="s">
        <v>593</v>
      </c>
      <c r="R8" s="769" t="s">
        <v>554</v>
      </c>
      <c r="S8" s="769" t="s">
        <v>555</v>
      </c>
      <c r="T8" s="773"/>
      <c r="U8" s="773"/>
      <c r="V8" s="769"/>
      <c r="W8" s="769"/>
      <c r="X8" s="804"/>
      <c r="Y8" s="773"/>
      <c r="Z8" s="769"/>
      <c r="AA8" s="771" t="s">
        <v>556</v>
      </c>
      <c r="AB8" s="772" t="s">
        <v>594</v>
      </c>
      <c r="AC8" s="771" t="s">
        <v>557</v>
      </c>
      <c r="AD8" s="773"/>
      <c r="AE8" s="771" t="s">
        <v>595</v>
      </c>
      <c r="AF8" s="792" t="s">
        <v>596</v>
      </c>
      <c r="AG8" s="802"/>
    </row>
    <row r="9" spans="1:33" s="248" customFormat="1" ht="19.7" customHeight="1">
      <c r="A9" s="786"/>
      <c r="B9" s="797"/>
      <c r="C9" s="769"/>
      <c r="D9" s="769"/>
      <c r="E9" s="773"/>
      <c r="F9" s="769"/>
      <c r="G9" s="769"/>
      <c r="H9" s="778"/>
      <c r="I9" s="773"/>
      <c r="J9" s="769"/>
      <c r="K9" s="769"/>
      <c r="L9" s="775"/>
      <c r="M9" s="769"/>
      <c r="N9" s="769"/>
      <c r="O9" s="802"/>
      <c r="P9" s="786"/>
      <c r="Q9" s="769"/>
      <c r="R9" s="769"/>
      <c r="S9" s="769"/>
      <c r="T9" s="773"/>
      <c r="U9" s="773"/>
      <c r="V9" s="769"/>
      <c r="W9" s="769"/>
      <c r="X9" s="804"/>
      <c r="Y9" s="773"/>
      <c r="Z9" s="769"/>
      <c r="AA9" s="769"/>
      <c r="AB9" s="773"/>
      <c r="AC9" s="769"/>
      <c r="AD9" s="773"/>
      <c r="AE9" s="769"/>
      <c r="AF9" s="793"/>
      <c r="AG9" s="802"/>
    </row>
    <row r="10" spans="1:33" s="248" customFormat="1" ht="19.7" customHeight="1">
      <c r="A10" s="787"/>
      <c r="B10" s="798"/>
      <c r="C10" s="770"/>
      <c r="D10" s="770"/>
      <c r="E10" s="774"/>
      <c r="F10" s="770"/>
      <c r="G10" s="770"/>
      <c r="H10" s="779"/>
      <c r="I10" s="774"/>
      <c r="J10" s="770"/>
      <c r="K10" s="770"/>
      <c r="L10" s="776"/>
      <c r="M10" s="770"/>
      <c r="N10" s="770"/>
      <c r="O10" s="803"/>
      <c r="P10" s="787"/>
      <c r="Q10" s="770"/>
      <c r="R10" s="770"/>
      <c r="S10" s="770"/>
      <c r="T10" s="774"/>
      <c r="U10" s="774"/>
      <c r="V10" s="770"/>
      <c r="W10" s="770"/>
      <c r="X10" s="805"/>
      <c r="Y10" s="774"/>
      <c r="Z10" s="770"/>
      <c r="AA10" s="770"/>
      <c r="AB10" s="774"/>
      <c r="AC10" s="770"/>
      <c r="AD10" s="774"/>
      <c r="AE10" s="770"/>
      <c r="AF10" s="794"/>
      <c r="AG10" s="803"/>
    </row>
    <row r="11" spans="1:33" s="287" customFormat="1" ht="15.95" customHeight="1">
      <c r="A11" s="284" t="s">
        <v>463</v>
      </c>
      <c r="B11" s="241">
        <v>16737411</v>
      </c>
      <c r="C11" s="241">
        <v>2408190</v>
      </c>
      <c r="D11" s="241">
        <v>1513451</v>
      </c>
      <c r="E11" s="241">
        <v>245899</v>
      </c>
      <c r="F11" s="241">
        <v>10050</v>
      </c>
      <c r="G11" s="241">
        <v>50275</v>
      </c>
      <c r="H11" s="241">
        <v>46939</v>
      </c>
      <c r="I11" s="241">
        <v>39017</v>
      </c>
      <c r="J11" s="241">
        <v>32577</v>
      </c>
      <c r="K11" s="241">
        <v>67044</v>
      </c>
      <c r="L11" s="241">
        <v>1267555</v>
      </c>
      <c r="M11" s="241">
        <v>37933</v>
      </c>
      <c r="N11" s="288">
        <v>56041</v>
      </c>
      <c r="O11" s="285" t="s">
        <v>463</v>
      </c>
      <c r="P11" s="284" t="s">
        <v>463</v>
      </c>
      <c r="Q11" s="241" t="s">
        <v>558</v>
      </c>
      <c r="R11" s="241">
        <v>254521</v>
      </c>
      <c r="S11" s="241">
        <v>6938</v>
      </c>
      <c r="T11" s="241">
        <v>5577179</v>
      </c>
      <c r="U11" s="241">
        <v>0</v>
      </c>
      <c r="V11" s="182">
        <v>270137</v>
      </c>
      <c r="W11" s="241">
        <v>6584519</v>
      </c>
      <c r="X11" s="241">
        <v>383930</v>
      </c>
      <c r="Y11" s="428" t="s">
        <v>558</v>
      </c>
      <c r="Z11" s="428" t="s">
        <v>558</v>
      </c>
      <c r="AA11" s="428">
        <v>721660</v>
      </c>
      <c r="AB11" s="428">
        <v>51836</v>
      </c>
      <c r="AC11" s="428">
        <v>6402</v>
      </c>
      <c r="AD11" s="428" t="s">
        <v>558</v>
      </c>
      <c r="AE11" s="428">
        <v>127002</v>
      </c>
      <c r="AF11" s="428">
        <v>5227</v>
      </c>
      <c r="AG11" s="286" t="s">
        <v>463</v>
      </c>
    </row>
    <row r="12" spans="1:33" s="287" customFormat="1" ht="15.95" customHeight="1">
      <c r="A12" s="284" t="s">
        <v>475</v>
      </c>
      <c r="B12" s="241">
        <v>17073154</v>
      </c>
      <c r="C12" s="241">
        <v>2694605</v>
      </c>
      <c r="D12" s="241">
        <v>580158</v>
      </c>
      <c r="E12" s="241">
        <v>252587</v>
      </c>
      <c r="F12" s="241">
        <v>7415</v>
      </c>
      <c r="G12" s="241">
        <v>59258</v>
      </c>
      <c r="H12" s="241">
        <v>48523</v>
      </c>
      <c r="I12" s="241">
        <v>38718</v>
      </c>
      <c r="J12" s="241">
        <v>36295</v>
      </c>
      <c r="K12" s="241">
        <v>62377</v>
      </c>
      <c r="L12" s="241">
        <v>327570</v>
      </c>
      <c r="M12" s="241">
        <v>37672</v>
      </c>
      <c r="N12" s="288">
        <v>56694</v>
      </c>
      <c r="O12" s="285" t="s">
        <v>475</v>
      </c>
      <c r="P12" s="284" t="s">
        <v>475</v>
      </c>
      <c r="Q12" s="241" t="s">
        <v>558</v>
      </c>
      <c r="R12" s="241">
        <v>227942</v>
      </c>
      <c r="S12" s="241">
        <v>5261</v>
      </c>
      <c r="T12" s="241">
        <v>5542643</v>
      </c>
      <c r="U12" s="241">
        <v>54075</v>
      </c>
      <c r="V12" s="182">
        <v>241034</v>
      </c>
      <c r="W12" s="241">
        <v>6839023</v>
      </c>
      <c r="X12" s="241">
        <v>43900</v>
      </c>
      <c r="Y12" s="428">
        <v>1077716</v>
      </c>
      <c r="Z12" s="428">
        <v>937947</v>
      </c>
      <c r="AA12" s="428">
        <v>763850</v>
      </c>
      <c r="AB12" s="428">
        <v>162696</v>
      </c>
      <c r="AC12" s="428">
        <v>6400</v>
      </c>
      <c r="AD12" s="428">
        <v>212490</v>
      </c>
      <c r="AE12" s="428">
        <v>207490</v>
      </c>
      <c r="AF12" s="428">
        <v>5000</v>
      </c>
      <c r="AG12" s="286" t="s">
        <v>475</v>
      </c>
    </row>
    <row r="13" spans="1:33" s="287" customFormat="1" ht="15.95" customHeight="1">
      <c r="A13" s="284" t="s">
        <v>502</v>
      </c>
      <c r="B13" s="241">
        <v>18538809</v>
      </c>
      <c r="C13" s="241">
        <v>2988123</v>
      </c>
      <c r="D13" s="241">
        <v>553589</v>
      </c>
      <c r="E13" s="241">
        <v>254776</v>
      </c>
      <c r="F13" s="241">
        <v>10973</v>
      </c>
      <c r="G13" s="241">
        <v>60391</v>
      </c>
      <c r="H13" s="241">
        <v>51069</v>
      </c>
      <c r="I13" s="241">
        <v>30444</v>
      </c>
      <c r="J13" s="241">
        <v>41001</v>
      </c>
      <c r="K13" s="241">
        <v>60898</v>
      </c>
      <c r="L13" s="241">
        <v>298813</v>
      </c>
      <c r="M13" s="241">
        <v>45789</v>
      </c>
      <c r="N13" s="288">
        <v>52834</v>
      </c>
      <c r="O13" s="285" t="s">
        <v>502</v>
      </c>
      <c r="P13" s="284" t="s">
        <v>502</v>
      </c>
      <c r="Q13" s="241">
        <v>11753</v>
      </c>
      <c r="R13" s="241">
        <v>181326</v>
      </c>
      <c r="S13" s="241">
        <v>7111</v>
      </c>
      <c r="T13" s="241">
        <v>5310850</v>
      </c>
      <c r="U13" s="241">
        <v>364019</v>
      </c>
      <c r="V13" s="182">
        <v>0</v>
      </c>
      <c r="W13" s="241">
        <v>7845444</v>
      </c>
      <c r="X13" s="241">
        <v>29000</v>
      </c>
      <c r="Y13" s="428">
        <v>1447784</v>
      </c>
      <c r="Z13" s="428">
        <v>1216512</v>
      </c>
      <c r="AA13" s="428">
        <v>1117755</v>
      </c>
      <c r="AB13" s="428">
        <v>92357</v>
      </c>
      <c r="AC13" s="428">
        <v>6400</v>
      </c>
      <c r="AD13" s="428">
        <v>231272</v>
      </c>
      <c r="AE13" s="428">
        <v>146272</v>
      </c>
      <c r="AF13" s="428">
        <v>85000</v>
      </c>
      <c r="AG13" s="286" t="s">
        <v>502</v>
      </c>
    </row>
    <row r="14" spans="1:33" s="287" customFormat="1" ht="15.95" customHeight="1">
      <c r="A14" s="284" t="s">
        <v>515</v>
      </c>
      <c r="B14" s="241">
        <v>19815092</v>
      </c>
      <c r="C14" s="241">
        <v>3266784</v>
      </c>
      <c r="D14" s="241">
        <v>607324.15599999996</v>
      </c>
      <c r="E14" s="241">
        <v>257559.42800000001</v>
      </c>
      <c r="F14" s="241">
        <v>11595.034</v>
      </c>
      <c r="G14" s="241">
        <v>63484.065999999999</v>
      </c>
      <c r="H14" s="241">
        <v>52013.21</v>
      </c>
      <c r="I14" s="241">
        <v>31547.018</v>
      </c>
      <c r="J14" s="241">
        <v>44483.1</v>
      </c>
      <c r="K14" s="241">
        <v>54437</v>
      </c>
      <c r="L14" s="241">
        <v>349764.728</v>
      </c>
      <c r="M14" s="241">
        <v>16487.171999999999</v>
      </c>
      <c r="N14" s="288">
        <v>64044.813999999998</v>
      </c>
      <c r="O14" s="285" t="s">
        <v>515</v>
      </c>
      <c r="P14" s="284" t="s">
        <v>515</v>
      </c>
      <c r="Q14" s="241">
        <v>11657.821</v>
      </c>
      <c r="R14" s="241">
        <v>243014.921</v>
      </c>
      <c r="S14" s="241">
        <v>14560</v>
      </c>
      <c r="T14" s="241">
        <v>5661682.1349999998</v>
      </c>
      <c r="U14" s="241">
        <v>417960.41399999999</v>
      </c>
      <c r="V14" s="182">
        <v>18960</v>
      </c>
      <c r="W14" s="241">
        <v>8104702.0779999997</v>
      </c>
      <c r="X14" s="241">
        <v>84500</v>
      </c>
      <c r="Y14" s="428">
        <v>1653179.2169999999</v>
      </c>
      <c r="Z14" s="428">
        <v>1355768.2169999999</v>
      </c>
      <c r="AA14" s="428">
        <v>1242619.6100000001</v>
      </c>
      <c r="AB14" s="428">
        <v>103648.607</v>
      </c>
      <c r="AC14" s="428">
        <v>9500</v>
      </c>
      <c r="AD14" s="428">
        <v>297411</v>
      </c>
      <c r="AE14" s="428">
        <v>247411</v>
      </c>
      <c r="AF14" s="428">
        <v>50000</v>
      </c>
      <c r="AG14" s="286" t="s">
        <v>515</v>
      </c>
    </row>
    <row r="15" spans="1:33" s="287" customFormat="1" ht="15.95" customHeight="1">
      <c r="A15" s="573" t="s">
        <v>687</v>
      </c>
      <c r="B15" s="289">
        <v>21123844</v>
      </c>
      <c r="C15" s="289">
        <v>3503240</v>
      </c>
      <c r="D15" s="289">
        <v>601546</v>
      </c>
      <c r="E15" s="289">
        <v>259437</v>
      </c>
      <c r="F15" s="289">
        <v>12540</v>
      </c>
      <c r="G15" s="289">
        <v>69249</v>
      </c>
      <c r="H15" s="289">
        <v>53152</v>
      </c>
      <c r="I15" s="289">
        <v>29744</v>
      </c>
      <c r="J15" s="289">
        <v>47298</v>
      </c>
      <c r="K15" s="289">
        <v>47455</v>
      </c>
      <c r="L15" s="289">
        <v>342108</v>
      </c>
      <c r="M15" s="289">
        <v>17396</v>
      </c>
      <c r="N15" s="290">
        <v>58352</v>
      </c>
      <c r="O15" s="574">
        <v>2017</v>
      </c>
      <c r="P15" s="573">
        <v>2017</v>
      </c>
      <c r="Q15" s="289">
        <v>11063</v>
      </c>
      <c r="R15" s="289">
        <v>246820</v>
      </c>
      <c r="S15" s="289">
        <v>8478</v>
      </c>
      <c r="T15" s="289">
        <v>6396466</v>
      </c>
      <c r="U15" s="289">
        <v>422397</v>
      </c>
      <c r="V15" s="289">
        <v>0</v>
      </c>
      <c r="W15" s="289">
        <v>8212301</v>
      </c>
      <c r="X15" s="289">
        <v>147689</v>
      </c>
      <c r="Y15" s="429">
        <v>1840205</v>
      </c>
      <c r="Z15" s="429">
        <v>1540005</v>
      </c>
      <c r="AA15" s="429">
        <v>1430876</v>
      </c>
      <c r="AB15" s="429">
        <v>99536</v>
      </c>
      <c r="AC15" s="429">
        <v>9593</v>
      </c>
      <c r="AD15" s="429">
        <v>300200</v>
      </c>
      <c r="AE15" s="429">
        <v>140200</v>
      </c>
      <c r="AF15" s="429">
        <v>160000</v>
      </c>
      <c r="AG15" s="572" t="s">
        <v>686</v>
      </c>
    </row>
    <row r="16" spans="1:33" s="248" customFormat="1" ht="14.1" customHeight="1">
      <c r="A16" s="291"/>
      <c r="B16" s="292"/>
      <c r="C16" s="293"/>
      <c r="D16" s="293"/>
      <c r="E16" s="293"/>
      <c r="F16" s="293"/>
      <c r="G16" s="293"/>
      <c r="H16" s="293"/>
      <c r="I16" s="293"/>
      <c r="J16" s="293"/>
      <c r="K16" s="293"/>
      <c r="L16" s="293"/>
      <c r="M16" s="293"/>
      <c r="N16" s="294"/>
      <c r="O16" s="295"/>
      <c r="P16" s="291"/>
      <c r="R16" s="293"/>
      <c r="S16" s="293"/>
      <c r="T16" s="296"/>
      <c r="U16" s="296"/>
      <c r="V16" s="296"/>
      <c r="W16" s="296"/>
      <c r="X16" s="296"/>
      <c r="Y16" s="430"/>
      <c r="Z16" s="430"/>
      <c r="AA16" s="430"/>
      <c r="AB16" s="430"/>
      <c r="AC16" s="430"/>
      <c r="AD16" s="430"/>
      <c r="AE16" s="430"/>
      <c r="AF16" s="430"/>
      <c r="AG16" s="297"/>
    </row>
    <row r="17" spans="1:33" s="248" customFormat="1" ht="14.45" customHeight="1">
      <c r="A17" s="291" t="s">
        <v>75</v>
      </c>
      <c r="B17" s="361">
        <v>7241750</v>
      </c>
      <c r="C17" s="578">
        <v>1751000</v>
      </c>
      <c r="D17" s="362">
        <v>75042</v>
      </c>
      <c r="E17" s="362">
        <v>26866</v>
      </c>
      <c r="F17" s="578">
        <v>533</v>
      </c>
      <c r="G17" s="578">
        <v>1894</v>
      </c>
      <c r="H17" s="578">
        <v>4362</v>
      </c>
      <c r="I17" s="578">
        <v>2750</v>
      </c>
      <c r="J17" s="578">
        <v>9825</v>
      </c>
      <c r="K17" s="578">
        <v>7501</v>
      </c>
      <c r="L17" s="362">
        <v>48176</v>
      </c>
      <c r="M17" s="578">
        <v>0</v>
      </c>
      <c r="N17" s="581">
        <v>25001</v>
      </c>
      <c r="O17" s="298" t="s">
        <v>82</v>
      </c>
      <c r="P17" s="291" t="s">
        <v>75</v>
      </c>
      <c r="Q17" s="583">
        <v>146</v>
      </c>
      <c r="R17" s="578">
        <v>23029</v>
      </c>
      <c r="S17" s="578">
        <v>0</v>
      </c>
      <c r="T17" s="578">
        <v>932510</v>
      </c>
      <c r="U17" s="578">
        <v>0</v>
      </c>
      <c r="V17" s="578">
        <v>0</v>
      </c>
      <c r="W17" s="578">
        <v>3926139</v>
      </c>
      <c r="X17" s="578">
        <v>0</v>
      </c>
      <c r="Y17" s="431">
        <v>557061</v>
      </c>
      <c r="Z17" s="431">
        <v>288259</v>
      </c>
      <c r="AA17" s="586">
        <v>273214</v>
      </c>
      <c r="AB17" s="586">
        <v>5544</v>
      </c>
      <c r="AC17" s="586">
        <v>9500</v>
      </c>
      <c r="AD17" s="431">
        <v>268802</v>
      </c>
      <c r="AE17" s="586">
        <v>108802</v>
      </c>
      <c r="AF17" s="586">
        <v>160000</v>
      </c>
      <c r="AG17" s="299" t="s">
        <v>82</v>
      </c>
    </row>
    <row r="18" spans="1:33" s="248" customFormat="1" ht="14.45" customHeight="1">
      <c r="A18" s="291" t="s">
        <v>33</v>
      </c>
      <c r="B18" s="361">
        <v>1518200</v>
      </c>
      <c r="C18" s="578">
        <v>360500</v>
      </c>
      <c r="D18" s="362">
        <v>57026</v>
      </c>
      <c r="E18" s="362">
        <v>20742</v>
      </c>
      <c r="F18" s="578">
        <v>1525</v>
      </c>
      <c r="G18" s="578">
        <v>6571</v>
      </c>
      <c r="H18" s="578">
        <v>3497</v>
      </c>
      <c r="I18" s="578">
        <v>1310</v>
      </c>
      <c r="J18" s="578">
        <v>5654</v>
      </c>
      <c r="K18" s="578">
        <v>2186</v>
      </c>
      <c r="L18" s="362">
        <v>36284</v>
      </c>
      <c r="M18" s="578">
        <v>3650</v>
      </c>
      <c r="N18" s="578">
        <v>7357</v>
      </c>
      <c r="O18" s="300" t="s">
        <v>18</v>
      </c>
      <c r="P18" s="291" t="s">
        <v>33</v>
      </c>
      <c r="Q18" s="583">
        <v>2353</v>
      </c>
      <c r="R18" s="578">
        <v>18079</v>
      </c>
      <c r="S18" s="578">
        <v>2500</v>
      </c>
      <c r="T18" s="578">
        <v>418761</v>
      </c>
      <c r="U18" s="578">
        <v>58596</v>
      </c>
      <c r="V18" s="578">
        <v>0</v>
      </c>
      <c r="W18" s="578">
        <v>519290</v>
      </c>
      <c r="X18" s="578">
        <v>7600</v>
      </c>
      <c r="Y18" s="431">
        <v>98771</v>
      </c>
      <c r="Z18" s="431">
        <v>96426</v>
      </c>
      <c r="AA18" s="586">
        <v>86460</v>
      </c>
      <c r="AB18" s="586">
        <v>9933</v>
      </c>
      <c r="AC18" s="586">
        <v>33</v>
      </c>
      <c r="AD18" s="431">
        <v>2345</v>
      </c>
      <c r="AE18" s="586">
        <v>2345</v>
      </c>
      <c r="AF18" s="586">
        <v>0</v>
      </c>
      <c r="AG18" s="300" t="s">
        <v>18</v>
      </c>
    </row>
    <row r="19" spans="1:33" s="248" customFormat="1" ht="14.45" customHeight="1">
      <c r="A19" s="291" t="s">
        <v>34</v>
      </c>
      <c r="B19" s="361">
        <v>1112200</v>
      </c>
      <c r="C19" s="578">
        <v>203200</v>
      </c>
      <c r="D19" s="362">
        <v>59804</v>
      </c>
      <c r="E19" s="362">
        <v>25747</v>
      </c>
      <c r="F19" s="578">
        <v>1393</v>
      </c>
      <c r="G19" s="578">
        <v>7250</v>
      </c>
      <c r="H19" s="578">
        <v>6416</v>
      </c>
      <c r="I19" s="578">
        <v>1113</v>
      </c>
      <c r="J19" s="578">
        <v>5051</v>
      </c>
      <c r="K19" s="578">
        <v>4524</v>
      </c>
      <c r="L19" s="362">
        <v>34057</v>
      </c>
      <c r="M19" s="578">
        <v>1500</v>
      </c>
      <c r="N19" s="578">
        <v>2225</v>
      </c>
      <c r="O19" s="300" t="s">
        <v>19</v>
      </c>
      <c r="P19" s="291" t="s">
        <v>34</v>
      </c>
      <c r="Q19" s="583">
        <v>616</v>
      </c>
      <c r="R19" s="578">
        <v>29418</v>
      </c>
      <c r="S19" s="578">
        <v>298</v>
      </c>
      <c r="T19" s="578">
        <v>314949</v>
      </c>
      <c r="U19" s="578">
        <v>34971</v>
      </c>
      <c r="V19" s="578">
        <v>0</v>
      </c>
      <c r="W19" s="578">
        <v>374342</v>
      </c>
      <c r="X19" s="578">
        <v>0</v>
      </c>
      <c r="Y19" s="431">
        <v>124934</v>
      </c>
      <c r="Z19" s="431">
        <v>109464</v>
      </c>
      <c r="AA19" s="586">
        <v>99629</v>
      </c>
      <c r="AB19" s="586">
        <v>9835</v>
      </c>
      <c r="AC19" s="586">
        <v>0</v>
      </c>
      <c r="AD19" s="431">
        <v>15470</v>
      </c>
      <c r="AE19" s="586">
        <v>15470</v>
      </c>
      <c r="AF19" s="586">
        <v>0</v>
      </c>
      <c r="AG19" s="300" t="s">
        <v>19</v>
      </c>
    </row>
    <row r="20" spans="1:33" s="248" customFormat="1" ht="14.45" customHeight="1">
      <c r="A20" s="291" t="s">
        <v>35</v>
      </c>
      <c r="B20" s="361">
        <v>864000</v>
      </c>
      <c r="C20" s="578">
        <v>76000</v>
      </c>
      <c r="D20" s="362">
        <v>22365</v>
      </c>
      <c r="E20" s="362">
        <v>12722</v>
      </c>
      <c r="F20" s="578">
        <v>172</v>
      </c>
      <c r="G20" s="578">
        <v>2901</v>
      </c>
      <c r="H20" s="578">
        <v>3794</v>
      </c>
      <c r="I20" s="578">
        <v>351</v>
      </c>
      <c r="J20" s="578">
        <v>2090</v>
      </c>
      <c r="K20" s="578">
        <v>3413</v>
      </c>
      <c r="L20" s="362">
        <v>9644</v>
      </c>
      <c r="M20" s="578">
        <v>100</v>
      </c>
      <c r="N20" s="578">
        <v>789</v>
      </c>
      <c r="O20" s="300" t="s">
        <v>20</v>
      </c>
      <c r="P20" s="291" t="s">
        <v>35</v>
      </c>
      <c r="Q20" s="583">
        <v>120</v>
      </c>
      <c r="R20" s="578">
        <v>7784</v>
      </c>
      <c r="S20" s="578">
        <v>850</v>
      </c>
      <c r="T20" s="578">
        <v>353831</v>
      </c>
      <c r="U20" s="578">
        <v>23513</v>
      </c>
      <c r="V20" s="578">
        <v>0</v>
      </c>
      <c r="W20" s="578">
        <v>215013</v>
      </c>
      <c r="X20" s="578">
        <v>0</v>
      </c>
      <c r="Y20" s="431">
        <v>173277</v>
      </c>
      <c r="Z20" s="431">
        <v>170716</v>
      </c>
      <c r="AA20" s="586">
        <v>164913</v>
      </c>
      <c r="AB20" s="586">
        <v>5803</v>
      </c>
      <c r="AC20" s="586">
        <v>0</v>
      </c>
      <c r="AD20" s="431">
        <v>2561</v>
      </c>
      <c r="AE20" s="586">
        <v>2561</v>
      </c>
      <c r="AF20" s="586">
        <v>0</v>
      </c>
      <c r="AG20" s="300" t="s">
        <v>20</v>
      </c>
    </row>
    <row r="21" spans="1:33" s="248" customFormat="1" ht="14.45" customHeight="1">
      <c r="A21" s="291" t="s">
        <v>36</v>
      </c>
      <c r="B21" s="361">
        <v>987300</v>
      </c>
      <c r="C21" s="578">
        <v>79407</v>
      </c>
      <c r="D21" s="362">
        <v>32552</v>
      </c>
      <c r="E21" s="362">
        <v>18060</v>
      </c>
      <c r="F21" s="578">
        <v>1750</v>
      </c>
      <c r="G21" s="578">
        <v>7532</v>
      </c>
      <c r="H21" s="578">
        <v>2540</v>
      </c>
      <c r="I21" s="578">
        <v>1691</v>
      </c>
      <c r="J21" s="578">
        <v>1850</v>
      </c>
      <c r="K21" s="578">
        <v>2698</v>
      </c>
      <c r="L21" s="362">
        <v>14491</v>
      </c>
      <c r="M21" s="578">
        <v>1500</v>
      </c>
      <c r="N21" s="578">
        <v>1804</v>
      </c>
      <c r="O21" s="300" t="s">
        <v>21</v>
      </c>
      <c r="P21" s="291" t="s">
        <v>36</v>
      </c>
      <c r="Q21" s="583">
        <v>125</v>
      </c>
      <c r="R21" s="578">
        <v>10823</v>
      </c>
      <c r="S21" s="578">
        <v>240</v>
      </c>
      <c r="T21" s="578">
        <v>488320</v>
      </c>
      <c r="U21" s="578">
        <v>24464</v>
      </c>
      <c r="V21" s="578">
        <v>0</v>
      </c>
      <c r="W21" s="578">
        <v>278578</v>
      </c>
      <c r="X21" s="578">
        <v>0</v>
      </c>
      <c r="Y21" s="431">
        <v>83979</v>
      </c>
      <c r="Z21" s="431">
        <v>83979</v>
      </c>
      <c r="AA21" s="586">
        <v>78810</v>
      </c>
      <c r="AB21" s="586">
        <v>5169</v>
      </c>
      <c r="AC21" s="586">
        <v>0</v>
      </c>
      <c r="AD21" s="431">
        <v>0</v>
      </c>
      <c r="AE21" s="586">
        <v>0</v>
      </c>
      <c r="AF21" s="586">
        <v>0</v>
      </c>
      <c r="AG21" s="300" t="s">
        <v>21</v>
      </c>
    </row>
    <row r="22" spans="1:33" s="248" customFormat="1" ht="14.45" customHeight="1">
      <c r="A22" s="291" t="s">
        <v>37</v>
      </c>
      <c r="B22" s="361">
        <v>1003700</v>
      </c>
      <c r="C22" s="578">
        <v>380000</v>
      </c>
      <c r="D22" s="362">
        <v>40033</v>
      </c>
      <c r="E22" s="362">
        <v>28734</v>
      </c>
      <c r="F22" s="578">
        <v>3004</v>
      </c>
      <c r="G22" s="578">
        <v>7304</v>
      </c>
      <c r="H22" s="578">
        <v>8587</v>
      </c>
      <c r="I22" s="578">
        <v>1054</v>
      </c>
      <c r="J22" s="578">
        <v>6012</v>
      </c>
      <c r="K22" s="578">
        <v>2772</v>
      </c>
      <c r="L22" s="362">
        <v>11299</v>
      </c>
      <c r="M22" s="578">
        <v>400</v>
      </c>
      <c r="N22" s="578">
        <v>862</v>
      </c>
      <c r="O22" s="300" t="s">
        <v>22</v>
      </c>
      <c r="P22" s="291" t="s">
        <v>37</v>
      </c>
      <c r="Q22" s="583">
        <v>1842</v>
      </c>
      <c r="R22" s="578">
        <v>7223</v>
      </c>
      <c r="S22" s="578">
        <v>972</v>
      </c>
      <c r="T22" s="578">
        <v>78249</v>
      </c>
      <c r="U22" s="578">
        <v>48284</v>
      </c>
      <c r="V22" s="578">
        <v>0</v>
      </c>
      <c r="W22" s="578">
        <v>312961</v>
      </c>
      <c r="X22" s="578">
        <v>42900</v>
      </c>
      <c r="Y22" s="431">
        <v>101272</v>
      </c>
      <c r="Z22" s="431">
        <v>97793</v>
      </c>
      <c r="AA22" s="586">
        <v>86568</v>
      </c>
      <c r="AB22" s="586">
        <v>11166</v>
      </c>
      <c r="AC22" s="586">
        <v>60</v>
      </c>
      <c r="AD22" s="431">
        <v>3479</v>
      </c>
      <c r="AE22" s="586">
        <v>3479</v>
      </c>
      <c r="AF22" s="586">
        <v>0</v>
      </c>
      <c r="AG22" s="300" t="s">
        <v>22</v>
      </c>
    </row>
    <row r="23" spans="1:33" s="248" customFormat="1" ht="14.45" customHeight="1">
      <c r="A23" s="291" t="s">
        <v>38</v>
      </c>
      <c r="B23" s="361">
        <v>656440</v>
      </c>
      <c r="C23" s="578">
        <v>45102</v>
      </c>
      <c r="D23" s="362">
        <v>23443</v>
      </c>
      <c r="E23" s="362">
        <v>6816</v>
      </c>
      <c r="F23" s="578">
        <v>242</v>
      </c>
      <c r="G23" s="578">
        <v>979</v>
      </c>
      <c r="H23" s="578">
        <v>1740</v>
      </c>
      <c r="I23" s="578">
        <v>1092</v>
      </c>
      <c r="J23" s="578">
        <v>964</v>
      </c>
      <c r="K23" s="578">
        <v>1800</v>
      </c>
      <c r="L23" s="362">
        <v>16627</v>
      </c>
      <c r="M23" s="578">
        <v>1305</v>
      </c>
      <c r="N23" s="578">
        <v>3773</v>
      </c>
      <c r="O23" s="300" t="s">
        <v>23</v>
      </c>
      <c r="P23" s="291" t="s">
        <v>38</v>
      </c>
      <c r="Q23" s="583">
        <v>387</v>
      </c>
      <c r="R23" s="578">
        <v>10862</v>
      </c>
      <c r="S23" s="578">
        <v>300</v>
      </c>
      <c r="T23" s="578">
        <v>299428</v>
      </c>
      <c r="U23" s="578">
        <v>20129</v>
      </c>
      <c r="V23" s="578">
        <v>0</v>
      </c>
      <c r="W23" s="578">
        <v>200385</v>
      </c>
      <c r="X23" s="578">
        <v>10105</v>
      </c>
      <c r="Y23" s="431">
        <v>57849</v>
      </c>
      <c r="Z23" s="431">
        <v>57262</v>
      </c>
      <c r="AA23" s="586">
        <v>52376</v>
      </c>
      <c r="AB23" s="586">
        <v>4886</v>
      </c>
      <c r="AC23" s="586">
        <v>0</v>
      </c>
      <c r="AD23" s="431">
        <v>587</v>
      </c>
      <c r="AE23" s="586">
        <v>587</v>
      </c>
      <c r="AF23" s="586">
        <v>0</v>
      </c>
      <c r="AG23" s="300" t="s">
        <v>23</v>
      </c>
    </row>
    <row r="24" spans="1:33" s="248" customFormat="1" ht="14.45" customHeight="1">
      <c r="A24" s="291" t="s">
        <v>39</v>
      </c>
      <c r="B24" s="361">
        <v>687001</v>
      </c>
      <c r="C24" s="578">
        <v>80009</v>
      </c>
      <c r="D24" s="362">
        <v>21685</v>
      </c>
      <c r="E24" s="362">
        <v>11162</v>
      </c>
      <c r="F24" s="578">
        <v>276</v>
      </c>
      <c r="G24" s="578">
        <v>3293</v>
      </c>
      <c r="H24" s="578">
        <v>3132</v>
      </c>
      <c r="I24" s="578">
        <v>113</v>
      </c>
      <c r="J24" s="578">
        <v>1848</v>
      </c>
      <c r="K24" s="578">
        <v>2500</v>
      </c>
      <c r="L24" s="362">
        <v>10523</v>
      </c>
      <c r="M24" s="578">
        <v>417</v>
      </c>
      <c r="N24" s="578">
        <v>2830</v>
      </c>
      <c r="O24" s="300" t="s">
        <v>40</v>
      </c>
      <c r="P24" s="291" t="s">
        <v>39</v>
      </c>
      <c r="Q24" s="583">
        <v>1</v>
      </c>
      <c r="R24" s="578">
        <v>7275</v>
      </c>
      <c r="S24" s="578">
        <v>0</v>
      </c>
      <c r="T24" s="578">
        <v>316262</v>
      </c>
      <c r="U24" s="578">
        <v>20041</v>
      </c>
      <c r="V24" s="578">
        <v>0</v>
      </c>
      <c r="W24" s="578">
        <v>214202</v>
      </c>
      <c r="X24" s="578">
        <v>0</v>
      </c>
      <c r="Y24" s="431">
        <v>34802</v>
      </c>
      <c r="Z24" s="431">
        <v>34802</v>
      </c>
      <c r="AA24" s="586">
        <v>29429</v>
      </c>
      <c r="AB24" s="586">
        <v>5373</v>
      </c>
      <c r="AC24" s="586">
        <v>0</v>
      </c>
      <c r="AD24" s="431">
        <v>0</v>
      </c>
      <c r="AE24" s="586">
        <v>0</v>
      </c>
      <c r="AF24" s="586">
        <v>0</v>
      </c>
      <c r="AG24" s="300" t="s">
        <v>40</v>
      </c>
    </row>
    <row r="25" spans="1:33" s="248" customFormat="1" ht="14.45" customHeight="1">
      <c r="A25" s="291" t="s">
        <v>41</v>
      </c>
      <c r="B25" s="361">
        <v>805400</v>
      </c>
      <c r="C25" s="578">
        <v>37000</v>
      </c>
      <c r="D25" s="362">
        <v>18520</v>
      </c>
      <c r="E25" s="362">
        <v>9289</v>
      </c>
      <c r="F25" s="578">
        <v>300</v>
      </c>
      <c r="G25" s="578">
        <v>2803</v>
      </c>
      <c r="H25" s="578">
        <v>3426</v>
      </c>
      <c r="I25" s="578">
        <v>129</v>
      </c>
      <c r="J25" s="578">
        <v>834</v>
      </c>
      <c r="K25" s="578">
        <v>1798</v>
      </c>
      <c r="L25" s="362">
        <v>9231</v>
      </c>
      <c r="M25" s="578">
        <v>173</v>
      </c>
      <c r="N25" s="578">
        <v>9</v>
      </c>
      <c r="O25" s="300" t="s">
        <v>24</v>
      </c>
      <c r="P25" s="291" t="s">
        <v>41</v>
      </c>
      <c r="Q25" s="583">
        <v>428</v>
      </c>
      <c r="R25" s="578">
        <v>8285</v>
      </c>
      <c r="S25" s="578">
        <v>337</v>
      </c>
      <c r="T25" s="578">
        <v>456179</v>
      </c>
      <c r="U25" s="578">
        <v>17191</v>
      </c>
      <c r="V25" s="578">
        <v>0</v>
      </c>
      <c r="W25" s="578">
        <v>208801</v>
      </c>
      <c r="X25" s="578">
        <v>0</v>
      </c>
      <c r="Y25" s="431">
        <v>67709</v>
      </c>
      <c r="Z25" s="431">
        <v>65713</v>
      </c>
      <c r="AA25" s="586">
        <v>65713</v>
      </c>
      <c r="AB25" s="586">
        <v>0</v>
      </c>
      <c r="AC25" s="586">
        <v>0</v>
      </c>
      <c r="AD25" s="431">
        <v>1996</v>
      </c>
      <c r="AE25" s="586">
        <v>1996</v>
      </c>
      <c r="AF25" s="586">
        <v>0</v>
      </c>
      <c r="AG25" s="300" t="s">
        <v>24</v>
      </c>
    </row>
    <row r="26" spans="1:33" s="248" customFormat="1" ht="14.45" customHeight="1">
      <c r="A26" s="291" t="s">
        <v>42</v>
      </c>
      <c r="B26" s="361">
        <v>597500</v>
      </c>
      <c r="C26" s="578">
        <v>23950</v>
      </c>
      <c r="D26" s="362">
        <v>43332</v>
      </c>
      <c r="E26" s="362">
        <v>13391</v>
      </c>
      <c r="F26" s="578">
        <v>441</v>
      </c>
      <c r="G26" s="578">
        <v>6991</v>
      </c>
      <c r="H26" s="578">
        <v>1442</v>
      </c>
      <c r="I26" s="578">
        <v>2237</v>
      </c>
      <c r="J26" s="578">
        <v>660</v>
      </c>
      <c r="K26" s="578">
        <v>1620</v>
      </c>
      <c r="L26" s="362">
        <v>29941</v>
      </c>
      <c r="M26" s="578">
        <v>1000</v>
      </c>
      <c r="N26" s="578">
        <v>5</v>
      </c>
      <c r="O26" s="300" t="s">
        <v>43</v>
      </c>
      <c r="P26" s="291" t="s">
        <v>42</v>
      </c>
      <c r="Q26" s="583">
        <v>335</v>
      </c>
      <c r="R26" s="578">
        <v>28601</v>
      </c>
      <c r="S26" s="578">
        <v>0</v>
      </c>
      <c r="T26" s="578">
        <v>286845</v>
      </c>
      <c r="U26" s="578">
        <v>14166</v>
      </c>
      <c r="V26" s="578">
        <v>0</v>
      </c>
      <c r="W26" s="578">
        <v>179272</v>
      </c>
      <c r="X26" s="578">
        <v>0</v>
      </c>
      <c r="Y26" s="431">
        <v>49935</v>
      </c>
      <c r="Z26" s="431">
        <v>49935</v>
      </c>
      <c r="AA26" s="586">
        <v>38897</v>
      </c>
      <c r="AB26" s="586">
        <v>11039</v>
      </c>
      <c r="AC26" s="586">
        <v>0</v>
      </c>
      <c r="AD26" s="431">
        <v>0</v>
      </c>
      <c r="AE26" s="586">
        <v>0</v>
      </c>
      <c r="AF26" s="586">
        <v>0</v>
      </c>
      <c r="AG26" s="300" t="s">
        <v>43</v>
      </c>
    </row>
    <row r="27" spans="1:33" s="248" customFormat="1" ht="14.45" customHeight="1">
      <c r="A27" s="291" t="s">
        <v>44</v>
      </c>
      <c r="B27" s="361">
        <v>793000</v>
      </c>
      <c r="C27" s="578">
        <v>172900</v>
      </c>
      <c r="D27" s="362">
        <v>35016</v>
      </c>
      <c r="E27" s="362">
        <v>14557</v>
      </c>
      <c r="F27" s="578">
        <v>441</v>
      </c>
      <c r="G27" s="578">
        <v>2224</v>
      </c>
      <c r="H27" s="578">
        <v>5224</v>
      </c>
      <c r="I27" s="578">
        <v>970</v>
      </c>
      <c r="J27" s="578">
        <v>3231</v>
      </c>
      <c r="K27" s="578">
        <v>2468</v>
      </c>
      <c r="L27" s="362">
        <v>20458</v>
      </c>
      <c r="M27" s="578">
        <v>1881</v>
      </c>
      <c r="N27" s="578">
        <v>10227</v>
      </c>
      <c r="O27" s="300" t="s">
        <v>25</v>
      </c>
      <c r="P27" s="291" t="s">
        <v>44</v>
      </c>
      <c r="Q27" s="583">
        <v>1950</v>
      </c>
      <c r="R27" s="578">
        <v>5401</v>
      </c>
      <c r="S27" s="578">
        <v>1000</v>
      </c>
      <c r="T27" s="578">
        <v>211831</v>
      </c>
      <c r="U27" s="578">
        <v>30208</v>
      </c>
      <c r="V27" s="578">
        <v>0</v>
      </c>
      <c r="W27" s="578">
        <v>269576</v>
      </c>
      <c r="X27" s="578">
        <v>30500</v>
      </c>
      <c r="Y27" s="431">
        <v>42969</v>
      </c>
      <c r="Z27" s="431">
        <v>42969</v>
      </c>
      <c r="AA27" s="586">
        <v>36650</v>
      </c>
      <c r="AB27" s="586">
        <v>6319</v>
      </c>
      <c r="AC27" s="586">
        <v>0</v>
      </c>
      <c r="AD27" s="431">
        <v>0</v>
      </c>
      <c r="AE27" s="586">
        <v>0</v>
      </c>
      <c r="AF27" s="586">
        <v>0</v>
      </c>
      <c r="AG27" s="300" t="s">
        <v>25</v>
      </c>
    </row>
    <row r="28" spans="1:33" s="248" customFormat="1" ht="14.45" customHeight="1">
      <c r="A28" s="291" t="s">
        <v>45</v>
      </c>
      <c r="B28" s="361">
        <v>343627</v>
      </c>
      <c r="C28" s="578">
        <v>10523</v>
      </c>
      <c r="D28" s="362">
        <v>8681</v>
      </c>
      <c r="E28" s="362">
        <v>3853</v>
      </c>
      <c r="F28" s="578">
        <v>41</v>
      </c>
      <c r="G28" s="578">
        <v>992</v>
      </c>
      <c r="H28" s="578">
        <v>232</v>
      </c>
      <c r="I28" s="578">
        <v>1416</v>
      </c>
      <c r="J28" s="578">
        <v>222</v>
      </c>
      <c r="K28" s="578">
        <v>950</v>
      </c>
      <c r="L28" s="362">
        <v>4828</v>
      </c>
      <c r="M28" s="578">
        <v>30</v>
      </c>
      <c r="N28" s="578">
        <v>370</v>
      </c>
      <c r="O28" s="300" t="s">
        <v>46</v>
      </c>
      <c r="P28" s="291" t="s">
        <v>45</v>
      </c>
      <c r="Q28" s="583">
        <v>68</v>
      </c>
      <c r="R28" s="578">
        <v>4359</v>
      </c>
      <c r="S28" s="578">
        <v>1</v>
      </c>
      <c r="T28" s="578">
        <v>162332</v>
      </c>
      <c r="U28" s="578">
        <v>8570</v>
      </c>
      <c r="V28" s="578">
        <v>0</v>
      </c>
      <c r="W28" s="578">
        <v>124700</v>
      </c>
      <c r="X28" s="578">
        <v>6188</v>
      </c>
      <c r="Y28" s="431">
        <v>22634</v>
      </c>
      <c r="Z28" s="431">
        <v>19149</v>
      </c>
      <c r="AA28" s="586">
        <v>19149</v>
      </c>
      <c r="AB28" s="586">
        <v>0</v>
      </c>
      <c r="AC28" s="586">
        <v>0</v>
      </c>
      <c r="AD28" s="431">
        <v>3485</v>
      </c>
      <c r="AE28" s="586">
        <v>3485</v>
      </c>
      <c r="AF28" s="586">
        <v>0</v>
      </c>
      <c r="AG28" s="300" t="s">
        <v>46</v>
      </c>
    </row>
    <row r="29" spans="1:33" s="303" customFormat="1" ht="14.45" customHeight="1">
      <c r="A29" s="301" t="s">
        <v>47</v>
      </c>
      <c r="B29" s="361">
        <v>547900</v>
      </c>
      <c r="C29" s="579">
        <v>21570</v>
      </c>
      <c r="D29" s="362">
        <v>18180</v>
      </c>
      <c r="E29" s="362">
        <v>6729</v>
      </c>
      <c r="F29" s="579">
        <v>101</v>
      </c>
      <c r="G29" s="579">
        <v>1880</v>
      </c>
      <c r="H29" s="579">
        <v>733</v>
      </c>
      <c r="I29" s="579">
        <v>1641</v>
      </c>
      <c r="J29" s="579">
        <v>474</v>
      </c>
      <c r="K29" s="579">
        <v>1900</v>
      </c>
      <c r="L29" s="362">
        <v>11451</v>
      </c>
      <c r="M29" s="579">
        <v>1112</v>
      </c>
      <c r="N29" s="579">
        <v>989</v>
      </c>
      <c r="O29" s="302" t="s">
        <v>48</v>
      </c>
      <c r="P29" s="301" t="s">
        <v>47</v>
      </c>
      <c r="Q29" s="584">
        <v>333</v>
      </c>
      <c r="R29" s="579">
        <v>8917</v>
      </c>
      <c r="S29" s="579">
        <v>100</v>
      </c>
      <c r="T29" s="579">
        <v>269549</v>
      </c>
      <c r="U29" s="579">
        <v>7965</v>
      </c>
      <c r="V29" s="579">
        <v>0</v>
      </c>
      <c r="W29" s="579">
        <v>166212</v>
      </c>
      <c r="X29" s="579">
        <v>0</v>
      </c>
      <c r="Y29" s="431">
        <v>64424</v>
      </c>
      <c r="Z29" s="431">
        <v>64424</v>
      </c>
      <c r="AA29" s="587">
        <v>61050</v>
      </c>
      <c r="AB29" s="587">
        <v>3374</v>
      </c>
      <c r="AC29" s="587">
        <v>0</v>
      </c>
      <c r="AD29" s="431">
        <v>0</v>
      </c>
      <c r="AE29" s="587">
        <v>0</v>
      </c>
      <c r="AF29" s="587">
        <v>0</v>
      </c>
      <c r="AG29" s="302" t="s">
        <v>48</v>
      </c>
    </row>
    <row r="30" spans="1:33" s="248" customFormat="1" ht="14.45" customHeight="1">
      <c r="A30" s="291" t="s">
        <v>49</v>
      </c>
      <c r="B30" s="361">
        <v>335811</v>
      </c>
      <c r="C30" s="578">
        <v>9782</v>
      </c>
      <c r="D30" s="362">
        <v>13345</v>
      </c>
      <c r="E30" s="362">
        <v>4936</v>
      </c>
      <c r="F30" s="578">
        <v>384</v>
      </c>
      <c r="G30" s="578">
        <v>504</v>
      </c>
      <c r="H30" s="578">
        <v>302</v>
      </c>
      <c r="I30" s="578">
        <v>2861</v>
      </c>
      <c r="J30" s="578">
        <v>244</v>
      </c>
      <c r="K30" s="578">
        <v>641</v>
      </c>
      <c r="L30" s="362">
        <v>8409</v>
      </c>
      <c r="M30" s="578">
        <v>327</v>
      </c>
      <c r="N30" s="578">
        <v>1</v>
      </c>
      <c r="O30" s="300" t="s">
        <v>50</v>
      </c>
      <c r="P30" s="291" t="s">
        <v>49</v>
      </c>
      <c r="Q30" s="583">
        <v>58</v>
      </c>
      <c r="R30" s="578">
        <v>7993</v>
      </c>
      <c r="S30" s="578">
        <v>30</v>
      </c>
      <c r="T30" s="578">
        <v>180441</v>
      </c>
      <c r="U30" s="578">
        <v>7881</v>
      </c>
      <c r="V30" s="578">
        <v>0</v>
      </c>
      <c r="W30" s="578">
        <v>95622</v>
      </c>
      <c r="X30" s="578">
        <v>6400</v>
      </c>
      <c r="Y30" s="431">
        <v>22340</v>
      </c>
      <c r="Z30" s="431">
        <v>22340</v>
      </c>
      <c r="AA30" s="586">
        <v>19494</v>
      </c>
      <c r="AB30" s="586">
        <v>2846</v>
      </c>
      <c r="AC30" s="586">
        <v>0</v>
      </c>
      <c r="AD30" s="431">
        <v>0</v>
      </c>
      <c r="AE30" s="586">
        <v>0</v>
      </c>
      <c r="AF30" s="586">
        <v>0</v>
      </c>
      <c r="AG30" s="300" t="s">
        <v>50</v>
      </c>
    </row>
    <row r="31" spans="1:33" s="248" customFormat="1" ht="14.45" customHeight="1">
      <c r="A31" s="291" t="s">
        <v>51</v>
      </c>
      <c r="B31" s="361">
        <v>257800</v>
      </c>
      <c r="C31" s="578">
        <v>3875</v>
      </c>
      <c r="D31" s="362">
        <v>5452</v>
      </c>
      <c r="E31" s="362">
        <v>2850</v>
      </c>
      <c r="F31" s="578">
        <v>152</v>
      </c>
      <c r="G31" s="578">
        <v>744</v>
      </c>
      <c r="H31" s="578">
        <v>180</v>
      </c>
      <c r="I31" s="578">
        <v>863</v>
      </c>
      <c r="J31" s="578">
        <v>81</v>
      </c>
      <c r="K31" s="578">
        <v>830</v>
      </c>
      <c r="L31" s="362">
        <v>2602</v>
      </c>
      <c r="M31" s="578">
        <v>238</v>
      </c>
      <c r="N31" s="578">
        <v>152</v>
      </c>
      <c r="O31" s="300" t="s">
        <v>52</v>
      </c>
      <c r="P31" s="291" t="s">
        <v>51</v>
      </c>
      <c r="Q31" s="583">
        <v>48</v>
      </c>
      <c r="R31" s="578">
        <v>2158</v>
      </c>
      <c r="S31" s="578">
        <v>6</v>
      </c>
      <c r="T31" s="578">
        <v>149447</v>
      </c>
      <c r="U31" s="578">
        <v>4164</v>
      </c>
      <c r="V31" s="578">
        <v>0</v>
      </c>
      <c r="W31" s="578">
        <v>62934</v>
      </c>
      <c r="X31" s="578">
        <v>0</v>
      </c>
      <c r="Y31" s="431">
        <v>31928</v>
      </c>
      <c r="Z31" s="431">
        <v>31928</v>
      </c>
      <c r="AA31" s="586">
        <v>31928</v>
      </c>
      <c r="AB31" s="586">
        <v>0</v>
      </c>
      <c r="AC31" s="586">
        <v>0</v>
      </c>
      <c r="AD31" s="431">
        <v>0</v>
      </c>
      <c r="AE31" s="586">
        <v>0</v>
      </c>
      <c r="AF31" s="586">
        <v>0</v>
      </c>
      <c r="AG31" s="300" t="s">
        <v>52</v>
      </c>
    </row>
    <row r="32" spans="1:33" s="248" customFormat="1" ht="14.45" customHeight="1">
      <c r="A32" s="291" t="s">
        <v>53</v>
      </c>
      <c r="B32" s="361">
        <v>387220</v>
      </c>
      <c r="C32" s="578">
        <v>14801</v>
      </c>
      <c r="D32" s="362">
        <v>15018</v>
      </c>
      <c r="E32" s="362">
        <v>6091</v>
      </c>
      <c r="F32" s="578">
        <v>333</v>
      </c>
      <c r="G32" s="578">
        <v>1364</v>
      </c>
      <c r="H32" s="578">
        <v>635</v>
      </c>
      <c r="I32" s="578">
        <v>1793</v>
      </c>
      <c r="J32" s="578">
        <v>367</v>
      </c>
      <c r="K32" s="578">
        <v>1600</v>
      </c>
      <c r="L32" s="362">
        <v>8927</v>
      </c>
      <c r="M32" s="578">
        <v>3406</v>
      </c>
      <c r="N32" s="578">
        <v>11</v>
      </c>
      <c r="O32" s="300" t="s">
        <v>26</v>
      </c>
      <c r="P32" s="291" t="s">
        <v>53</v>
      </c>
      <c r="Q32" s="583">
        <v>155</v>
      </c>
      <c r="R32" s="578">
        <v>5286</v>
      </c>
      <c r="S32" s="578">
        <v>70</v>
      </c>
      <c r="T32" s="578">
        <v>182475</v>
      </c>
      <c r="U32" s="578">
        <v>10566</v>
      </c>
      <c r="V32" s="578">
        <v>0</v>
      </c>
      <c r="W32" s="578">
        <v>122764</v>
      </c>
      <c r="X32" s="578">
        <v>18900</v>
      </c>
      <c r="Y32" s="431">
        <v>22696</v>
      </c>
      <c r="Z32" s="431">
        <v>22696</v>
      </c>
      <c r="AA32" s="586">
        <v>22696</v>
      </c>
      <c r="AB32" s="586">
        <v>0</v>
      </c>
      <c r="AC32" s="586">
        <v>0</v>
      </c>
      <c r="AD32" s="431">
        <v>0</v>
      </c>
      <c r="AE32" s="586">
        <v>0</v>
      </c>
      <c r="AF32" s="586">
        <v>0</v>
      </c>
      <c r="AG32" s="300" t="s">
        <v>26</v>
      </c>
    </row>
    <row r="33" spans="1:33" s="248" customFormat="1" ht="14.45" customHeight="1">
      <c r="A33" s="291" t="s">
        <v>54</v>
      </c>
      <c r="B33" s="361">
        <v>350221</v>
      </c>
      <c r="C33" s="578">
        <v>17955</v>
      </c>
      <c r="D33" s="362">
        <v>8304</v>
      </c>
      <c r="E33" s="362">
        <v>3553</v>
      </c>
      <c r="F33" s="578">
        <v>40</v>
      </c>
      <c r="G33" s="578">
        <v>630</v>
      </c>
      <c r="H33" s="578">
        <v>588</v>
      </c>
      <c r="I33" s="578">
        <v>610</v>
      </c>
      <c r="J33" s="578">
        <v>634</v>
      </c>
      <c r="K33" s="578">
        <v>1050</v>
      </c>
      <c r="L33" s="362">
        <v>4751</v>
      </c>
      <c r="M33" s="578">
        <v>51</v>
      </c>
      <c r="N33" s="578">
        <v>0</v>
      </c>
      <c r="O33" s="300" t="s">
        <v>55</v>
      </c>
      <c r="P33" s="291" t="s">
        <v>54</v>
      </c>
      <c r="Q33" s="583">
        <v>107</v>
      </c>
      <c r="R33" s="578">
        <v>4563</v>
      </c>
      <c r="S33" s="578">
        <v>30</v>
      </c>
      <c r="T33" s="578">
        <v>164947</v>
      </c>
      <c r="U33" s="578">
        <v>8100</v>
      </c>
      <c r="V33" s="578">
        <v>0</v>
      </c>
      <c r="W33" s="578">
        <v>110096</v>
      </c>
      <c r="X33" s="578">
        <v>0</v>
      </c>
      <c r="Y33" s="431">
        <v>40819</v>
      </c>
      <c r="Z33" s="431">
        <v>40819</v>
      </c>
      <c r="AA33" s="586">
        <v>38177</v>
      </c>
      <c r="AB33" s="586">
        <v>2641</v>
      </c>
      <c r="AC33" s="586">
        <v>0</v>
      </c>
      <c r="AD33" s="431">
        <v>0</v>
      </c>
      <c r="AE33" s="586">
        <v>0</v>
      </c>
      <c r="AF33" s="586">
        <v>0</v>
      </c>
      <c r="AG33" s="300" t="s">
        <v>55</v>
      </c>
    </row>
    <row r="34" spans="1:33" s="248" customFormat="1" ht="14.45" customHeight="1">
      <c r="A34" s="291" t="s">
        <v>56</v>
      </c>
      <c r="B34" s="361">
        <v>303858</v>
      </c>
      <c r="C34" s="578">
        <v>19575</v>
      </c>
      <c r="D34" s="362">
        <v>9081</v>
      </c>
      <c r="E34" s="362">
        <v>5561</v>
      </c>
      <c r="F34" s="578">
        <v>135</v>
      </c>
      <c r="G34" s="578">
        <v>2148</v>
      </c>
      <c r="H34" s="578">
        <v>1366</v>
      </c>
      <c r="I34" s="578">
        <v>95</v>
      </c>
      <c r="J34" s="578">
        <v>750</v>
      </c>
      <c r="K34" s="578">
        <v>1068</v>
      </c>
      <c r="L34" s="362">
        <v>3520</v>
      </c>
      <c r="M34" s="578">
        <v>0</v>
      </c>
      <c r="N34" s="578">
        <v>190</v>
      </c>
      <c r="O34" s="300" t="s">
        <v>57</v>
      </c>
      <c r="P34" s="291" t="s">
        <v>56</v>
      </c>
      <c r="Q34" s="583">
        <v>151</v>
      </c>
      <c r="R34" s="578">
        <v>3029</v>
      </c>
      <c r="S34" s="578">
        <v>150</v>
      </c>
      <c r="T34" s="578">
        <v>129797</v>
      </c>
      <c r="U34" s="578">
        <v>9054</v>
      </c>
      <c r="V34" s="578">
        <v>0</v>
      </c>
      <c r="W34" s="578">
        <v>103901</v>
      </c>
      <c r="X34" s="578">
        <v>0</v>
      </c>
      <c r="Y34" s="431">
        <v>32450</v>
      </c>
      <c r="Z34" s="431">
        <v>29657</v>
      </c>
      <c r="AA34" s="586">
        <v>27386</v>
      </c>
      <c r="AB34" s="586">
        <v>2271</v>
      </c>
      <c r="AC34" s="586">
        <v>0</v>
      </c>
      <c r="AD34" s="431">
        <v>2793</v>
      </c>
      <c r="AE34" s="586">
        <v>2793</v>
      </c>
      <c r="AF34" s="586">
        <v>0</v>
      </c>
      <c r="AG34" s="300" t="s">
        <v>57</v>
      </c>
    </row>
    <row r="35" spans="1:33" s="248" customFormat="1" ht="14.45" customHeight="1">
      <c r="A35" s="291" t="s">
        <v>58</v>
      </c>
      <c r="B35" s="361">
        <v>417190</v>
      </c>
      <c r="C35" s="578">
        <v>31189</v>
      </c>
      <c r="D35" s="362">
        <v>11363</v>
      </c>
      <c r="E35" s="362">
        <v>3864</v>
      </c>
      <c r="F35" s="578">
        <v>136</v>
      </c>
      <c r="G35" s="578">
        <v>778</v>
      </c>
      <c r="H35" s="578">
        <v>642</v>
      </c>
      <c r="I35" s="578">
        <v>922</v>
      </c>
      <c r="J35" s="578">
        <v>737</v>
      </c>
      <c r="K35" s="578">
        <v>648</v>
      </c>
      <c r="L35" s="362">
        <v>7499</v>
      </c>
      <c r="M35" s="578">
        <v>0</v>
      </c>
      <c r="N35" s="578">
        <v>392</v>
      </c>
      <c r="O35" s="300" t="s">
        <v>59</v>
      </c>
      <c r="P35" s="291" t="s">
        <v>58</v>
      </c>
      <c r="Q35" s="583">
        <v>325</v>
      </c>
      <c r="R35" s="578">
        <v>6402</v>
      </c>
      <c r="S35" s="578">
        <v>380</v>
      </c>
      <c r="T35" s="578">
        <v>188187</v>
      </c>
      <c r="U35" s="578">
        <v>11284</v>
      </c>
      <c r="V35" s="578">
        <v>0</v>
      </c>
      <c r="W35" s="578">
        <v>114828</v>
      </c>
      <c r="X35" s="578">
        <v>19496</v>
      </c>
      <c r="Y35" s="431">
        <v>40843</v>
      </c>
      <c r="Z35" s="431">
        <v>40843</v>
      </c>
      <c r="AA35" s="586">
        <v>36226</v>
      </c>
      <c r="AB35" s="586">
        <v>4617</v>
      </c>
      <c r="AC35" s="586">
        <v>0</v>
      </c>
      <c r="AD35" s="431">
        <v>0</v>
      </c>
      <c r="AE35" s="586">
        <v>0</v>
      </c>
      <c r="AF35" s="586">
        <v>0</v>
      </c>
      <c r="AG35" s="300" t="s">
        <v>59</v>
      </c>
    </row>
    <row r="36" spans="1:33" s="248" customFormat="1" ht="14.45" customHeight="1">
      <c r="A36" s="291" t="s">
        <v>60</v>
      </c>
      <c r="B36" s="361">
        <v>435600</v>
      </c>
      <c r="C36" s="578">
        <v>85751</v>
      </c>
      <c r="D36" s="362">
        <v>15229</v>
      </c>
      <c r="E36" s="362">
        <v>7930</v>
      </c>
      <c r="F36" s="578">
        <v>129</v>
      </c>
      <c r="G36" s="578">
        <v>1235</v>
      </c>
      <c r="H36" s="578">
        <v>2416</v>
      </c>
      <c r="I36" s="578">
        <v>710</v>
      </c>
      <c r="J36" s="578">
        <v>2680</v>
      </c>
      <c r="K36" s="578">
        <v>760</v>
      </c>
      <c r="L36" s="362">
        <v>7299</v>
      </c>
      <c r="M36" s="578">
        <v>180</v>
      </c>
      <c r="N36" s="578">
        <v>385</v>
      </c>
      <c r="O36" s="300" t="s">
        <v>61</v>
      </c>
      <c r="P36" s="291" t="s">
        <v>60</v>
      </c>
      <c r="Q36" s="583">
        <v>868</v>
      </c>
      <c r="R36" s="578">
        <v>5426</v>
      </c>
      <c r="S36" s="578">
        <v>440</v>
      </c>
      <c r="T36" s="578">
        <v>134784</v>
      </c>
      <c r="U36" s="578">
        <v>19871</v>
      </c>
      <c r="V36" s="578">
        <v>0</v>
      </c>
      <c r="W36" s="578">
        <v>145547</v>
      </c>
      <c r="X36" s="578">
        <v>0</v>
      </c>
      <c r="Y36" s="431">
        <v>34417</v>
      </c>
      <c r="Z36" s="431">
        <v>33494</v>
      </c>
      <c r="AA36" s="586">
        <v>30804</v>
      </c>
      <c r="AB36" s="586">
        <v>2691</v>
      </c>
      <c r="AC36" s="586">
        <v>0</v>
      </c>
      <c r="AD36" s="431">
        <v>923</v>
      </c>
      <c r="AE36" s="586">
        <v>923</v>
      </c>
      <c r="AF36" s="586">
        <v>0</v>
      </c>
      <c r="AG36" s="300" t="s">
        <v>61</v>
      </c>
    </row>
    <row r="37" spans="1:33" s="248" customFormat="1" ht="14.45" customHeight="1">
      <c r="A37" s="291" t="s">
        <v>62</v>
      </c>
      <c r="B37" s="361">
        <v>434610</v>
      </c>
      <c r="C37" s="578">
        <v>16500</v>
      </c>
      <c r="D37" s="362">
        <v>11990</v>
      </c>
      <c r="E37" s="362">
        <v>6150</v>
      </c>
      <c r="F37" s="578">
        <v>88</v>
      </c>
      <c r="G37" s="578">
        <v>2648</v>
      </c>
      <c r="H37" s="578">
        <v>573</v>
      </c>
      <c r="I37" s="578">
        <v>1132</v>
      </c>
      <c r="J37" s="578">
        <v>770</v>
      </c>
      <c r="K37" s="578">
        <v>939</v>
      </c>
      <c r="L37" s="362">
        <v>5840</v>
      </c>
      <c r="M37" s="578">
        <v>2</v>
      </c>
      <c r="N37" s="578">
        <v>110</v>
      </c>
      <c r="O37" s="300" t="s">
        <v>63</v>
      </c>
      <c r="P37" s="291" t="s">
        <v>62</v>
      </c>
      <c r="Q37" s="583">
        <v>161</v>
      </c>
      <c r="R37" s="578">
        <v>5467</v>
      </c>
      <c r="S37" s="578">
        <v>100</v>
      </c>
      <c r="T37" s="578">
        <v>215449</v>
      </c>
      <c r="U37" s="578">
        <v>14538</v>
      </c>
      <c r="V37" s="578">
        <v>0</v>
      </c>
      <c r="W37" s="578">
        <v>137621</v>
      </c>
      <c r="X37" s="578">
        <v>5600</v>
      </c>
      <c r="Y37" s="431">
        <v>32912</v>
      </c>
      <c r="Z37" s="431">
        <v>32912</v>
      </c>
      <c r="AA37" s="586">
        <v>32912</v>
      </c>
      <c r="AB37" s="586">
        <v>0</v>
      </c>
      <c r="AC37" s="586">
        <v>0</v>
      </c>
      <c r="AD37" s="431">
        <v>0</v>
      </c>
      <c r="AE37" s="586">
        <v>0</v>
      </c>
      <c r="AF37" s="586">
        <v>0</v>
      </c>
      <c r="AG37" s="300" t="s">
        <v>63</v>
      </c>
    </row>
    <row r="38" spans="1:33" s="248" customFormat="1" ht="14.45" customHeight="1">
      <c r="A38" s="291" t="s">
        <v>64</v>
      </c>
      <c r="B38" s="361">
        <v>382488</v>
      </c>
      <c r="C38" s="578">
        <v>12112</v>
      </c>
      <c r="D38" s="362">
        <v>11531</v>
      </c>
      <c r="E38" s="362">
        <v>3449</v>
      </c>
      <c r="F38" s="578">
        <v>126</v>
      </c>
      <c r="G38" s="578">
        <v>320</v>
      </c>
      <c r="H38" s="578">
        <v>436</v>
      </c>
      <c r="I38" s="578">
        <v>1141</v>
      </c>
      <c r="J38" s="578">
        <v>576</v>
      </c>
      <c r="K38" s="578">
        <v>850</v>
      </c>
      <c r="L38" s="362">
        <v>8082</v>
      </c>
      <c r="M38" s="578">
        <v>0</v>
      </c>
      <c r="N38" s="578">
        <v>258</v>
      </c>
      <c r="O38" s="300" t="s">
        <v>65</v>
      </c>
      <c r="P38" s="291" t="s">
        <v>64</v>
      </c>
      <c r="Q38" s="583">
        <v>235</v>
      </c>
      <c r="R38" s="578">
        <v>7548</v>
      </c>
      <c r="S38" s="578">
        <v>40</v>
      </c>
      <c r="T38" s="578">
        <v>205731</v>
      </c>
      <c r="U38" s="578">
        <v>10201</v>
      </c>
      <c r="V38" s="578">
        <v>0</v>
      </c>
      <c r="W38" s="578">
        <v>114574</v>
      </c>
      <c r="X38" s="578">
        <v>0</v>
      </c>
      <c r="Y38" s="431">
        <v>28339</v>
      </c>
      <c r="Z38" s="431">
        <v>28339</v>
      </c>
      <c r="AA38" s="586">
        <v>28339</v>
      </c>
      <c r="AB38" s="586">
        <v>0</v>
      </c>
      <c r="AC38" s="586">
        <v>0</v>
      </c>
      <c r="AD38" s="431">
        <v>0</v>
      </c>
      <c r="AE38" s="586">
        <v>0</v>
      </c>
      <c r="AF38" s="586">
        <v>0</v>
      </c>
      <c r="AG38" s="300" t="s">
        <v>65</v>
      </c>
    </row>
    <row r="39" spans="1:33" s="248" customFormat="1" ht="14.45" customHeight="1">
      <c r="A39" s="291" t="s">
        <v>66</v>
      </c>
      <c r="B39" s="361">
        <v>488128</v>
      </c>
      <c r="C39" s="578">
        <v>46514</v>
      </c>
      <c r="D39" s="362">
        <v>30790</v>
      </c>
      <c r="E39" s="362">
        <v>9554</v>
      </c>
      <c r="F39" s="578">
        <v>382</v>
      </c>
      <c r="G39" s="578">
        <v>4054</v>
      </c>
      <c r="H39" s="578">
        <v>750</v>
      </c>
      <c r="I39" s="578">
        <v>1060</v>
      </c>
      <c r="J39" s="578">
        <v>1627</v>
      </c>
      <c r="K39" s="578">
        <v>1681</v>
      </c>
      <c r="L39" s="362">
        <v>21236</v>
      </c>
      <c r="M39" s="578">
        <v>25</v>
      </c>
      <c r="N39" s="578">
        <v>610</v>
      </c>
      <c r="O39" s="300" t="s">
        <v>67</v>
      </c>
      <c r="P39" s="291" t="s">
        <v>66</v>
      </c>
      <c r="Q39" s="583">
        <v>122</v>
      </c>
      <c r="R39" s="578">
        <v>20194</v>
      </c>
      <c r="S39" s="578">
        <v>285</v>
      </c>
      <c r="T39" s="578">
        <v>178651</v>
      </c>
      <c r="U39" s="578">
        <v>12043</v>
      </c>
      <c r="V39" s="578">
        <v>0</v>
      </c>
      <c r="W39" s="578">
        <v>153782</v>
      </c>
      <c r="X39" s="578">
        <v>0</v>
      </c>
      <c r="Y39" s="431">
        <v>66348</v>
      </c>
      <c r="Z39" s="431">
        <v>66344</v>
      </c>
      <c r="AA39" s="586">
        <v>62658</v>
      </c>
      <c r="AB39" s="586">
        <v>3686</v>
      </c>
      <c r="AC39" s="586">
        <v>0</v>
      </c>
      <c r="AD39" s="431">
        <v>4</v>
      </c>
      <c r="AE39" s="586">
        <v>4</v>
      </c>
      <c r="AF39" s="586">
        <v>0</v>
      </c>
      <c r="AG39" s="300" t="s">
        <v>67</v>
      </c>
    </row>
    <row r="40" spans="1:33" s="248" customFormat="1" ht="14.45" customHeight="1" thickBot="1">
      <c r="A40" s="396" t="s">
        <v>68</v>
      </c>
      <c r="B40" s="363">
        <v>172900</v>
      </c>
      <c r="C40" s="580">
        <v>4025</v>
      </c>
      <c r="D40" s="364">
        <v>13766</v>
      </c>
      <c r="E40" s="364">
        <v>6831</v>
      </c>
      <c r="F40" s="580">
        <v>415</v>
      </c>
      <c r="G40" s="580">
        <v>2209</v>
      </c>
      <c r="H40" s="580">
        <v>139</v>
      </c>
      <c r="I40" s="580">
        <v>2692</v>
      </c>
      <c r="J40" s="580">
        <v>116</v>
      </c>
      <c r="K40" s="580">
        <v>1260</v>
      </c>
      <c r="L40" s="364">
        <v>6935</v>
      </c>
      <c r="M40" s="580">
        <v>100</v>
      </c>
      <c r="N40" s="582">
        <v>2</v>
      </c>
      <c r="O40" s="397" t="s">
        <v>69</v>
      </c>
      <c r="P40" s="396" t="s">
        <v>68</v>
      </c>
      <c r="Q40" s="585">
        <v>129</v>
      </c>
      <c r="R40" s="580">
        <v>6354</v>
      </c>
      <c r="S40" s="580">
        <v>350</v>
      </c>
      <c r="T40" s="580">
        <v>77512</v>
      </c>
      <c r="U40" s="580">
        <v>6596</v>
      </c>
      <c r="V40" s="580">
        <v>0</v>
      </c>
      <c r="W40" s="580">
        <v>61161</v>
      </c>
      <c r="X40" s="580">
        <v>0</v>
      </c>
      <c r="Y40" s="432">
        <v>9840</v>
      </c>
      <c r="Z40" s="432">
        <v>9740</v>
      </c>
      <c r="AA40" s="588">
        <v>7396</v>
      </c>
      <c r="AB40" s="588">
        <v>2344</v>
      </c>
      <c r="AC40" s="588">
        <v>0</v>
      </c>
      <c r="AD40" s="432">
        <v>100</v>
      </c>
      <c r="AE40" s="588">
        <v>100</v>
      </c>
      <c r="AF40" s="589">
        <v>0</v>
      </c>
      <c r="AG40" s="397" t="s">
        <v>69</v>
      </c>
    </row>
    <row r="41" spans="1:33" s="304" customFormat="1" ht="10.5" customHeight="1">
      <c r="A41" s="271" t="s">
        <v>559</v>
      </c>
      <c r="B41" s="271"/>
      <c r="C41" s="271"/>
      <c r="G41" s="305"/>
      <c r="M41" s="306"/>
      <c r="O41" s="307" t="s">
        <v>560</v>
      </c>
      <c r="P41" s="271" t="s">
        <v>561</v>
      </c>
      <c r="Q41" s="271"/>
      <c r="T41" s="305"/>
      <c r="U41" s="308"/>
      <c r="V41" s="308"/>
      <c r="X41" s="305"/>
      <c r="AA41" s="370"/>
      <c r="AG41" s="305" t="s">
        <v>560</v>
      </c>
    </row>
    <row r="42" spans="1:33" s="304" customFormat="1" ht="10.5" customHeight="1">
      <c r="A42" s="309" t="s">
        <v>562</v>
      </c>
      <c r="B42" s="271"/>
      <c r="C42" s="271"/>
      <c r="G42" s="305"/>
      <c r="M42" s="271"/>
      <c r="O42" s="305"/>
      <c r="P42" s="309" t="s">
        <v>562</v>
      </c>
      <c r="Q42" s="309"/>
      <c r="T42" s="305"/>
      <c r="U42" s="308"/>
      <c r="V42" s="308"/>
      <c r="X42" s="305"/>
      <c r="AA42" s="271"/>
      <c r="AG42" s="305"/>
    </row>
    <row r="43" spans="1:33" s="310" customFormat="1" ht="10.5" customHeight="1">
      <c r="A43" s="309" t="s">
        <v>638</v>
      </c>
      <c r="I43" s="105"/>
      <c r="J43" s="311"/>
      <c r="K43" s="311"/>
      <c r="L43" s="311"/>
      <c r="M43" s="311"/>
      <c r="O43" s="311"/>
      <c r="P43" s="309" t="s">
        <v>638</v>
      </c>
      <c r="Q43" s="309"/>
      <c r="T43" s="311"/>
      <c r="AA43" s="311"/>
    </row>
    <row r="44" spans="1:33" s="310" customFormat="1" ht="10.5" customHeight="1">
      <c r="A44" s="309" t="s">
        <v>639</v>
      </c>
      <c r="I44" s="105"/>
      <c r="J44" s="311"/>
      <c r="K44" s="311"/>
      <c r="L44" s="311"/>
      <c r="M44" s="311"/>
      <c r="O44" s="311"/>
      <c r="P44" s="309" t="s">
        <v>639</v>
      </c>
      <c r="Q44" s="309"/>
      <c r="T44" s="311"/>
      <c r="AA44" s="311"/>
    </row>
    <row r="45" spans="1:33" s="310" customFormat="1" ht="10.5" customHeight="1">
      <c r="A45" s="309" t="s">
        <v>641</v>
      </c>
      <c r="I45" s="105"/>
      <c r="J45" s="311"/>
      <c r="K45" s="311"/>
      <c r="L45" s="311"/>
      <c r="M45" s="311"/>
      <c r="O45" s="311"/>
      <c r="P45" s="309" t="s">
        <v>642</v>
      </c>
      <c r="Q45" s="309"/>
      <c r="T45" s="311"/>
      <c r="AA45" s="311"/>
    </row>
    <row r="46" spans="1:33" ht="10.5" customHeight="1">
      <c r="A46" s="253" t="s">
        <v>640</v>
      </c>
      <c r="P46" s="253" t="s">
        <v>640</v>
      </c>
    </row>
  </sheetData>
  <sheetProtection selectLockedCells="1"/>
  <mergeCells count="47">
    <mergeCell ref="S8:S10"/>
    <mergeCell ref="A3:H3"/>
    <mergeCell ref="I3:O3"/>
    <mergeCell ref="P3:X3"/>
    <mergeCell ref="Y3:AG3"/>
    <mergeCell ref="A6:A10"/>
    <mergeCell ref="B6:B10"/>
    <mergeCell ref="C6:C10"/>
    <mergeCell ref="D6:H6"/>
    <mergeCell ref="I6:N6"/>
    <mergeCell ref="O6:O10"/>
    <mergeCell ref="X6:X10"/>
    <mergeCell ref="Y6:AF6"/>
    <mergeCell ref="AG6:AG10"/>
    <mergeCell ref="E7:H7"/>
    <mergeCell ref="I7:K7"/>
    <mergeCell ref="L7:N7"/>
    <mergeCell ref="Q7:S7"/>
    <mergeCell ref="Z7:AC7"/>
    <mergeCell ref="AD7:AF7"/>
    <mergeCell ref="J8:J10"/>
    <mergeCell ref="P6:P10"/>
    <mergeCell ref="Q6:S6"/>
    <mergeCell ref="T6:T10"/>
    <mergeCell ref="U6:U10"/>
    <mergeCell ref="V6:V10"/>
    <mergeCell ref="W6:W10"/>
    <mergeCell ref="R8:R10"/>
    <mergeCell ref="Q8:Q10"/>
    <mergeCell ref="AE8:AE10"/>
    <mergeCell ref="AF8:AF10"/>
    <mergeCell ref="Y8:Y10"/>
    <mergeCell ref="D8:D10"/>
    <mergeCell ref="E8:E10"/>
    <mergeCell ref="F8:F10"/>
    <mergeCell ref="G8:G10"/>
    <mergeCell ref="H8:H10"/>
    <mergeCell ref="I8:I10"/>
    <mergeCell ref="K8:K10"/>
    <mergeCell ref="L8:L10"/>
    <mergeCell ref="M8:M10"/>
    <mergeCell ref="N8:N10"/>
    <mergeCell ref="Z8:Z10"/>
    <mergeCell ref="AA8:AA10"/>
    <mergeCell ref="AB8:AB10"/>
    <mergeCell ref="AC8:AC10"/>
    <mergeCell ref="AD8:AD1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15" max="45" man="1"/>
    <brk id="24" max="4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"/>
  <sheetViews>
    <sheetView view="pageBreakPreview" zoomScaleNormal="100" zoomScaleSheetLayoutView="100" workbookViewId="0">
      <selection activeCell="L16" sqref="L16"/>
    </sheetView>
  </sheetViews>
  <sheetFormatPr defaultRowHeight="14.25"/>
  <cols>
    <col min="1" max="2" width="10.625" style="86" customWidth="1"/>
    <col min="3" max="5" width="15.125" style="277" customWidth="1"/>
    <col min="6" max="6" width="15.75" style="278" customWidth="1"/>
    <col min="7" max="7" width="12.625" style="279" customWidth="1"/>
    <col min="8" max="8" width="12.125" style="277" customWidth="1"/>
    <col min="9" max="9" width="12.625" style="280" customWidth="1"/>
    <col min="10" max="10" width="10.625" style="88" customWidth="1"/>
    <col min="11" max="11" width="12.75" style="88" customWidth="1"/>
    <col min="12" max="12" width="10.625" style="88" customWidth="1"/>
    <col min="13" max="13" width="11" style="88" customWidth="1"/>
    <col min="14" max="16384" width="9" style="88"/>
  </cols>
  <sheetData>
    <row r="1" spans="1:14" s="410" customFormat="1" ht="14.1" customHeight="1">
      <c r="A1" s="408" t="s">
        <v>662</v>
      </c>
      <c r="B1" s="408"/>
      <c r="C1" s="414"/>
      <c r="D1" s="414"/>
      <c r="E1" s="414"/>
      <c r="G1" s="408" t="s">
        <v>131</v>
      </c>
      <c r="H1" s="414"/>
      <c r="I1" s="415"/>
      <c r="M1" s="416" t="s">
        <v>663</v>
      </c>
    </row>
    <row r="2" spans="1:14" s="61" customFormat="1" ht="14.1" customHeight="1">
      <c r="A2" s="59"/>
      <c r="B2" s="59"/>
      <c r="C2" s="259"/>
      <c r="D2" s="259"/>
      <c r="E2" s="259"/>
      <c r="G2" s="59"/>
      <c r="H2" s="259"/>
      <c r="I2" s="260"/>
      <c r="K2" s="261"/>
    </row>
    <row r="3" spans="1:14" s="444" customFormat="1" ht="20.100000000000001" customHeight="1">
      <c r="A3" s="816" t="s">
        <v>132</v>
      </c>
      <c r="B3" s="816"/>
      <c r="C3" s="816"/>
      <c r="D3" s="816"/>
      <c r="E3" s="816"/>
      <c r="F3" s="816"/>
      <c r="G3" s="817" t="s">
        <v>83</v>
      </c>
      <c r="H3" s="817"/>
      <c r="I3" s="817"/>
      <c r="J3" s="817"/>
      <c r="K3" s="817"/>
      <c r="L3" s="817"/>
      <c r="M3" s="817"/>
    </row>
    <row r="4" spans="1:14" s="445" customFormat="1" ht="24" customHeight="1">
      <c r="A4" s="839"/>
      <c r="B4" s="839"/>
      <c r="C4" s="839"/>
      <c r="D4" s="839"/>
      <c r="E4" s="839"/>
      <c r="F4" s="839"/>
      <c r="G4" s="839"/>
      <c r="H4" s="839"/>
      <c r="I4" s="839"/>
      <c r="J4" s="839"/>
      <c r="K4" s="839"/>
    </row>
    <row r="5" spans="1:14" s="65" customFormat="1" ht="18" customHeight="1" thickBot="1">
      <c r="A5" s="65" t="s">
        <v>17</v>
      </c>
      <c r="C5" s="119"/>
      <c r="D5" s="119"/>
      <c r="E5" s="119"/>
      <c r="F5" s="121"/>
      <c r="G5" s="65" t="s">
        <v>131</v>
      </c>
      <c r="H5" s="119"/>
      <c r="I5" s="119"/>
      <c r="M5" s="121" t="s">
        <v>76</v>
      </c>
    </row>
    <row r="6" spans="1:14" s="61" customFormat="1" ht="27.95" customHeight="1">
      <c r="A6" s="820" t="s">
        <v>133</v>
      </c>
      <c r="B6" s="821"/>
      <c r="C6" s="826" t="s">
        <v>134</v>
      </c>
      <c r="D6" s="827"/>
      <c r="E6" s="827"/>
      <c r="F6" s="827"/>
      <c r="G6" s="834" t="s">
        <v>135</v>
      </c>
      <c r="H6" s="835"/>
      <c r="I6" s="835"/>
      <c r="J6" s="835"/>
      <c r="K6" s="831" t="s">
        <v>387</v>
      </c>
      <c r="L6" s="840" t="s">
        <v>133</v>
      </c>
      <c r="M6" s="820"/>
    </row>
    <row r="7" spans="1:14" s="61" customFormat="1" ht="27.95" customHeight="1">
      <c r="A7" s="822"/>
      <c r="B7" s="823"/>
      <c r="C7" s="818" t="s">
        <v>136</v>
      </c>
      <c r="D7" s="819"/>
      <c r="E7" s="819"/>
      <c r="F7" s="832" t="s">
        <v>598</v>
      </c>
      <c r="G7" s="838" t="s">
        <v>137</v>
      </c>
      <c r="H7" s="819"/>
      <c r="I7" s="819"/>
      <c r="J7" s="853" t="s">
        <v>598</v>
      </c>
      <c r="K7" s="832"/>
      <c r="L7" s="841"/>
      <c r="M7" s="822"/>
    </row>
    <row r="8" spans="1:14" s="61" customFormat="1" ht="15" customHeight="1">
      <c r="A8" s="822"/>
      <c r="B8" s="823"/>
      <c r="C8" s="843"/>
      <c r="D8" s="828" t="s">
        <v>597</v>
      </c>
      <c r="E8" s="828" t="s">
        <v>388</v>
      </c>
      <c r="F8" s="836"/>
      <c r="G8" s="857"/>
      <c r="H8" s="828" t="s">
        <v>597</v>
      </c>
      <c r="I8" s="828" t="s">
        <v>388</v>
      </c>
      <c r="J8" s="819"/>
      <c r="K8" s="832"/>
      <c r="L8" s="841"/>
      <c r="M8" s="822"/>
    </row>
    <row r="9" spans="1:14" s="61" customFormat="1" ht="12" customHeight="1">
      <c r="A9" s="822"/>
      <c r="B9" s="823"/>
      <c r="C9" s="844"/>
      <c r="D9" s="829"/>
      <c r="E9" s="829"/>
      <c r="F9" s="836"/>
      <c r="G9" s="858"/>
      <c r="H9" s="829"/>
      <c r="I9" s="829"/>
      <c r="J9" s="819"/>
      <c r="K9" s="832"/>
      <c r="L9" s="841"/>
      <c r="M9" s="822"/>
    </row>
    <row r="10" spans="1:14" s="61" customFormat="1" ht="12" customHeight="1">
      <c r="A10" s="824"/>
      <c r="B10" s="825"/>
      <c r="C10" s="845"/>
      <c r="D10" s="830"/>
      <c r="E10" s="830"/>
      <c r="F10" s="837"/>
      <c r="G10" s="859"/>
      <c r="H10" s="830"/>
      <c r="I10" s="830"/>
      <c r="J10" s="854"/>
      <c r="K10" s="833"/>
      <c r="L10" s="842"/>
      <c r="M10" s="824"/>
    </row>
    <row r="11" spans="1:14" s="74" customFormat="1" ht="33" customHeight="1">
      <c r="A11" s="852" t="s">
        <v>463</v>
      </c>
      <c r="B11" s="860"/>
      <c r="C11" s="122">
        <v>16737411</v>
      </c>
      <c r="D11" s="122">
        <v>5947053</v>
      </c>
      <c r="E11" s="122">
        <v>10790358</v>
      </c>
      <c r="F11" s="265">
        <v>100</v>
      </c>
      <c r="G11" s="122">
        <v>18998214</v>
      </c>
      <c r="H11" s="122">
        <v>6290744</v>
      </c>
      <c r="I11" s="122">
        <v>12707470</v>
      </c>
      <c r="J11" s="265">
        <v>99.999999999999986</v>
      </c>
      <c r="K11" s="262">
        <v>101.23575179328017</v>
      </c>
      <c r="L11" s="851" t="s">
        <v>463</v>
      </c>
      <c r="M11" s="852"/>
      <c r="N11" s="266"/>
    </row>
    <row r="12" spans="1:14" s="74" customFormat="1" ht="33" customHeight="1">
      <c r="A12" s="852" t="s">
        <v>475</v>
      </c>
      <c r="B12" s="860"/>
      <c r="C12" s="122">
        <v>17073154</v>
      </c>
      <c r="D12" s="122">
        <v>6235939</v>
      </c>
      <c r="E12" s="122">
        <v>10837215</v>
      </c>
      <c r="F12" s="265">
        <v>99.999999999999986</v>
      </c>
      <c r="G12" s="122">
        <v>19424915</v>
      </c>
      <c r="H12" s="122">
        <v>6704948</v>
      </c>
      <c r="I12" s="122">
        <v>12719967</v>
      </c>
      <c r="J12" s="265">
        <v>100</v>
      </c>
      <c r="K12" s="262">
        <v>113.77461364197852</v>
      </c>
      <c r="L12" s="851" t="s">
        <v>475</v>
      </c>
      <c r="M12" s="852"/>
      <c r="N12" s="266"/>
    </row>
    <row r="13" spans="1:14" s="74" customFormat="1" ht="33" customHeight="1">
      <c r="A13" s="852" t="s">
        <v>502</v>
      </c>
      <c r="B13" s="860"/>
      <c r="C13" s="122">
        <v>20739060</v>
      </c>
      <c r="D13" s="122">
        <v>7260502</v>
      </c>
      <c r="E13" s="122">
        <v>13478558</v>
      </c>
      <c r="F13" s="265">
        <v>100.00000000000001</v>
      </c>
      <c r="G13" s="122">
        <v>21107143</v>
      </c>
      <c r="H13" s="122">
        <v>7434689</v>
      </c>
      <c r="I13" s="122">
        <v>13672454</v>
      </c>
      <c r="J13" s="265">
        <v>100</v>
      </c>
      <c r="K13" s="262">
        <v>101.77482971745104</v>
      </c>
      <c r="L13" s="851" t="s">
        <v>502</v>
      </c>
      <c r="M13" s="852"/>
      <c r="N13" s="266"/>
    </row>
    <row r="14" spans="1:14" s="74" customFormat="1" ht="33" customHeight="1">
      <c r="A14" s="852" t="s">
        <v>515</v>
      </c>
      <c r="B14" s="860"/>
      <c r="C14" s="122">
        <v>22317779</v>
      </c>
      <c r="D14" s="122">
        <v>7685936</v>
      </c>
      <c r="E14" s="122">
        <v>14631843</v>
      </c>
      <c r="F14" s="265">
        <v>100</v>
      </c>
      <c r="G14" s="122">
        <v>22728140</v>
      </c>
      <c r="H14" s="122">
        <v>7782688</v>
      </c>
      <c r="I14" s="122">
        <v>14945452</v>
      </c>
      <c r="J14" s="265">
        <v>100</v>
      </c>
      <c r="K14" s="262">
        <v>101.83871791184956</v>
      </c>
      <c r="L14" s="851" t="s">
        <v>515</v>
      </c>
      <c r="M14" s="852"/>
      <c r="N14" s="266"/>
    </row>
    <row r="15" spans="1:14" s="264" customFormat="1" ht="33" customHeight="1">
      <c r="A15" s="813" t="s">
        <v>686</v>
      </c>
      <c r="B15" s="814"/>
      <c r="C15" s="267">
        <f>SUM(C17:C18,C21:C25)</f>
        <v>23643637</v>
      </c>
      <c r="D15" s="267">
        <f>SUM(D17:D18,D21:D25)</f>
        <v>7642121</v>
      </c>
      <c r="E15" s="267">
        <f t="shared" ref="E15:J15" si="0">SUM(E17:E18,E21:E25)</f>
        <v>16001516</v>
      </c>
      <c r="F15" s="268">
        <f t="shared" si="0"/>
        <v>100</v>
      </c>
      <c r="G15" s="267">
        <f>SUM(G17:G18,G21:G25)</f>
        <v>24147618</v>
      </c>
      <c r="H15" s="267">
        <f t="shared" si="0"/>
        <v>7777267</v>
      </c>
      <c r="I15" s="267">
        <f t="shared" si="0"/>
        <v>16370351</v>
      </c>
      <c r="J15" s="268">
        <f t="shared" si="0"/>
        <v>100</v>
      </c>
      <c r="K15" s="269">
        <f t="shared" ref="K15:K25" si="1">(G15/C15)*100</f>
        <v>102.13157138218625</v>
      </c>
      <c r="L15" s="856" t="s">
        <v>686</v>
      </c>
      <c r="M15" s="813"/>
      <c r="N15" s="263"/>
    </row>
    <row r="16" spans="1:14" s="74" customFormat="1" ht="16.149999999999999" customHeight="1">
      <c r="B16" s="123"/>
      <c r="C16" s="122"/>
      <c r="D16" s="122"/>
      <c r="E16" s="122"/>
      <c r="F16" s="262"/>
      <c r="G16" s="122"/>
      <c r="H16" s="122"/>
      <c r="I16" s="122"/>
      <c r="J16" s="262"/>
      <c r="K16" s="262"/>
      <c r="L16" s="270"/>
    </row>
    <row r="17" spans="1:13" s="74" customFormat="1" ht="33" customHeight="1">
      <c r="A17" s="807" t="s">
        <v>138</v>
      </c>
      <c r="B17" s="815"/>
      <c r="C17" s="122">
        <f>SUM(D17:E17)</f>
        <v>3502640</v>
      </c>
      <c r="D17" s="372">
        <v>1751000</v>
      </c>
      <c r="E17" s="372">
        <v>1751640</v>
      </c>
      <c r="F17" s="262">
        <f>(C17/$C$15)*100</f>
        <v>14.814302892571055</v>
      </c>
      <c r="G17" s="122">
        <f>SUM(H17:I17)</f>
        <v>3724861</v>
      </c>
      <c r="H17" s="372">
        <v>1872755</v>
      </c>
      <c r="I17" s="372">
        <v>1852106</v>
      </c>
      <c r="J17" s="262">
        <f>(G17/$G$15)*100</f>
        <v>15.425376531962698</v>
      </c>
      <c r="K17" s="262">
        <f t="shared" si="1"/>
        <v>106.34438594888427</v>
      </c>
      <c r="L17" s="811" t="s">
        <v>114</v>
      </c>
      <c r="M17" s="855"/>
    </row>
    <row r="18" spans="1:13" s="74" customFormat="1" ht="33" customHeight="1">
      <c r="A18" s="807" t="s">
        <v>139</v>
      </c>
      <c r="B18" s="815"/>
      <c r="C18" s="122">
        <f>SUM(C19:C20)</f>
        <v>626869</v>
      </c>
      <c r="D18" s="122">
        <f>SUM(D19:D20)</f>
        <v>75042</v>
      </c>
      <c r="E18" s="122">
        <f>SUM(E19:E20)</f>
        <v>551827</v>
      </c>
      <c r="F18" s="262">
        <f t="shared" ref="F18:F25" si="2">(C18/$C$15)*100</f>
        <v>2.6513222140908352</v>
      </c>
      <c r="G18" s="122">
        <f>SUM(G19:G20)</f>
        <v>785296</v>
      </c>
      <c r="H18" s="122">
        <f>SUM(H19:H20)</f>
        <v>152591</v>
      </c>
      <c r="I18" s="122">
        <f>SUM(I19:I20)</f>
        <v>632705</v>
      </c>
      <c r="J18" s="262">
        <f t="shared" ref="J18:J25" si="3">(G18/$G$15)*100</f>
        <v>3.2520640338107052</v>
      </c>
      <c r="K18" s="262">
        <f t="shared" si="1"/>
        <v>125.27274438519052</v>
      </c>
      <c r="L18" s="811" t="s">
        <v>115</v>
      </c>
      <c r="M18" s="855"/>
    </row>
    <row r="19" spans="1:13" s="74" customFormat="1" ht="33" customHeight="1">
      <c r="A19" s="807" t="s">
        <v>140</v>
      </c>
      <c r="B19" s="808"/>
      <c r="C19" s="122">
        <f t="shared" ref="C19:C25" si="4">SUM(D19:E19)</f>
        <v>277265</v>
      </c>
      <c r="D19" s="372">
        <v>26866</v>
      </c>
      <c r="E19" s="372">
        <v>250399</v>
      </c>
      <c r="F19" s="262">
        <f t="shared" si="2"/>
        <v>1.1726833735435882</v>
      </c>
      <c r="G19" s="122">
        <f t="shared" ref="G19:G25" si="5">SUM(H19:I19)</f>
        <v>304608</v>
      </c>
      <c r="H19" s="372">
        <v>52216</v>
      </c>
      <c r="I19" s="372">
        <v>252392</v>
      </c>
      <c r="J19" s="262">
        <f t="shared" si="3"/>
        <v>1.2614411905969358</v>
      </c>
      <c r="K19" s="262">
        <f t="shared" si="1"/>
        <v>109.86168466990063</v>
      </c>
      <c r="L19" s="811" t="s">
        <v>116</v>
      </c>
      <c r="M19" s="812"/>
    </row>
    <row r="20" spans="1:13" s="74" customFormat="1" ht="33" customHeight="1">
      <c r="A20" s="807" t="s">
        <v>141</v>
      </c>
      <c r="B20" s="808"/>
      <c r="C20" s="122">
        <f t="shared" si="4"/>
        <v>349604</v>
      </c>
      <c r="D20" s="372">
        <v>48176</v>
      </c>
      <c r="E20" s="372">
        <v>301428</v>
      </c>
      <c r="F20" s="262">
        <f t="shared" si="2"/>
        <v>1.4786388405472475</v>
      </c>
      <c r="G20" s="122">
        <f t="shared" si="5"/>
        <v>480688</v>
      </c>
      <c r="H20" s="372">
        <v>100375</v>
      </c>
      <c r="I20" s="372">
        <v>380313</v>
      </c>
      <c r="J20" s="262">
        <f t="shared" si="3"/>
        <v>1.9906228432137696</v>
      </c>
      <c r="K20" s="262">
        <f t="shared" si="1"/>
        <v>137.49499433644925</v>
      </c>
      <c r="L20" s="809" t="s">
        <v>117</v>
      </c>
      <c r="M20" s="810"/>
    </row>
    <row r="21" spans="1:13" s="74" customFormat="1" ht="33" customHeight="1">
      <c r="A21" s="807" t="s">
        <v>142</v>
      </c>
      <c r="B21" s="815"/>
      <c r="C21" s="122">
        <f t="shared" si="4"/>
        <v>6496463</v>
      </c>
      <c r="D21" s="372">
        <v>932509</v>
      </c>
      <c r="E21" s="372">
        <v>5563954</v>
      </c>
      <c r="F21" s="262">
        <f t="shared" si="2"/>
        <v>27.476580696954535</v>
      </c>
      <c r="G21" s="122">
        <f t="shared" si="5"/>
        <v>6593045</v>
      </c>
      <c r="H21" s="372">
        <v>950073</v>
      </c>
      <c r="I21" s="372">
        <v>5642972</v>
      </c>
      <c r="J21" s="262">
        <f t="shared" si="3"/>
        <v>27.30308637481345</v>
      </c>
      <c r="K21" s="262">
        <f t="shared" si="1"/>
        <v>101.48668590893229</v>
      </c>
      <c r="L21" s="809" t="s">
        <v>118</v>
      </c>
      <c r="M21" s="850"/>
    </row>
    <row r="22" spans="1:13" s="74" customFormat="1" ht="33" customHeight="1">
      <c r="A22" s="807" t="s">
        <v>143</v>
      </c>
      <c r="B22" s="815"/>
      <c r="C22" s="122">
        <f t="shared" si="4"/>
        <v>422396</v>
      </c>
      <c r="D22" s="372">
        <v>0</v>
      </c>
      <c r="E22" s="372">
        <v>422396</v>
      </c>
      <c r="F22" s="262">
        <f t="shared" si="2"/>
        <v>1.7865102564381274</v>
      </c>
      <c r="G22" s="122">
        <f t="shared" si="5"/>
        <v>441889</v>
      </c>
      <c r="H22" s="372">
        <v>0</v>
      </c>
      <c r="I22" s="372">
        <v>441889</v>
      </c>
      <c r="J22" s="262">
        <f t="shared" si="3"/>
        <v>1.8299486102521583</v>
      </c>
      <c r="K22" s="262">
        <f t="shared" si="1"/>
        <v>104.6148637771191</v>
      </c>
      <c r="L22" s="809" t="s">
        <v>477</v>
      </c>
      <c r="M22" s="850"/>
    </row>
    <row r="23" spans="1:13" s="74" customFormat="1" ht="33" customHeight="1">
      <c r="A23" s="807" t="s">
        <v>144</v>
      </c>
      <c r="B23" s="815"/>
      <c r="C23" s="122">
        <f t="shared" si="4"/>
        <v>8135082</v>
      </c>
      <c r="D23" s="372">
        <v>3926139</v>
      </c>
      <c r="E23" s="372">
        <v>4208943</v>
      </c>
      <c r="F23" s="262">
        <f t="shared" si="2"/>
        <v>34.407066899225356</v>
      </c>
      <c r="G23" s="122">
        <f t="shared" si="5"/>
        <v>8089639</v>
      </c>
      <c r="H23" s="372">
        <v>3859013</v>
      </c>
      <c r="I23" s="372">
        <v>4230626</v>
      </c>
      <c r="J23" s="262">
        <f t="shared" si="3"/>
        <v>33.500774279268455</v>
      </c>
      <c r="K23" s="262">
        <f t="shared" si="1"/>
        <v>99.441394690305515</v>
      </c>
      <c r="L23" s="809" t="s">
        <v>119</v>
      </c>
      <c r="M23" s="850"/>
    </row>
    <row r="24" spans="1:13" s="74" customFormat="1" ht="33" customHeight="1">
      <c r="A24" s="807" t="s">
        <v>145</v>
      </c>
      <c r="B24" s="815"/>
      <c r="C24" s="122">
        <f t="shared" si="4"/>
        <v>147689</v>
      </c>
      <c r="D24" s="372">
        <v>0</v>
      </c>
      <c r="E24" s="372">
        <v>147689</v>
      </c>
      <c r="F24" s="262">
        <f t="shared" si="2"/>
        <v>0.62464586137911016</v>
      </c>
      <c r="G24" s="122">
        <f t="shared" si="5"/>
        <v>147689</v>
      </c>
      <c r="H24" s="372">
        <v>0</v>
      </c>
      <c r="I24" s="372">
        <v>147689</v>
      </c>
      <c r="J24" s="262">
        <f t="shared" si="3"/>
        <v>0.61160897940326864</v>
      </c>
      <c r="K24" s="262">
        <f t="shared" si="1"/>
        <v>100</v>
      </c>
      <c r="L24" s="809" t="s">
        <v>478</v>
      </c>
      <c r="M24" s="850"/>
    </row>
    <row r="25" spans="1:13" s="74" customFormat="1" ht="33" customHeight="1" thickBot="1">
      <c r="A25" s="846" t="s">
        <v>476</v>
      </c>
      <c r="B25" s="847"/>
      <c r="C25" s="377">
        <f t="shared" si="4"/>
        <v>4312498</v>
      </c>
      <c r="D25" s="378">
        <v>957431</v>
      </c>
      <c r="E25" s="378">
        <v>3355067</v>
      </c>
      <c r="F25" s="350">
        <f t="shared" si="2"/>
        <v>18.239571179340981</v>
      </c>
      <c r="G25" s="433">
        <f t="shared" si="5"/>
        <v>4365199</v>
      </c>
      <c r="H25" s="378">
        <v>942835</v>
      </c>
      <c r="I25" s="378">
        <v>3422364</v>
      </c>
      <c r="J25" s="350">
        <f t="shared" si="3"/>
        <v>18.077141190489264</v>
      </c>
      <c r="K25" s="351">
        <f t="shared" si="1"/>
        <v>101.22205274066214</v>
      </c>
      <c r="L25" s="848" t="s">
        <v>479</v>
      </c>
      <c r="M25" s="849"/>
    </row>
    <row r="26" spans="1:13" s="116" customFormat="1" ht="11.1" customHeight="1">
      <c r="A26" s="271" t="s">
        <v>455</v>
      </c>
      <c r="B26" s="272"/>
      <c r="C26" s="273"/>
      <c r="D26" s="273"/>
      <c r="E26" s="273"/>
      <c r="F26" s="274"/>
      <c r="G26" s="275"/>
      <c r="H26" s="273"/>
      <c r="M26" s="188" t="s">
        <v>511</v>
      </c>
    </row>
    <row r="27" spans="1:13" s="233" customFormat="1" ht="11.25">
      <c r="A27" s="253" t="s">
        <v>480</v>
      </c>
      <c r="B27" s="232"/>
      <c r="C27" s="254"/>
      <c r="D27" s="254"/>
      <c r="E27" s="254"/>
      <c r="F27" s="254"/>
      <c r="G27" s="255"/>
      <c r="H27" s="255"/>
      <c r="I27" s="255"/>
      <c r="J27" s="255"/>
    </row>
    <row r="28" spans="1:13" s="61" customFormat="1" ht="11.25">
      <c r="A28" s="82"/>
      <c r="B28" s="82"/>
      <c r="C28" s="259"/>
      <c r="D28" s="259"/>
      <c r="E28" s="259"/>
      <c r="F28" s="82"/>
      <c r="G28" s="276"/>
      <c r="H28" s="259"/>
      <c r="I28" s="260"/>
    </row>
    <row r="29" spans="1:13" s="61" customFormat="1" ht="11.25">
      <c r="A29" s="82"/>
      <c r="B29" s="82"/>
      <c r="C29" s="259"/>
      <c r="D29" s="259"/>
      <c r="E29" s="259"/>
      <c r="F29" s="82"/>
      <c r="G29" s="276"/>
      <c r="H29" s="259"/>
      <c r="I29" s="260"/>
    </row>
    <row r="30" spans="1:13" s="61" customFormat="1" ht="11.25">
      <c r="A30" s="82"/>
      <c r="B30" s="82"/>
      <c r="C30" s="259"/>
      <c r="D30" s="259"/>
      <c r="E30" s="259"/>
      <c r="F30" s="82"/>
      <c r="G30" s="276"/>
      <c r="H30" s="259"/>
      <c r="I30" s="260"/>
    </row>
    <row r="31" spans="1:13" s="61" customFormat="1" ht="11.25">
      <c r="A31" s="82"/>
      <c r="B31" s="82"/>
      <c r="C31" s="259"/>
      <c r="D31" s="259"/>
      <c r="E31" s="259"/>
      <c r="F31" s="82"/>
      <c r="G31" s="276"/>
      <c r="H31" s="259"/>
      <c r="I31" s="260"/>
    </row>
    <row r="32" spans="1:13" s="61" customFormat="1" ht="11.25">
      <c r="A32" s="82"/>
      <c r="B32" s="82"/>
      <c r="C32" s="259"/>
      <c r="D32" s="259"/>
      <c r="E32" s="259"/>
      <c r="F32" s="82"/>
      <c r="G32" s="276"/>
      <c r="H32" s="259"/>
      <c r="I32" s="260"/>
    </row>
    <row r="33" spans="1:9" s="61" customFormat="1" ht="11.25">
      <c r="A33" s="82"/>
      <c r="B33" s="82"/>
      <c r="C33" s="259"/>
      <c r="D33" s="259"/>
      <c r="E33" s="259"/>
      <c r="F33" s="82"/>
      <c r="G33" s="276"/>
      <c r="H33" s="259"/>
      <c r="I33" s="260"/>
    </row>
    <row r="34" spans="1:9" s="61" customFormat="1" ht="11.25">
      <c r="A34" s="82"/>
      <c r="B34" s="82"/>
      <c r="C34" s="259"/>
      <c r="D34" s="259"/>
      <c r="E34" s="259"/>
      <c r="F34" s="82"/>
      <c r="G34" s="276"/>
      <c r="H34" s="259"/>
      <c r="I34" s="260"/>
    </row>
    <row r="35" spans="1:9" s="61" customFormat="1" ht="11.25">
      <c r="A35" s="82"/>
      <c r="B35" s="82"/>
      <c r="C35" s="259"/>
      <c r="D35" s="259"/>
      <c r="E35" s="259"/>
      <c r="F35" s="82"/>
      <c r="G35" s="276"/>
      <c r="H35" s="259"/>
      <c r="I35" s="260"/>
    </row>
    <row r="36" spans="1:9" s="61" customFormat="1" ht="11.25">
      <c r="A36" s="82"/>
      <c r="B36" s="82"/>
      <c r="C36" s="259"/>
      <c r="D36" s="259"/>
      <c r="E36" s="259"/>
      <c r="F36" s="82"/>
      <c r="G36" s="276"/>
      <c r="H36" s="259"/>
      <c r="I36" s="260"/>
    </row>
    <row r="37" spans="1:9" s="61" customFormat="1" ht="11.25">
      <c r="A37" s="82"/>
      <c r="B37" s="82"/>
      <c r="C37" s="259"/>
      <c r="D37" s="259"/>
      <c r="E37" s="259"/>
      <c r="F37" s="82"/>
      <c r="G37" s="276"/>
      <c r="H37" s="259"/>
      <c r="I37" s="260"/>
    </row>
    <row r="38" spans="1:9" s="61" customFormat="1" ht="11.25">
      <c r="A38" s="82"/>
      <c r="B38" s="82"/>
      <c r="C38" s="259"/>
      <c r="D38" s="259"/>
      <c r="E38" s="259"/>
      <c r="F38" s="82"/>
      <c r="G38" s="276"/>
      <c r="H38" s="259"/>
      <c r="I38" s="260"/>
    </row>
    <row r="39" spans="1:9" s="61" customFormat="1" ht="11.25">
      <c r="A39" s="82"/>
      <c r="B39" s="82"/>
      <c r="C39" s="259"/>
      <c r="D39" s="259"/>
      <c r="E39" s="259"/>
      <c r="F39" s="82"/>
      <c r="G39" s="276"/>
      <c r="H39" s="259"/>
      <c r="I39" s="260"/>
    </row>
    <row r="40" spans="1:9" s="61" customFormat="1" ht="11.25">
      <c r="A40" s="82"/>
      <c r="B40" s="82"/>
      <c r="C40" s="259"/>
      <c r="D40" s="259"/>
      <c r="E40" s="259"/>
      <c r="F40" s="82"/>
      <c r="G40" s="276"/>
      <c r="H40" s="259"/>
      <c r="I40" s="260"/>
    </row>
    <row r="41" spans="1:9" s="61" customFormat="1" ht="11.25">
      <c r="A41" s="82"/>
      <c r="B41" s="82"/>
      <c r="C41" s="259"/>
      <c r="D41" s="259"/>
      <c r="E41" s="259"/>
      <c r="F41" s="82"/>
      <c r="G41" s="276"/>
      <c r="H41" s="259"/>
      <c r="I41" s="260"/>
    </row>
    <row r="42" spans="1:9" s="61" customFormat="1" ht="11.25">
      <c r="A42" s="82"/>
      <c r="B42" s="82"/>
      <c r="C42" s="259"/>
      <c r="D42" s="259"/>
      <c r="E42" s="259"/>
      <c r="F42" s="82"/>
      <c r="G42" s="276"/>
      <c r="H42" s="259"/>
      <c r="I42" s="260"/>
    </row>
    <row r="43" spans="1:9" s="61" customFormat="1" ht="11.25">
      <c r="A43" s="82"/>
      <c r="B43" s="82"/>
      <c r="C43" s="259"/>
      <c r="D43" s="259"/>
      <c r="E43" s="259"/>
      <c r="F43" s="82"/>
      <c r="G43" s="276"/>
      <c r="H43" s="259"/>
      <c r="I43" s="260"/>
    </row>
    <row r="44" spans="1:9" s="61" customFormat="1" ht="11.25">
      <c r="A44" s="82"/>
      <c r="B44" s="82"/>
      <c r="C44" s="259"/>
      <c r="D44" s="259"/>
      <c r="E44" s="259"/>
      <c r="F44" s="82"/>
      <c r="G44" s="276"/>
      <c r="H44" s="259"/>
      <c r="I44" s="260"/>
    </row>
    <row r="45" spans="1:9" s="61" customFormat="1" ht="11.25">
      <c r="A45" s="82"/>
      <c r="B45" s="82"/>
      <c r="C45" s="259"/>
      <c r="D45" s="259"/>
      <c r="E45" s="259"/>
      <c r="F45" s="82"/>
      <c r="G45" s="276"/>
      <c r="H45" s="259"/>
      <c r="I45" s="260"/>
    </row>
    <row r="46" spans="1:9" s="61" customFormat="1" ht="11.25">
      <c r="A46" s="82"/>
      <c r="B46" s="82"/>
      <c r="C46" s="259"/>
      <c r="D46" s="259"/>
      <c r="E46" s="259"/>
      <c r="F46" s="82"/>
      <c r="G46" s="276"/>
      <c r="H46" s="259"/>
      <c r="I46" s="260"/>
    </row>
    <row r="47" spans="1:9" s="61" customFormat="1" ht="11.25">
      <c r="A47" s="82"/>
      <c r="B47" s="82"/>
      <c r="C47" s="259"/>
      <c r="D47" s="259"/>
      <c r="E47" s="259"/>
      <c r="F47" s="82"/>
      <c r="G47" s="276"/>
      <c r="H47" s="259"/>
      <c r="I47" s="260"/>
    </row>
    <row r="48" spans="1:9" s="61" customFormat="1" ht="11.25">
      <c r="A48" s="82"/>
      <c r="B48" s="82"/>
      <c r="C48" s="259"/>
      <c r="D48" s="259"/>
      <c r="E48" s="259"/>
      <c r="F48" s="82"/>
      <c r="G48" s="276"/>
      <c r="H48" s="259"/>
      <c r="I48" s="260"/>
    </row>
    <row r="49" spans="1:9" s="61" customFormat="1" ht="11.25">
      <c r="A49" s="82"/>
      <c r="B49" s="82"/>
      <c r="C49" s="259"/>
      <c r="D49" s="259"/>
      <c r="E49" s="259"/>
      <c r="F49" s="82"/>
      <c r="G49" s="276"/>
      <c r="H49" s="259"/>
      <c r="I49" s="260"/>
    </row>
    <row r="50" spans="1:9" s="61" customFormat="1" ht="11.25">
      <c r="A50" s="82"/>
      <c r="B50" s="82"/>
      <c r="C50" s="259"/>
      <c r="D50" s="259"/>
      <c r="E50" s="259"/>
      <c r="F50" s="82"/>
      <c r="G50" s="276"/>
      <c r="H50" s="259"/>
      <c r="I50" s="260"/>
    </row>
    <row r="51" spans="1:9" s="61" customFormat="1" ht="11.25">
      <c r="A51" s="82"/>
      <c r="B51" s="82"/>
      <c r="C51" s="259"/>
      <c r="D51" s="259"/>
      <c r="E51" s="259"/>
      <c r="F51" s="82"/>
      <c r="G51" s="276"/>
      <c r="H51" s="259"/>
      <c r="I51" s="260"/>
    </row>
    <row r="52" spans="1:9" s="61" customFormat="1" ht="11.25">
      <c r="A52" s="82"/>
      <c r="B52" s="82"/>
      <c r="C52" s="259"/>
      <c r="D52" s="259"/>
      <c r="E52" s="259"/>
      <c r="F52" s="82"/>
      <c r="G52" s="276"/>
      <c r="H52" s="259"/>
      <c r="I52" s="260"/>
    </row>
    <row r="53" spans="1:9" s="61" customFormat="1" ht="11.25">
      <c r="A53" s="82"/>
      <c r="B53" s="82"/>
      <c r="C53" s="259"/>
      <c r="D53" s="259"/>
      <c r="E53" s="259"/>
      <c r="F53" s="82"/>
      <c r="G53" s="276"/>
      <c r="H53" s="259"/>
      <c r="I53" s="260"/>
    </row>
    <row r="54" spans="1:9" s="61" customFormat="1" ht="11.25">
      <c r="A54" s="82"/>
      <c r="B54" s="82"/>
      <c r="C54" s="259"/>
      <c r="D54" s="259"/>
      <c r="E54" s="259"/>
      <c r="F54" s="82"/>
      <c r="G54" s="276"/>
      <c r="H54" s="259"/>
      <c r="I54" s="260"/>
    </row>
    <row r="55" spans="1:9" s="61" customFormat="1" ht="11.25">
      <c r="A55" s="82"/>
      <c r="B55" s="82"/>
      <c r="C55" s="259"/>
      <c r="D55" s="259"/>
      <c r="E55" s="259"/>
      <c r="F55" s="82"/>
      <c r="G55" s="276"/>
      <c r="H55" s="259"/>
      <c r="I55" s="260"/>
    </row>
    <row r="56" spans="1:9" s="61" customFormat="1" ht="11.25">
      <c r="A56" s="82"/>
      <c r="B56" s="82"/>
      <c r="C56" s="259"/>
      <c r="D56" s="259"/>
      <c r="E56" s="259"/>
      <c r="F56" s="82"/>
      <c r="G56" s="276"/>
      <c r="H56" s="259"/>
      <c r="I56" s="260"/>
    </row>
    <row r="57" spans="1:9" s="61" customFormat="1" ht="11.25">
      <c r="A57" s="82"/>
      <c r="B57" s="82"/>
      <c r="C57" s="259"/>
      <c r="D57" s="259"/>
      <c r="E57" s="259"/>
      <c r="F57" s="82"/>
      <c r="G57" s="276"/>
      <c r="H57" s="259"/>
      <c r="I57" s="260"/>
    </row>
    <row r="58" spans="1:9" s="61" customFormat="1" ht="11.25">
      <c r="A58" s="82"/>
      <c r="B58" s="82"/>
      <c r="C58" s="259"/>
      <c r="D58" s="259"/>
      <c r="E58" s="259"/>
      <c r="F58" s="82"/>
      <c r="G58" s="276"/>
      <c r="H58" s="259"/>
      <c r="I58" s="260"/>
    </row>
    <row r="59" spans="1:9" s="61" customFormat="1" ht="11.25">
      <c r="A59" s="82"/>
      <c r="B59" s="82"/>
      <c r="C59" s="259"/>
      <c r="D59" s="259"/>
      <c r="E59" s="259"/>
      <c r="F59" s="82"/>
      <c r="G59" s="276"/>
      <c r="H59" s="259"/>
      <c r="I59" s="260"/>
    </row>
    <row r="60" spans="1:9" s="61" customFormat="1" ht="11.25">
      <c r="A60" s="82"/>
      <c r="B60" s="82"/>
      <c r="C60" s="259"/>
      <c r="D60" s="259"/>
      <c r="E60" s="259"/>
      <c r="F60" s="82"/>
      <c r="G60" s="276"/>
      <c r="H60" s="259"/>
      <c r="I60" s="260"/>
    </row>
    <row r="61" spans="1:9" s="61" customFormat="1" ht="11.25">
      <c r="A61" s="82"/>
      <c r="B61" s="82"/>
      <c r="C61" s="259"/>
      <c r="D61" s="259"/>
      <c r="E61" s="259"/>
      <c r="F61" s="82"/>
      <c r="G61" s="276"/>
      <c r="H61" s="259"/>
      <c r="I61" s="260"/>
    </row>
    <row r="62" spans="1:9" s="61" customFormat="1" ht="11.25">
      <c r="A62" s="82"/>
      <c r="B62" s="82"/>
      <c r="C62" s="259"/>
      <c r="D62" s="259"/>
      <c r="E62" s="259"/>
      <c r="F62" s="82"/>
      <c r="G62" s="276"/>
      <c r="H62" s="259"/>
      <c r="I62" s="260"/>
    </row>
    <row r="63" spans="1:9" s="61" customFormat="1" ht="11.25">
      <c r="A63" s="82"/>
      <c r="B63" s="82"/>
      <c r="C63" s="259"/>
      <c r="D63" s="259"/>
      <c r="E63" s="259"/>
      <c r="F63" s="82"/>
      <c r="G63" s="276"/>
      <c r="H63" s="259"/>
      <c r="I63" s="260"/>
    </row>
    <row r="64" spans="1:9" s="61" customFormat="1" ht="11.25">
      <c r="A64" s="82"/>
      <c r="B64" s="82"/>
      <c r="C64" s="259"/>
      <c r="D64" s="259"/>
      <c r="E64" s="259"/>
      <c r="F64" s="82"/>
      <c r="G64" s="276"/>
      <c r="H64" s="259"/>
      <c r="I64" s="260"/>
    </row>
    <row r="65" spans="1:9" s="61" customFormat="1" ht="11.25">
      <c r="A65" s="82"/>
      <c r="B65" s="82"/>
      <c r="C65" s="259"/>
      <c r="D65" s="259"/>
      <c r="E65" s="259"/>
      <c r="F65" s="82"/>
      <c r="G65" s="276"/>
      <c r="H65" s="259"/>
      <c r="I65" s="260"/>
    </row>
    <row r="66" spans="1:9" s="61" customFormat="1" ht="11.25">
      <c r="A66" s="82"/>
      <c r="B66" s="82"/>
      <c r="C66" s="259"/>
      <c r="D66" s="259"/>
      <c r="E66" s="259"/>
      <c r="F66" s="82"/>
      <c r="G66" s="276"/>
      <c r="H66" s="259"/>
      <c r="I66" s="260"/>
    </row>
    <row r="67" spans="1:9" s="61" customFormat="1" ht="11.25">
      <c r="A67" s="82"/>
      <c r="B67" s="82"/>
      <c r="C67" s="259"/>
      <c r="D67" s="259"/>
      <c r="E67" s="259"/>
      <c r="F67" s="82"/>
      <c r="G67" s="276"/>
      <c r="H67" s="259"/>
      <c r="I67" s="260"/>
    </row>
    <row r="68" spans="1:9" s="61" customFormat="1" ht="11.25">
      <c r="A68" s="82"/>
      <c r="B68" s="82"/>
      <c r="C68" s="259"/>
      <c r="D68" s="259"/>
      <c r="E68" s="259"/>
      <c r="F68" s="82"/>
      <c r="G68" s="276"/>
      <c r="H68" s="259"/>
      <c r="I68" s="260"/>
    </row>
    <row r="69" spans="1:9" s="61" customFormat="1" ht="11.25">
      <c r="A69" s="82"/>
      <c r="B69" s="82"/>
      <c r="C69" s="259"/>
      <c r="D69" s="259"/>
      <c r="E69" s="259"/>
      <c r="F69" s="82"/>
      <c r="G69" s="276"/>
      <c r="H69" s="259"/>
      <c r="I69" s="260"/>
    </row>
    <row r="70" spans="1:9" s="61" customFormat="1" ht="11.25">
      <c r="A70" s="82"/>
      <c r="B70" s="82"/>
      <c r="C70" s="259"/>
      <c r="D70" s="259"/>
      <c r="E70" s="259"/>
      <c r="F70" s="82"/>
      <c r="G70" s="276"/>
      <c r="H70" s="259"/>
      <c r="I70" s="260"/>
    </row>
    <row r="71" spans="1:9" s="61" customFormat="1" ht="11.25">
      <c r="A71" s="82"/>
      <c r="B71" s="82"/>
      <c r="C71" s="259"/>
      <c r="D71" s="259"/>
      <c r="E71" s="259"/>
      <c r="F71" s="82"/>
      <c r="G71" s="276"/>
      <c r="H71" s="259"/>
      <c r="I71" s="260"/>
    </row>
    <row r="72" spans="1:9" s="61" customFormat="1" ht="11.25">
      <c r="A72" s="82"/>
      <c r="B72" s="82"/>
      <c r="C72" s="259"/>
      <c r="D72" s="259"/>
      <c r="E72" s="259"/>
      <c r="F72" s="82"/>
      <c r="G72" s="276"/>
      <c r="H72" s="259"/>
      <c r="I72" s="260"/>
    </row>
    <row r="73" spans="1:9" s="61" customFormat="1" ht="11.25">
      <c r="A73" s="82"/>
      <c r="B73" s="82"/>
      <c r="C73" s="259"/>
      <c r="D73" s="259"/>
      <c r="E73" s="259"/>
      <c r="F73" s="82"/>
      <c r="G73" s="276"/>
      <c r="H73" s="259"/>
      <c r="I73" s="260"/>
    </row>
    <row r="74" spans="1:9" s="61" customFormat="1" ht="11.25">
      <c r="A74" s="82"/>
      <c r="B74" s="82"/>
      <c r="C74" s="259"/>
      <c r="D74" s="259"/>
      <c r="E74" s="259"/>
      <c r="F74" s="82"/>
      <c r="G74" s="276"/>
      <c r="H74" s="259"/>
      <c r="I74" s="260"/>
    </row>
    <row r="75" spans="1:9" s="61" customFormat="1" ht="11.25">
      <c r="A75" s="82"/>
      <c r="B75" s="82"/>
      <c r="C75" s="259"/>
      <c r="D75" s="259"/>
      <c r="E75" s="259"/>
      <c r="F75" s="82"/>
      <c r="G75" s="276"/>
      <c r="H75" s="259"/>
      <c r="I75" s="260"/>
    </row>
    <row r="76" spans="1:9" s="61" customFormat="1" ht="11.25">
      <c r="A76" s="82"/>
      <c r="B76" s="82"/>
      <c r="C76" s="259"/>
      <c r="D76" s="259"/>
      <c r="E76" s="259"/>
      <c r="F76" s="82"/>
      <c r="G76" s="276"/>
      <c r="H76" s="259"/>
      <c r="I76" s="260"/>
    </row>
    <row r="77" spans="1:9" s="61" customFormat="1" ht="11.25">
      <c r="A77" s="82"/>
      <c r="B77" s="82"/>
      <c r="C77" s="259"/>
      <c r="D77" s="259"/>
      <c r="E77" s="259"/>
      <c r="F77" s="82"/>
      <c r="G77" s="276"/>
      <c r="H77" s="259"/>
      <c r="I77" s="260"/>
    </row>
    <row r="78" spans="1:9" s="61" customFormat="1" ht="11.25">
      <c r="A78" s="82"/>
      <c r="B78" s="82"/>
      <c r="C78" s="259"/>
      <c r="D78" s="259"/>
      <c r="E78" s="259"/>
      <c r="F78" s="82"/>
      <c r="G78" s="276"/>
      <c r="H78" s="259"/>
      <c r="I78" s="260"/>
    </row>
    <row r="79" spans="1:9" s="61" customFormat="1" ht="11.25">
      <c r="A79" s="82"/>
      <c r="B79" s="82"/>
      <c r="C79" s="259"/>
      <c r="D79" s="259"/>
      <c r="E79" s="259"/>
      <c r="F79" s="82"/>
      <c r="G79" s="276"/>
      <c r="H79" s="259"/>
      <c r="I79" s="260"/>
    </row>
    <row r="80" spans="1:9" s="61" customFormat="1" ht="11.25">
      <c r="A80" s="82"/>
      <c r="B80" s="82"/>
      <c r="C80" s="259"/>
      <c r="D80" s="259"/>
      <c r="E80" s="259"/>
      <c r="F80" s="82"/>
      <c r="G80" s="276"/>
      <c r="H80" s="259"/>
      <c r="I80" s="260"/>
    </row>
  </sheetData>
  <sheetProtection selectLockedCells="1"/>
  <mergeCells count="47">
    <mergeCell ref="L12:M12"/>
    <mergeCell ref="J7:J10"/>
    <mergeCell ref="L18:M18"/>
    <mergeCell ref="A17:B17"/>
    <mergeCell ref="L17:M17"/>
    <mergeCell ref="L15:M15"/>
    <mergeCell ref="G8:G10"/>
    <mergeCell ref="H8:H10"/>
    <mergeCell ref="A11:B11"/>
    <mergeCell ref="L11:M11"/>
    <mergeCell ref="A12:B12"/>
    <mergeCell ref="A13:B13"/>
    <mergeCell ref="L13:M13"/>
    <mergeCell ref="A14:B14"/>
    <mergeCell ref="L14:M14"/>
    <mergeCell ref="A25:B25"/>
    <mergeCell ref="L25:M25"/>
    <mergeCell ref="A21:B21"/>
    <mergeCell ref="L21:M21"/>
    <mergeCell ref="A22:B22"/>
    <mergeCell ref="L22:M22"/>
    <mergeCell ref="A24:B24"/>
    <mergeCell ref="A23:B23"/>
    <mergeCell ref="L23:M23"/>
    <mergeCell ref="L24:M24"/>
    <mergeCell ref="A3:F3"/>
    <mergeCell ref="G3:M3"/>
    <mergeCell ref="C7:E7"/>
    <mergeCell ref="A6:B10"/>
    <mergeCell ref="C6:F6"/>
    <mergeCell ref="I8:I10"/>
    <mergeCell ref="K6:K10"/>
    <mergeCell ref="G6:J6"/>
    <mergeCell ref="F7:F10"/>
    <mergeCell ref="G7:I7"/>
    <mergeCell ref="A4:F4"/>
    <mergeCell ref="G4:K4"/>
    <mergeCell ref="L6:M10"/>
    <mergeCell ref="C8:C10"/>
    <mergeCell ref="D8:D10"/>
    <mergeCell ref="E8:E10"/>
    <mergeCell ref="A20:B20"/>
    <mergeCell ref="L20:M20"/>
    <mergeCell ref="A19:B19"/>
    <mergeCell ref="L19:M19"/>
    <mergeCell ref="A15:B15"/>
    <mergeCell ref="A18:B18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ignoredErrors>
    <ignoredError sqref="M15 B15 A11:B11 L11:M11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showGridLines="0" view="pageBreakPreview" zoomScaleNormal="100" zoomScaleSheetLayoutView="100" workbookViewId="0">
      <selection activeCell="K16" sqref="K16"/>
    </sheetView>
  </sheetViews>
  <sheetFormatPr defaultRowHeight="14.25"/>
  <cols>
    <col min="1" max="1" width="7.625" style="256" customWidth="1"/>
    <col min="2" max="2" width="7.875" style="256" customWidth="1"/>
    <col min="3" max="3" width="17.125" style="257" customWidth="1"/>
    <col min="4" max="6" width="16.625" style="257" customWidth="1"/>
    <col min="7" max="10" width="16.75" style="258" customWidth="1"/>
    <col min="11" max="12" width="7.375" style="258" customWidth="1"/>
    <col min="13" max="27" width="8.625" style="258" customWidth="1"/>
    <col min="28" max="16384" width="9" style="258"/>
  </cols>
  <sheetData>
    <row r="1" spans="1:12" s="235" customFormat="1" ht="14.1" customHeight="1">
      <c r="A1" s="231" t="s">
        <v>664</v>
      </c>
      <c r="B1" s="236"/>
      <c r="C1" s="236"/>
      <c r="D1" s="236"/>
      <c r="E1" s="236"/>
      <c r="F1" s="236"/>
      <c r="L1" s="234" t="s">
        <v>665</v>
      </c>
    </row>
    <row r="2" spans="1:12" s="235" customFormat="1" ht="14.1" customHeight="1">
      <c r="B2" s="234" t="s">
        <v>131</v>
      </c>
      <c r="C2" s="236"/>
      <c r="D2" s="236"/>
      <c r="E2" s="236"/>
      <c r="G2" s="231" t="s">
        <v>131</v>
      </c>
    </row>
    <row r="3" spans="1:12" s="448" customFormat="1" ht="20.100000000000001" customHeight="1">
      <c r="A3" s="878" t="s">
        <v>146</v>
      </c>
      <c r="B3" s="878"/>
      <c r="C3" s="878"/>
      <c r="D3" s="878"/>
      <c r="E3" s="878"/>
      <c r="F3" s="878"/>
      <c r="G3" s="795" t="s">
        <v>147</v>
      </c>
      <c r="H3" s="795"/>
      <c r="I3" s="795"/>
      <c r="J3" s="795"/>
      <c r="K3" s="795"/>
      <c r="L3" s="795"/>
    </row>
    <row r="4" spans="1:12" s="451" customFormat="1" ht="24" customHeight="1">
      <c r="A4" s="879"/>
      <c r="B4" s="879"/>
      <c r="C4" s="880"/>
      <c r="D4" s="880"/>
      <c r="E4" s="880"/>
      <c r="F4" s="880"/>
      <c r="G4" s="879"/>
      <c r="H4" s="879"/>
      <c r="I4" s="879"/>
      <c r="J4" s="879"/>
      <c r="K4" s="237"/>
    </row>
    <row r="5" spans="1:12" s="238" customFormat="1" ht="18" customHeight="1" thickBot="1">
      <c r="A5" s="238" t="s">
        <v>17</v>
      </c>
      <c r="B5" s="239"/>
      <c r="F5" s="221"/>
      <c r="G5" s="238" t="s">
        <v>131</v>
      </c>
      <c r="J5" s="221"/>
      <c r="L5" s="221" t="s">
        <v>380</v>
      </c>
    </row>
    <row r="6" spans="1:12" s="233" customFormat="1" ht="12.95" customHeight="1">
      <c r="A6" s="864" t="s">
        <v>148</v>
      </c>
      <c r="B6" s="892"/>
      <c r="C6" s="895" t="s">
        <v>88</v>
      </c>
      <c r="D6" s="874" t="s">
        <v>77</v>
      </c>
      <c r="E6" s="874" t="s">
        <v>84</v>
      </c>
      <c r="F6" s="871" t="s">
        <v>79</v>
      </c>
      <c r="G6" s="889" t="s">
        <v>149</v>
      </c>
      <c r="H6" s="874" t="s">
        <v>85</v>
      </c>
      <c r="I6" s="874" t="s">
        <v>86</v>
      </c>
      <c r="J6" s="871" t="s">
        <v>490</v>
      </c>
      <c r="K6" s="863" t="s">
        <v>150</v>
      </c>
      <c r="L6" s="864"/>
    </row>
    <row r="7" spans="1:12" s="233" customFormat="1" ht="12.95" customHeight="1">
      <c r="A7" s="866"/>
      <c r="B7" s="893"/>
      <c r="C7" s="896"/>
      <c r="D7" s="875"/>
      <c r="E7" s="875"/>
      <c r="F7" s="872"/>
      <c r="G7" s="890"/>
      <c r="H7" s="875"/>
      <c r="I7" s="875"/>
      <c r="J7" s="872"/>
      <c r="K7" s="865"/>
      <c r="L7" s="866"/>
    </row>
    <row r="8" spans="1:12" s="233" customFormat="1" ht="12.95" customHeight="1">
      <c r="A8" s="866"/>
      <c r="B8" s="893"/>
      <c r="C8" s="896"/>
      <c r="D8" s="875"/>
      <c r="E8" s="875"/>
      <c r="F8" s="872"/>
      <c r="G8" s="890"/>
      <c r="H8" s="875"/>
      <c r="I8" s="875"/>
      <c r="J8" s="872"/>
      <c r="K8" s="865"/>
      <c r="L8" s="866"/>
    </row>
    <row r="9" spans="1:12" s="233" customFormat="1" ht="12.95" customHeight="1">
      <c r="A9" s="866"/>
      <c r="B9" s="893"/>
      <c r="C9" s="896"/>
      <c r="D9" s="875"/>
      <c r="E9" s="875"/>
      <c r="F9" s="872"/>
      <c r="G9" s="890"/>
      <c r="H9" s="875"/>
      <c r="I9" s="875"/>
      <c r="J9" s="872"/>
      <c r="K9" s="865"/>
      <c r="L9" s="866"/>
    </row>
    <row r="10" spans="1:12" s="233" customFormat="1" ht="12.95" customHeight="1">
      <c r="A10" s="868"/>
      <c r="B10" s="894"/>
      <c r="C10" s="897"/>
      <c r="D10" s="876"/>
      <c r="E10" s="876"/>
      <c r="F10" s="873"/>
      <c r="G10" s="891"/>
      <c r="H10" s="876"/>
      <c r="I10" s="876"/>
      <c r="J10" s="873"/>
      <c r="K10" s="867"/>
      <c r="L10" s="868"/>
    </row>
    <row r="11" spans="1:12" s="242" customFormat="1" ht="18.600000000000001" customHeight="1">
      <c r="A11" s="869" t="s">
        <v>473</v>
      </c>
      <c r="B11" s="870"/>
      <c r="C11" s="240">
        <v>12707470</v>
      </c>
      <c r="D11" s="240">
        <v>1353313</v>
      </c>
      <c r="E11" s="240">
        <v>3027395</v>
      </c>
      <c r="F11" s="240">
        <v>4463127</v>
      </c>
      <c r="G11" s="241">
        <v>290203</v>
      </c>
      <c r="H11" s="241">
        <v>3389502</v>
      </c>
      <c r="I11" s="241">
        <v>183930</v>
      </c>
      <c r="J11" s="241" t="s">
        <v>474</v>
      </c>
      <c r="K11" s="877" t="s">
        <v>473</v>
      </c>
      <c r="L11" s="869"/>
    </row>
    <row r="12" spans="1:12" s="242" customFormat="1" ht="18.600000000000001" customHeight="1">
      <c r="A12" s="869" t="s">
        <v>475</v>
      </c>
      <c r="B12" s="870"/>
      <c r="C12" s="240">
        <v>12719967</v>
      </c>
      <c r="D12" s="240">
        <v>1416244.7847200001</v>
      </c>
      <c r="E12" s="240">
        <v>518529</v>
      </c>
      <c r="F12" s="240">
        <v>4513087</v>
      </c>
      <c r="G12" s="241">
        <v>301519.49900000001</v>
      </c>
      <c r="H12" s="241">
        <v>3459424</v>
      </c>
      <c r="I12" s="241">
        <v>43900</v>
      </c>
      <c r="J12" s="241">
        <v>2467263</v>
      </c>
      <c r="K12" s="877" t="s">
        <v>475</v>
      </c>
      <c r="L12" s="869"/>
    </row>
    <row r="13" spans="1:12" s="242" customFormat="1" ht="18.600000000000001" customHeight="1">
      <c r="A13" s="869" t="s">
        <v>502</v>
      </c>
      <c r="B13" s="870"/>
      <c r="C13" s="240">
        <v>13672454</v>
      </c>
      <c r="D13" s="240">
        <v>1652254</v>
      </c>
      <c r="E13" s="240">
        <v>541080</v>
      </c>
      <c r="F13" s="240">
        <v>4432630</v>
      </c>
      <c r="G13" s="241">
        <v>395851</v>
      </c>
      <c r="H13" s="241">
        <v>3911394</v>
      </c>
      <c r="I13" s="241">
        <v>27000</v>
      </c>
      <c r="J13" s="241">
        <v>2712245</v>
      </c>
      <c r="K13" s="877" t="s">
        <v>502</v>
      </c>
      <c r="L13" s="869"/>
    </row>
    <row r="14" spans="1:12" s="242" customFormat="1" ht="18.600000000000001" customHeight="1">
      <c r="A14" s="869" t="s">
        <v>515</v>
      </c>
      <c r="B14" s="870"/>
      <c r="C14" s="240">
        <v>14945452</v>
      </c>
      <c r="D14" s="240">
        <v>1783040</v>
      </c>
      <c r="E14" s="240">
        <v>665320</v>
      </c>
      <c r="F14" s="240">
        <v>4805930</v>
      </c>
      <c r="G14" s="241">
        <v>461094</v>
      </c>
      <c r="H14" s="241">
        <v>4108936</v>
      </c>
      <c r="I14" s="241">
        <v>84500</v>
      </c>
      <c r="J14" s="241">
        <v>3036632</v>
      </c>
      <c r="K14" s="877" t="s">
        <v>515</v>
      </c>
      <c r="L14" s="869"/>
    </row>
    <row r="15" spans="1:12" s="242" customFormat="1" ht="18.600000000000001" customHeight="1">
      <c r="A15" s="881" t="s">
        <v>686</v>
      </c>
      <c r="B15" s="882"/>
      <c r="C15" s="243">
        <f>SUM(C17:C39)</f>
        <v>16370351</v>
      </c>
      <c r="D15" s="243">
        <f t="shared" ref="D15:J15" si="0">SUM(D17:D39)</f>
        <v>1852106</v>
      </c>
      <c r="E15" s="243">
        <f t="shared" si="0"/>
        <v>632705</v>
      </c>
      <c r="F15" s="243">
        <f t="shared" si="0"/>
        <v>5642972</v>
      </c>
      <c r="G15" s="243">
        <f t="shared" si="0"/>
        <v>441889</v>
      </c>
      <c r="H15" s="243">
        <f t="shared" si="0"/>
        <v>4230626</v>
      </c>
      <c r="I15" s="243">
        <f>SUM(I17:I39)</f>
        <v>147689</v>
      </c>
      <c r="J15" s="243">
        <f t="shared" si="0"/>
        <v>3422364</v>
      </c>
      <c r="K15" s="883" t="s">
        <v>686</v>
      </c>
      <c r="L15" s="881"/>
    </row>
    <row r="16" spans="1:12" s="248" customFormat="1" ht="12.95" customHeight="1">
      <c r="A16" s="244"/>
      <c r="B16" s="245"/>
      <c r="C16" s="240"/>
      <c r="D16" s="240"/>
      <c r="E16" s="240"/>
      <c r="F16" s="240"/>
      <c r="G16" s="241"/>
      <c r="H16" s="241"/>
      <c r="I16" s="241"/>
      <c r="J16" s="241"/>
      <c r="K16" s="246"/>
      <c r="L16" s="247"/>
    </row>
    <row r="17" spans="1:12" s="242" customFormat="1" ht="17.100000000000001" customHeight="1">
      <c r="A17" s="869" t="s">
        <v>33</v>
      </c>
      <c r="B17" s="870"/>
      <c r="C17" s="240">
        <f>SUM(D17:J17)</f>
        <v>1676152</v>
      </c>
      <c r="D17" s="372">
        <v>363845</v>
      </c>
      <c r="E17" s="379">
        <v>60849</v>
      </c>
      <c r="F17" s="372">
        <v>419725</v>
      </c>
      <c r="G17" s="372">
        <v>58252</v>
      </c>
      <c r="H17" s="372">
        <v>515889</v>
      </c>
      <c r="I17" s="372">
        <v>7600</v>
      </c>
      <c r="J17" s="380">
        <v>249992</v>
      </c>
      <c r="K17" s="861" t="s">
        <v>18</v>
      </c>
      <c r="L17" s="862"/>
    </row>
    <row r="18" spans="1:12" s="242" customFormat="1" ht="17.100000000000001" customHeight="1">
      <c r="A18" s="869" t="s">
        <v>34</v>
      </c>
      <c r="B18" s="870"/>
      <c r="C18" s="240">
        <f t="shared" ref="C18:C39" si="1">SUM(D18:J18)</f>
        <v>1447308</v>
      </c>
      <c r="D18" s="379">
        <v>220476</v>
      </c>
      <c r="E18" s="379">
        <v>68205</v>
      </c>
      <c r="F18" s="379">
        <v>346795</v>
      </c>
      <c r="G18" s="380">
        <v>38131</v>
      </c>
      <c r="H18" s="380">
        <v>379048</v>
      </c>
      <c r="I18" s="380">
        <v>0</v>
      </c>
      <c r="J18" s="380">
        <v>394653</v>
      </c>
      <c r="K18" s="861" t="s">
        <v>19</v>
      </c>
      <c r="L18" s="862"/>
    </row>
    <row r="19" spans="1:12" s="242" customFormat="1" ht="17.100000000000001" customHeight="1">
      <c r="A19" s="869" t="s">
        <v>35</v>
      </c>
      <c r="B19" s="870"/>
      <c r="C19" s="240">
        <f t="shared" si="1"/>
        <v>1010142</v>
      </c>
      <c r="D19" s="372">
        <v>83767</v>
      </c>
      <c r="E19" s="372">
        <v>30193</v>
      </c>
      <c r="F19" s="379">
        <v>357730</v>
      </c>
      <c r="G19" s="380">
        <v>23600</v>
      </c>
      <c r="H19" s="380">
        <v>211983</v>
      </c>
      <c r="I19" s="380">
        <v>0</v>
      </c>
      <c r="J19" s="380">
        <v>302869</v>
      </c>
      <c r="K19" s="861" t="s">
        <v>20</v>
      </c>
      <c r="L19" s="862"/>
    </row>
    <row r="20" spans="1:12" s="242" customFormat="1" ht="17.100000000000001" customHeight="1">
      <c r="A20" s="869" t="s">
        <v>36</v>
      </c>
      <c r="B20" s="870"/>
      <c r="C20" s="240">
        <f t="shared" si="1"/>
        <v>1123183</v>
      </c>
      <c r="D20" s="468">
        <v>82425</v>
      </c>
      <c r="E20" s="468">
        <v>42587</v>
      </c>
      <c r="F20" s="468">
        <v>492107</v>
      </c>
      <c r="G20" s="469">
        <v>24464</v>
      </c>
      <c r="H20" s="469">
        <v>275822</v>
      </c>
      <c r="I20" s="469">
        <v>0</v>
      </c>
      <c r="J20" s="469">
        <v>205778</v>
      </c>
      <c r="K20" s="861" t="s">
        <v>21</v>
      </c>
      <c r="L20" s="862"/>
    </row>
    <row r="21" spans="1:12" s="242" customFormat="1" ht="17.100000000000001" customHeight="1">
      <c r="A21" s="869" t="s">
        <v>37</v>
      </c>
      <c r="B21" s="870"/>
      <c r="C21" s="240">
        <f t="shared" si="1"/>
        <v>1161546</v>
      </c>
      <c r="D21" s="379">
        <v>405595</v>
      </c>
      <c r="E21" s="379">
        <v>48799</v>
      </c>
      <c r="F21" s="379">
        <v>80186</v>
      </c>
      <c r="G21" s="380">
        <v>48284</v>
      </c>
      <c r="H21" s="380">
        <v>312779</v>
      </c>
      <c r="I21" s="380">
        <v>42900</v>
      </c>
      <c r="J21" s="380">
        <v>223003</v>
      </c>
      <c r="K21" s="861" t="s">
        <v>22</v>
      </c>
      <c r="L21" s="862"/>
    </row>
    <row r="22" spans="1:12" s="242" customFormat="1" ht="17.100000000000001" customHeight="1">
      <c r="A22" s="869" t="s">
        <v>38</v>
      </c>
      <c r="B22" s="870"/>
      <c r="C22" s="240">
        <f t="shared" si="1"/>
        <v>774216</v>
      </c>
      <c r="D22" s="379">
        <v>52121</v>
      </c>
      <c r="E22" s="379">
        <v>26790</v>
      </c>
      <c r="F22" s="379">
        <v>303025</v>
      </c>
      <c r="G22" s="380">
        <v>20129</v>
      </c>
      <c r="H22" s="380">
        <v>198189</v>
      </c>
      <c r="I22" s="380">
        <v>10105</v>
      </c>
      <c r="J22" s="380">
        <v>163857</v>
      </c>
      <c r="K22" s="861" t="s">
        <v>23</v>
      </c>
      <c r="L22" s="862"/>
    </row>
    <row r="23" spans="1:12" s="242" customFormat="1" ht="17.100000000000001" customHeight="1">
      <c r="A23" s="869" t="s">
        <v>39</v>
      </c>
      <c r="B23" s="870"/>
      <c r="C23" s="240">
        <f t="shared" si="1"/>
        <v>852046</v>
      </c>
      <c r="D23" s="379">
        <v>79901</v>
      </c>
      <c r="E23" s="379">
        <v>29572</v>
      </c>
      <c r="F23" s="379">
        <v>321217</v>
      </c>
      <c r="G23" s="380">
        <v>20041</v>
      </c>
      <c r="H23" s="380">
        <v>207770</v>
      </c>
      <c r="I23" s="380">
        <v>0</v>
      </c>
      <c r="J23" s="380">
        <v>193545</v>
      </c>
      <c r="K23" s="861" t="s">
        <v>40</v>
      </c>
      <c r="L23" s="862"/>
    </row>
    <row r="24" spans="1:12" s="242" customFormat="1" ht="17.100000000000001" customHeight="1">
      <c r="A24" s="869" t="s">
        <v>41</v>
      </c>
      <c r="B24" s="870"/>
      <c r="C24" s="240">
        <f t="shared" si="1"/>
        <v>964961</v>
      </c>
      <c r="D24" s="379">
        <v>44806</v>
      </c>
      <c r="E24" s="379">
        <v>27091</v>
      </c>
      <c r="F24" s="379">
        <v>457771</v>
      </c>
      <c r="G24" s="380">
        <v>17721</v>
      </c>
      <c r="H24" s="380">
        <v>204453</v>
      </c>
      <c r="I24" s="380">
        <v>0</v>
      </c>
      <c r="J24" s="380">
        <v>213119</v>
      </c>
      <c r="K24" s="861" t="s">
        <v>24</v>
      </c>
      <c r="L24" s="862"/>
    </row>
    <row r="25" spans="1:12" s="242" customFormat="1" ht="17.100000000000001" customHeight="1">
      <c r="A25" s="869" t="s">
        <v>42</v>
      </c>
      <c r="B25" s="870"/>
      <c r="C25" s="240">
        <f t="shared" si="1"/>
        <v>656487</v>
      </c>
      <c r="D25" s="372">
        <v>28589</v>
      </c>
      <c r="E25" s="468">
        <v>51202</v>
      </c>
      <c r="F25" s="372">
        <v>288666</v>
      </c>
      <c r="G25" s="372">
        <v>14166</v>
      </c>
      <c r="H25" s="372">
        <v>175729</v>
      </c>
      <c r="I25" s="469">
        <v>0</v>
      </c>
      <c r="J25" s="470">
        <v>98135</v>
      </c>
      <c r="K25" s="861" t="s">
        <v>43</v>
      </c>
      <c r="L25" s="862"/>
    </row>
    <row r="26" spans="1:12" s="242" customFormat="1" ht="17.100000000000001" customHeight="1">
      <c r="A26" s="869" t="s">
        <v>44</v>
      </c>
      <c r="B26" s="870"/>
      <c r="C26" s="240">
        <f t="shared" si="1"/>
        <v>925468</v>
      </c>
      <c r="D26" s="379">
        <v>174842</v>
      </c>
      <c r="E26" s="379">
        <v>39576</v>
      </c>
      <c r="F26" s="379">
        <v>213023</v>
      </c>
      <c r="G26" s="380">
        <v>33345</v>
      </c>
      <c r="H26" s="380">
        <v>268608</v>
      </c>
      <c r="I26" s="380">
        <v>30500</v>
      </c>
      <c r="J26" s="380">
        <v>165574</v>
      </c>
      <c r="K26" s="861" t="s">
        <v>25</v>
      </c>
      <c r="L26" s="862"/>
    </row>
    <row r="27" spans="1:12" s="242" customFormat="1" ht="17.100000000000001" customHeight="1">
      <c r="A27" s="869" t="s">
        <v>45</v>
      </c>
      <c r="B27" s="870"/>
      <c r="C27" s="240">
        <f t="shared" si="1"/>
        <v>421734</v>
      </c>
      <c r="D27" s="372">
        <v>14032</v>
      </c>
      <c r="E27" s="379">
        <v>12876</v>
      </c>
      <c r="F27" s="372">
        <v>164735</v>
      </c>
      <c r="G27" s="372">
        <v>8570</v>
      </c>
      <c r="H27" s="372">
        <v>119335</v>
      </c>
      <c r="I27" s="380">
        <v>6188</v>
      </c>
      <c r="J27" s="470">
        <v>95998</v>
      </c>
      <c r="K27" s="861" t="s">
        <v>46</v>
      </c>
      <c r="L27" s="862"/>
    </row>
    <row r="28" spans="1:12" s="242" customFormat="1" ht="17.100000000000001" customHeight="1">
      <c r="A28" s="869" t="s">
        <v>47</v>
      </c>
      <c r="B28" s="870"/>
      <c r="C28" s="240">
        <f t="shared" si="1"/>
        <v>657341</v>
      </c>
      <c r="D28" s="379">
        <v>22972</v>
      </c>
      <c r="E28" s="379">
        <v>18074</v>
      </c>
      <c r="F28" s="379">
        <v>307043</v>
      </c>
      <c r="G28" s="380">
        <v>13893</v>
      </c>
      <c r="H28" s="380">
        <v>163941</v>
      </c>
      <c r="I28" s="380">
        <v>0</v>
      </c>
      <c r="J28" s="380">
        <v>131418</v>
      </c>
      <c r="K28" s="861" t="s">
        <v>48</v>
      </c>
      <c r="L28" s="862"/>
    </row>
    <row r="29" spans="1:12" s="242" customFormat="1" ht="17.100000000000001" customHeight="1">
      <c r="A29" s="869" t="s">
        <v>49</v>
      </c>
      <c r="B29" s="870"/>
      <c r="C29" s="240">
        <f t="shared" si="1"/>
        <v>390511</v>
      </c>
      <c r="D29" s="379">
        <v>11350</v>
      </c>
      <c r="E29" s="379">
        <v>19146</v>
      </c>
      <c r="F29" s="379">
        <v>182847</v>
      </c>
      <c r="G29" s="380">
        <v>7881</v>
      </c>
      <c r="H29" s="380">
        <v>92190</v>
      </c>
      <c r="I29" s="380">
        <v>6400</v>
      </c>
      <c r="J29" s="380">
        <v>70697</v>
      </c>
      <c r="K29" s="861" t="s">
        <v>50</v>
      </c>
      <c r="L29" s="862"/>
    </row>
    <row r="30" spans="1:12" s="242" customFormat="1" ht="17.100000000000001" customHeight="1">
      <c r="A30" s="869" t="s">
        <v>51</v>
      </c>
      <c r="B30" s="870"/>
      <c r="C30" s="240">
        <f t="shared" si="1"/>
        <v>314983</v>
      </c>
      <c r="D30" s="372">
        <v>4397</v>
      </c>
      <c r="E30" s="379">
        <v>11046</v>
      </c>
      <c r="F30" s="379">
        <v>155765</v>
      </c>
      <c r="G30" s="379">
        <v>8194</v>
      </c>
      <c r="H30" s="372">
        <v>58132</v>
      </c>
      <c r="I30" s="372">
        <v>0</v>
      </c>
      <c r="J30" s="380">
        <v>77449</v>
      </c>
      <c r="K30" s="861" t="s">
        <v>52</v>
      </c>
      <c r="L30" s="862"/>
    </row>
    <row r="31" spans="1:12" s="242" customFormat="1" ht="17.100000000000001" customHeight="1">
      <c r="A31" s="869" t="s">
        <v>53</v>
      </c>
      <c r="B31" s="870"/>
      <c r="C31" s="240">
        <f t="shared" si="1"/>
        <v>452096</v>
      </c>
      <c r="D31" s="379">
        <v>15967</v>
      </c>
      <c r="E31" s="379">
        <v>15998</v>
      </c>
      <c r="F31" s="379">
        <v>187661</v>
      </c>
      <c r="G31" s="380">
        <v>10566</v>
      </c>
      <c r="H31" s="380">
        <v>123226</v>
      </c>
      <c r="I31" s="380">
        <v>18900</v>
      </c>
      <c r="J31" s="380">
        <v>79778</v>
      </c>
      <c r="K31" s="861" t="s">
        <v>26</v>
      </c>
      <c r="L31" s="862"/>
    </row>
    <row r="32" spans="1:12" s="242" customFormat="1" ht="17.100000000000001" customHeight="1">
      <c r="A32" s="869" t="s">
        <v>54</v>
      </c>
      <c r="B32" s="870"/>
      <c r="C32" s="240">
        <f t="shared" si="1"/>
        <v>453185</v>
      </c>
      <c r="D32" s="379">
        <v>20216</v>
      </c>
      <c r="E32" s="379">
        <v>11759</v>
      </c>
      <c r="F32" s="379">
        <v>190005</v>
      </c>
      <c r="G32" s="380">
        <v>11911</v>
      </c>
      <c r="H32" s="380">
        <v>107577</v>
      </c>
      <c r="I32" s="380">
        <v>0</v>
      </c>
      <c r="J32" s="380">
        <v>111717</v>
      </c>
      <c r="K32" s="861" t="s">
        <v>55</v>
      </c>
      <c r="L32" s="862"/>
    </row>
    <row r="33" spans="1:12" s="242" customFormat="1" ht="17.100000000000001" customHeight="1">
      <c r="A33" s="869" t="s">
        <v>56</v>
      </c>
      <c r="B33" s="870"/>
      <c r="C33" s="240">
        <f t="shared" si="1"/>
        <v>377098</v>
      </c>
      <c r="D33" s="379">
        <v>23468</v>
      </c>
      <c r="E33" s="379">
        <v>12262</v>
      </c>
      <c r="F33" s="379">
        <v>134090</v>
      </c>
      <c r="G33" s="380">
        <v>9255</v>
      </c>
      <c r="H33" s="380">
        <v>101481</v>
      </c>
      <c r="I33" s="380">
        <v>0</v>
      </c>
      <c r="J33" s="380">
        <v>96542</v>
      </c>
      <c r="K33" s="861" t="s">
        <v>57</v>
      </c>
      <c r="L33" s="862"/>
    </row>
    <row r="34" spans="1:12" s="242" customFormat="1" ht="17.100000000000001" customHeight="1">
      <c r="A34" s="869" t="s">
        <v>58</v>
      </c>
      <c r="B34" s="870"/>
      <c r="C34" s="240">
        <f t="shared" si="1"/>
        <v>470917</v>
      </c>
      <c r="D34" s="379">
        <v>31298</v>
      </c>
      <c r="E34" s="379">
        <v>14509</v>
      </c>
      <c r="F34" s="379">
        <v>190409</v>
      </c>
      <c r="G34" s="380">
        <v>11284</v>
      </c>
      <c r="H34" s="380">
        <v>115414</v>
      </c>
      <c r="I34" s="380">
        <v>19496</v>
      </c>
      <c r="J34" s="380">
        <v>88507</v>
      </c>
      <c r="K34" s="861" t="s">
        <v>59</v>
      </c>
      <c r="L34" s="862"/>
    </row>
    <row r="35" spans="1:12" s="242" customFormat="1" ht="17.100000000000001" customHeight="1">
      <c r="A35" s="869" t="s">
        <v>60</v>
      </c>
      <c r="B35" s="870"/>
      <c r="C35" s="240">
        <f t="shared" si="1"/>
        <v>489860</v>
      </c>
      <c r="D35" s="379">
        <v>87275</v>
      </c>
      <c r="E35" s="379">
        <v>19374</v>
      </c>
      <c r="F35" s="379">
        <v>135285</v>
      </c>
      <c r="G35" s="380">
        <v>17901</v>
      </c>
      <c r="H35" s="380">
        <v>143275</v>
      </c>
      <c r="I35" s="380">
        <v>0</v>
      </c>
      <c r="J35" s="380">
        <v>86750</v>
      </c>
      <c r="K35" s="861" t="s">
        <v>61</v>
      </c>
      <c r="L35" s="862"/>
    </row>
    <row r="36" spans="1:12" s="242" customFormat="1" ht="17.100000000000001" customHeight="1">
      <c r="A36" s="869" t="s">
        <v>62</v>
      </c>
      <c r="B36" s="870"/>
      <c r="C36" s="240">
        <f t="shared" si="1"/>
        <v>503707</v>
      </c>
      <c r="D36" s="379">
        <v>20383</v>
      </c>
      <c r="E36" s="379">
        <v>15922</v>
      </c>
      <c r="F36" s="379">
        <v>221139</v>
      </c>
      <c r="G36" s="380">
        <v>14548</v>
      </c>
      <c r="H36" s="380">
        <v>134506</v>
      </c>
      <c r="I36" s="380">
        <v>5600</v>
      </c>
      <c r="J36" s="380">
        <v>91609</v>
      </c>
      <c r="K36" s="861" t="s">
        <v>63</v>
      </c>
      <c r="L36" s="862"/>
    </row>
    <row r="37" spans="1:12" s="242" customFormat="1" ht="17.100000000000001" customHeight="1">
      <c r="A37" s="869" t="s">
        <v>64</v>
      </c>
      <c r="B37" s="870"/>
      <c r="C37" s="240">
        <f t="shared" si="1"/>
        <v>465327</v>
      </c>
      <c r="D37" s="379">
        <v>12768</v>
      </c>
      <c r="E37" s="379">
        <v>12617</v>
      </c>
      <c r="F37" s="379">
        <v>232486</v>
      </c>
      <c r="G37" s="380">
        <v>9601</v>
      </c>
      <c r="H37" s="380">
        <v>110694</v>
      </c>
      <c r="I37" s="380">
        <v>0</v>
      </c>
      <c r="J37" s="380">
        <v>87161</v>
      </c>
      <c r="K37" s="861" t="s">
        <v>65</v>
      </c>
      <c r="L37" s="862"/>
    </row>
    <row r="38" spans="1:12" s="242" customFormat="1" ht="17.100000000000001" customHeight="1">
      <c r="A38" s="869" t="s">
        <v>66</v>
      </c>
      <c r="B38" s="870"/>
      <c r="C38" s="240">
        <f t="shared" si="1"/>
        <v>575831</v>
      </c>
      <c r="D38" s="379">
        <v>47490</v>
      </c>
      <c r="E38" s="379">
        <v>33794</v>
      </c>
      <c r="F38" s="379">
        <v>183515</v>
      </c>
      <c r="G38" s="380">
        <v>13556</v>
      </c>
      <c r="H38" s="380">
        <v>149691</v>
      </c>
      <c r="I38" s="380">
        <v>0</v>
      </c>
      <c r="J38" s="380">
        <v>147785</v>
      </c>
      <c r="K38" s="861" t="s">
        <v>67</v>
      </c>
      <c r="L38" s="862"/>
    </row>
    <row r="39" spans="1:12" s="242" customFormat="1" ht="17.100000000000001" customHeight="1" thickBot="1">
      <c r="A39" s="885" t="s">
        <v>68</v>
      </c>
      <c r="B39" s="886"/>
      <c r="C39" s="463">
        <f t="shared" si="1"/>
        <v>206252</v>
      </c>
      <c r="D39" s="471">
        <v>4123</v>
      </c>
      <c r="E39" s="471">
        <v>10464</v>
      </c>
      <c r="F39" s="471">
        <v>77747</v>
      </c>
      <c r="G39" s="471">
        <v>6596</v>
      </c>
      <c r="H39" s="471">
        <v>60894</v>
      </c>
      <c r="I39" s="471">
        <v>0</v>
      </c>
      <c r="J39" s="472">
        <v>46428</v>
      </c>
      <c r="K39" s="887" t="s">
        <v>69</v>
      </c>
      <c r="L39" s="888"/>
    </row>
    <row r="40" spans="1:12" s="252" customFormat="1" ht="12" customHeight="1">
      <c r="A40" s="884" t="s">
        <v>455</v>
      </c>
      <c r="B40" s="884"/>
      <c r="C40" s="249"/>
      <c r="D40" s="249"/>
      <c r="E40" s="249"/>
      <c r="F40" s="249"/>
      <c r="G40" s="250"/>
      <c r="H40" s="250"/>
      <c r="I40" s="250"/>
      <c r="J40" s="250"/>
      <c r="K40" s="251"/>
      <c r="L40" s="188" t="s">
        <v>511</v>
      </c>
    </row>
    <row r="41" spans="1:12" s="233" customFormat="1" ht="11.25">
      <c r="A41" s="253" t="s">
        <v>464</v>
      </c>
      <c r="B41" s="232"/>
      <c r="C41" s="254"/>
      <c r="D41" s="254"/>
      <c r="E41" s="254"/>
      <c r="F41" s="254"/>
      <c r="G41" s="255"/>
      <c r="H41" s="255"/>
      <c r="I41" s="255"/>
      <c r="J41" s="255"/>
    </row>
    <row r="42" spans="1:12" s="233" customFormat="1" ht="11.25">
      <c r="A42" s="253" t="s">
        <v>643</v>
      </c>
      <c r="B42" s="232"/>
      <c r="C42" s="254"/>
      <c r="D42" s="254"/>
      <c r="E42" s="254"/>
      <c r="F42" s="254"/>
      <c r="G42" s="255"/>
      <c r="H42" s="255"/>
      <c r="I42" s="255"/>
      <c r="J42" s="255"/>
    </row>
    <row r="43" spans="1:12" s="233" customFormat="1" ht="11.25">
      <c r="A43" s="232"/>
      <c r="B43" s="232"/>
      <c r="C43" s="232"/>
      <c r="D43" s="232"/>
      <c r="E43" s="232"/>
      <c r="F43" s="232"/>
    </row>
    <row r="44" spans="1:12" s="233" customFormat="1" ht="11.25">
      <c r="A44" s="232"/>
      <c r="B44" s="232"/>
      <c r="C44" s="232"/>
      <c r="D44" s="232"/>
      <c r="E44" s="232"/>
      <c r="F44" s="232"/>
    </row>
    <row r="45" spans="1:12" s="233" customFormat="1" ht="11.25">
      <c r="A45" s="232"/>
      <c r="B45" s="232"/>
      <c r="C45" s="232"/>
      <c r="D45" s="232"/>
      <c r="E45" s="232"/>
      <c r="F45" s="232"/>
    </row>
    <row r="46" spans="1:12" s="233" customFormat="1" ht="11.25">
      <c r="A46" s="232"/>
      <c r="B46" s="232"/>
      <c r="C46" s="232"/>
      <c r="D46" s="232"/>
      <c r="E46" s="232"/>
      <c r="F46" s="232"/>
    </row>
    <row r="47" spans="1:12" s="233" customFormat="1" ht="11.25">
      <c r="A47" s="232"/>
      <c r="B47" s="232"/>
      <c r="C47" s="232"/>
      <c r="D47" s="232"/>
      <c r="E47" s="232"/>
      <c r="F47" s="232"/>
    </row>
    <row r="48" spans="1:12" s="233" customFormat="1" ht="11.25">
      <c r="A48" s="232"/>
      <c r="B48" s="232"/>
      <c r="C48" s="232"/>
      <c r="D48" s="232"/>
      <c r="E48" s="232"/>
      <c r="F48" s="232"/>
    </row>
    <row r="49" spans="1:6" s="233" customFormat="1" ht="11.25">
      <c r="A49" s="232"/>
      <c r="B49" s="232"/>
      <c r="C49" s="232"/>
      <c r="D49" s="232"/>
      <c r="E49" s="232"/>
      <c r="F49" s="232"/>
    </row>
    <row r="50" spans="1:6" s="233" customFormat="1" ht="11.25">
      <c r="A50" s="232"/>
      <c r="B50" s="232"/>
      <c r="C50" s="232"/>
      <c r="D50" s="232"/>
      <c r="E50" s="232"/>
      <c r="F50" s="232"/>
    </row>
    <row r="51" spans="1:6" s="233" customFormat="1" ht="11.25">
      <c r="A51" s="232"/>
      <c r="B51" s="232"/>
      <c r="C51" s="232"/>
      <c r="D51" s="232"/>
      <c r="E51" s="232"/>
      <c r="F51" s="232"/>
    </row>
    <row r="52" spans="1:6" s="233" customFormat="1" ht="11.25">
      <c r="A52" s="232"/>
      <c r="B52" s="232"/>
      <c r="C52" s="232"/>
      <c r="D52" s="232"/>
      <c r="E52" s="232"/>
      <c r="F52" s="232"/>
    </row>
    <row r="53" spans="1:6" s="233" customFormat="1" ht="11.25">
      <c r="A53" s="232"/>
      <c r="B53" s="232"/>
      <c r="C53" s="232"/>
      <c r="D53" s="232"/>
      <c r="E53" s="232"/>
      <c r="F53" s="232"/>
    </row>
    <row r="54" spans="1:6" s="233" customFormat="1" ht="11.25">
      <c r="A54" s="232"/>
      <c r="B54" s="232"/>
      <c r="C54" s="232"/>
      <c r="D54" s="232"/>
      <c r="E54" s="232"/>
      <c r="F54" s="232"/>
    </row>
    <row r="55" spans="1:6" s="233" customFormat="1" ht="11.25">
      <c r="A55" s="232"/>
      <c r="B55" s="232"/>
      <c r="C55" s="232"/>
      <c r="D55" s="232"/>
      <c r="E55" s="232"/>
      <c r="F55" s="232"/>
    </row>
    <row r="56" spans="1:6" s="233" customFormat="1" ht="11.25">
      <c r="A56" s="232"/>
      <c r="B56" s="232"/>
      <c r="C56" s="232"/>
      <c r="D56" s="232"/>
      <c r="E56" s="232"/>
      <c r="F56" s="232"/>
    </row>
    <row r="57" spans="1:6" s="233" customFormat="1" ht="11.25">
      <c r="A57" s="232"/>
      <c r="B57" s="232"/>
      <c r="C57" s="232"/>
      <c r="D57" s="232"/>
      <c r="E57" s="232"/>
      <c r="F57" s="232"/>
    </row>
    <row r="58" spans="1:6" s="233" customFormat="1" ht="11.25">
      <c r="A58" s="232"/>
      <c r="B58" s="232"/>
      <c r="C58" s="232"/>
      <c r="D58" s="232"/>
      <c r="E58" s="232"/>
      <c r="F58" s="232"/>
    </row>
    <row r="59" spans="1:6" s="233" customFormat="1" ht="11.25">
      <c r="A59" s="232"/>
      <c r="B59" s="232"/>
      <c r="C59" s="232"/>
      <c r="D59" s="232"/>
      <c r="E59" s="232"/>
      <c r="F59" s="232"/>
    </row>
    <row r="60" spans="1:6" s="233" customFormat="1" ht="11.25">
      <c r="A60" s="232"/>
      <c r="B60" s="232"/>
      <c r="C60" s="232"/>
      <c r="D60" s="232"/>
      <c r="E60" s="232"/>
      <c r="F60" s="232"/>
    </row>
    <row r="61" spans="1:6" s="233" customFormat="1" ht="11.25">
      <c r="A61" s="232"/>
      <c r="B61" s="232"/>
      <c r="C61" s="232"/>
      <c r="D61" s="232"/>
      <c r="E61" s="232"/>
      <c r="F61" s="232"/>
    </row>
    <row r="62" spans="1:6" s="233" customFormat="1" ht="11.25">
      <c r="A62" s="232"/>
      <c r="B62" s="232"/>
      <c r="C62" s="232"/>
      <c r="D62" s="232"/>
      <c r="E62" s="232"/>
      <c r="F62" s="232"/>
    </row>
    <row r="63" spans="1:6" s="233" customFormat="1" ht="11.25">
      <c r="A63" s="232"/>
      <c r="B63" s="232"/>
      <c r="C63" s="232"/>
      <c r="D63" s="232"/>
      <c r="E63" s="232"/>
      <c r="F63" s="232"/>
    </row>
    <row r="64" spans="1:6" s="233" customFormat="1" ht="11.25">
      <c r="A64" s="232"/>
      <c r="B64" s="232"/>
      <c r="C64" s="232"/>
      <c r="D64" s="232"/>
      <c r="E64" s="232"/>
      <c r="F64" s="232"/>
    </row>
    <row r="65" spans="1:6" s="233" customFormat="1" ht="11.25">
      <c r="A65" s="232"/>
      <c r="B65" s="232"/>
      <c r="C65" s="232"/>
      <c r="D65" s="232"/>
      <c r="E65" s="232"/>
      <c r="F65" s="232"/>
    </row>
    <row r="66" spans="1:6" s="233" customFormat="1" ht="11.25">
      <c r="A66" s="232"/>
      <c r="B66" s="232"/>
      <c r="C66" s="232"/>
      <c r="D66" s="232"/>
      <c r="E66" s="232"/>
      <c r="F66" s="232"/>
    </row>
    <row r="67" spans="1:6" s="233" customFormat="1" ht="11.25">
      <c r="A67" s="232"/>
      <c r="B67" s="232"/>
      <c r="C67" s="232"/>
      <c r="D67" s="232"/>
      <c r="E67" s="232"/>
      <c r="F67" s="232"/>
    </row>
    <row r="68" spans="1:6" s="233" customFormat="1" ht="11.25">
      <c r="A68" s="232"/>
      <c r="B68" s="232"/>
      <c r="C68" s="232"/>
      <c r="D68" s="232"/>
      <c r="E68" s="232"/>
      <c r="F68" s="232"/>
    </row>
    <row r="69" spans="1:6" s="233" customFormat="1" ht="11.25">
      <c r="A69" s="232"/>
      <c r="B69" s="232"/>
      <c r="C69" s="232"/>
      <c r="D69" s="232"/>
      <c r="E69" s="232"/>
      <c r="F69" s="232"/>
    </row>
    <row r="70" spans="1:6" s="233" customFormat="1" ht="11.25">
      <c r="A70" s="232"/>
      <c r="B70" s="232"/>
      <c r="C70" s="232"/>
      <c r="D70" s="232"/>
      <c r="E70" s="232"/>
      <c r="F70" s="232"/>
    </row>
    <row r="71" spans="1:6" s="233" customFormat="1" ht="11.25">
      <c r="A71" s="232"/>
      <c r="B71" s="232"/>
      <c r="C71" s="232"/>
      <c r="D71" s="232"/>
      <c r="E71" s="232"/>
      <c r="F71" s="232"/>
    </row>
    <row r="72" spans="1:6" s="233" customFormat="1" ht="11.25">
      <c r="A72" s="232"/>
      <c r="B72" s="232"/>
      <c r="C72" s="232"/>
      <c r="D72" s="232"/>
      <c r="E72" s="232"/>
      <c r="F72" s="232"/>
    </row>
    <row r="73" spans="1:6" s="233" customFormat="1" ht="11.25">
      <c r="A73" s="232"/>
      <c r="B73" s="232"/>
      <c r="C73" s="232"/>
      <c r="D73" s="232"/>
      <c r="E73" s="232"/>
      <c r="F73" s="232"/>
    </row>
    <row r="74" spans="1:6" s="233" customFormat="1" ht="11.25">
      <c r="A74" s="232"/>
      <c r="B74" s="232"/>
      <c r="C74" s="232"/>
      <c r="D74" s="232"/>
      <c r="E74" s="232"/>
      <c r="F74" s="232"/>
    </row>
    <row r="75" spans="1:6" s="233" customFormat="1" ht="11.25">
      <c r="A75" s="232"/>
      <c r="B75" s="232"/>
      <c r="C75" s="232"/>
      <c r="D75" s="232"/>
      <c r="E75" s="232"/>
      <c r="F75" s="232"/>
    </row>
    <row r="76" spans="1:6" s="233" customFormat="1" ht="11.25">
      <c r="A76" s="232"/>
      <c r="B76" s="232"/>
      <c r="C76" s="232"/>
      <c r="D76" s="232"/>
      <c r="E76" s="232"/>
      <c r="F76" s="232"/>
    </row>
    <row r="77" spans="1:6" s="233" customFormat="1" ht="11.25">
      <c r="A77" s="232"/>
      <c r="B77" s="232"/>
      <c r="C77" s="232"/>
      <c r="D77" s="232"/>
      <c r="E77" s="232"/>
      <c r="F77" s="232"/>
    </row>
    <row r="78" spans="1:6" s="233" customFormat="1" ht="11.25">
      <c r="A78" s="232"/>
      <c r="B78" s="232"/>
      <c r="C78" s="232"/>
      <c r="D78" s="232"/>
      <c r="E78" s="232"/>
      <c r="F78" s="232"/>
    </row>
    <row r="79" spans="1:6" s="233" customFormat="1" ht="11.25">
      <c r="A79" s="232"/>
      <c r="B79" s="232"/>
      <c r="C79" s="232"/>
      <c r="D79" s="232"/>
      <c r="E79" s="232"/>
      <c r="F79" s="232"/>
    </row>
    <row r="80" spans="1:6" s="233" customFormat="1" ht="11.25">
      <c r="A80" s="232"/>
      <c r="B80" s="232"/>
      <c r="C80" s="232"/>
      <c r="D80" s="232"/>
      <c r="E80" s="232"/>
      <c r="F80" s="232"/>
    </row>
    <row r="81" spans="1:6" s="233" customFormat="1" ht="11.25">
      <c r="A81" s="232"/>
      <c r="B81" s="232"/>
      <c r="C81" s="232"/>
      <c r="D81" s="232"/>
      <c r="E81" s="232"/>
      <c r="F81" s="232"/>
    </row>
    <row r="82" spans="1:6" s="233" customFormat="1" ht="11.25">
      <c r="A82" s="232"/>
      <c r="B82" s="232"/>
      <c r="C82" s="232"/>
      <c r="D82" s="232"/>
      <c r="E82" s="232"/>
      <c r="F82" s="232"/>
    </row>
    <row r="83" spans="1:6" s="233" customFormat="1" ht="11.25">
      <c r="A83" s="232"/>
      <c r="B83" s="232"/>
      <c r="C83" s="232"/>
      <c r="D83" s="232"/>
      <c r="E83" s="232"/>
      <c r="F83" s="232"/>
    </row>
    <row r="84" spans="1:6" s="233" customFormat="1" ht="11.25">
      <c r="A84" s="232"/>
      <c r="B84" s="232"/>
      <c r="C84" s="232"/>
      <c r="D84" s="232"/>
      <c r="E84" s="232"/>
      <c r="F84" s="232"/>
    </row>
    <row r="85" spans="1:6" s="233" customFormat="1" ht="11.25">
      <c r="A85" s="232"/>
      <c r="B85" s="232"/>
      <c r="C85" s="232"/>
      <c r="D85" s="232"/>
      <c r="E85" s="232"/>
      <c r="F85" s="232"/>
    </row>
    <row r="86" spans="1:6" s="233" customFormat="1" ht="11.25">
      <c r="A86" s="232"/>
      <c r="B86" s="232"/>
      <c r="C86" s="232"/>
      <c r="D86" s="232"/>
      <c r="E86" s="232"/>
      <c r="F86" s="232"/>
    </row>
    <row r="87" spans="1:6" s="233" customFormat="1" ht="11.25">
      <c r="A87" s="232"/>
      <c r="B87" s="232"/>
      <c r="C87" s="232"/>
      <c r="D87" s="232"/>
      <c r="E87" s="232"/>
      <c r="F87" s="232"/>
    </row>
    <row r="88" spans="1:6" s="233" customFormat="1" ht="11.25">
      <c r="A88" s="232"/>
      <c r="B88" s="232"/>
      <c r="C88" s="232"/>
      <c r="D88" s="232"/>
      <c r="E88" s="232"/>
      <c r="F88" s="232"/>
    </row>
    <row r="89" spans="1:6" s="233" customFormat="1" ht="11.25">
      <c r="A89" s="232"/>
      <c r="B89" s="232"/>
      <c r="C89" s="232"/>
      <c r="D89" s="232"/>
      <c r="E89" s="232"/>
      <c r="F89" s="232"/>
    </row>
    <row r="90" spans="1:6" s="233" customFormat="1" ht="11.25">
      <c r="A90" s="232"/>
      <c r="B90" s="232"/>
      <c r="C90" s="232"/>
      <c r="D90" s="232"/>
      <c r="E90" s="232"/>
      <c r="F90" s="232"/>
    </row>
    <row r="91" spans="1:6" s="233" customFormat="1" ht="11.25">
      <c r="A91" s="232"/>
      <c r="B91" s="232"/>
      <c r="C91" s="232"/>
      <c r="D91" s="232"/>
      <c r="E91" s="232"/>
      <c r="F91" s="232"/>
    </row>
    <row r="92" spans="1:6" s="233" customFormat="1" ht="11.25">
      <c r="A92" s="232"/>
      <c r="B92" s="232"/>
      <c r="C92" s="232"/>
      <c r="D92" s="232"/>
      <c r="E92" s="232"/>
      <c r="F92" s="232"/>
    </row>
    <row r="93" spans="1:6" s="233" customFormat="1" ht="11.25">
      <c r="A93" s="232"/>
      <c r="B93" s="232"/>
      <c r="C93" s="232"/>
      <c r="D93" s="232"/>
      <c r="E93" s="232"/>
      <c r="F93" s="232"/>
    </row>
    <row r="94" spans="1:6" s="233" customFormat="1" ht="11.25">
      <c r="A94" s="232"/>
      <c r="B94" s="232"/>
      <c r="C94" s="232"/>
      <c r="D94" s="232"/>
      <c r="E94" s="232"/>
      <c r="F94" s="232"/>
    </row>
    <row r="95" spans="1:6" s="233" customFormat="1" ht="11.25">
      <c r="A95" s="232"/>
      <c r="B95" s="232"/>
      <c r="C95" s="232"/>
      <c r="D95" s="232"/>
      <c r="E95" s="232"/>
      <c r="F95" s="232"/>
    </row>
    <row r="96" spans="1:6" s="233" customFormat="1" ht="11.25">
      <c r="A96" s="232"/>
      <c r="B96" s="232"/>
      <c r="C96" s="232"/>
      <c r="D96" s="232"/>
      <c r="E96" s="232"/>
      <c r="F96" s="232"/>
    </row>
    <row r="97" spans="1:6" s="233" customFormat="1" ht="11.25">
      <c r="A97" s="232"/>
      <c r="B97" s="232"/>
      <c r="C97" s="232"/>
      <c r="D97" s="232"/>
      <c r="E97" s="232"/>
      <c r="F97" s="232"/>
    </row>
    <row r="98" spans="1:6" s="233" customFormat="1" ht="11.25">
      <c r="A98" s="232"/>
      <c r="B98" s="232"/>
      <c r="C98" s="232"/>
      <c r="D98" s="232"/>
      <c r="E98" s="232"/>
      <c r="F98" s="232"/>
    </row>
    <row r="99" spans="1:6" s="233" customFormat="1" ht="11.25">
      <c r="A99" s="232"/>
      <c r="B99" s="232"/>
      <c r="C99" s="232"/>
      <c r="D99" s="232"/>
      <c r="E99" s="232"/>
      <c r="F99" s="232"/>
    </row>
    <row r="100" spans="1:6" s="233" customFormat="1" ht="11.25">
      <c r="A100" s="232"/>
      <c r="B100" s="232"/>
      <c r="C100" s="232"/>
      <c r="D100" s="232"/>
      <c r="E100" s="232"/>
      <c r="F100" s="232"/>
    </row>
    <row r="101" spans="1:6" s="233" customFormat="1" ht="11.25">
      <c r="A101" s="232"/>
      <c r="B101" s="232"/>
      <c r="C101" s="232"/>
      <c r="D101" s="232"/>
      <c r="E101" s="232"/>
      <c r="F101" s="232"/>
    </row>
    <row r="102" spans="1:6" s="233" customFormat="1" ht="11.25">
      <c r="A102" s="232"/>
      <c r="B102" s="232"/>
      <c r="C102" s="232"/>
      <c r="D102" s="232"/>
      <c r="E102" s="232"/>
      <c r="F102" s="232"/>
    </row>
    <row r="103" spans="1:6" s="233" customFormat="1" ht="11.25">
      <c r="A103" s="232"/>
      <c r="B103" s="232"/>
      <c r="C103" s="232"/>
      <c r="D103" s="232"/>
      <c r="E103" s="232"/>
      <c r="F103" s="232"/>
    </row>
    <row r="104" spans="1:6" s="233" customFormat="1" ht="11.25">
      <c r="A104" s="232"/>
      <c r="B104" s="232"/>
      <c r="C104" s="232"/>
      <c r="D104" s="232"/>
      <c r="E104" s="232"/>
      <c r="F104" s="232"/>
    </row>
  </sheetData>
  <sheetProtection selectLockedCells="1"/>
  <mergeCells count="71">
    <mergeCell ref="A35:B35"/>
    <mergeCell ref="A28:B28"/>
    <mergeCell ref="E6:E10"/>
    <mergeCell ref="H6:H10"/>
    <mergeCell ref="A36:B36"/>
    <mergeCell ref="A30:B30"/>
    <mergeCell ref="A31:B31"/>
    <mergeCell ref="A24:B24"/>
    <mergeCell ref="A23:B23"/>
    <mergeCell ref="F6:F10"/>
    <mergeCell ref="G6:G10"/>
    <mergeCell ref="D6:D10"/>
    <mergeCell ref="A11:B11"/>
    <mergeCell ref="A20:B20"/>
    <mergeCell ref="A6:B10"/>
    <mergeCell ref="C6:C10"/>
    <mergeCell ref="K30:L30"/>
    <mergeCell ref="A25:B25"/>
    <mergeCell ref="K25:L25"/>
    <mergeCell ref="K26:L26"/>
    <mergeCell ref="A29:B29"/>
    <mergeCell ref="A26:B26"/>
    <mergeCell ref="A27:B27"/>
    <mergeCell ref="K27:L27"/>
    <mergeCell ref="K28:L28"/>
    <mergeCell ref="K29:L29"/>
    <mergeCell ref="K31:L31"/>
    <mergeCell ref="A40:B40"/>
    <mergeCell ref="A37:B37"/>
    <mergeCell ref="K37:L37"/>
    <mergeCell ref="A38:B38"/>
    <mergeCell ref="K38:L38"/>
    <mergeCell ref="A39:B39"/>
    <mergeCell ref="K39:L39"/>
    <mergeCell ref="K36:L36"/>
    <mergeCell ref="K35:L35"/>
    <mergeCell ref="A32:B32"/>
    <mergeCell ref="A33:B33"/>
    <mergeCell ref="A34:B34"/>
    <mergeCell ref="K34:L34"/>
    <mergeCell ref="K33:L33"/>
    <mergeCell ref="K32:L32"/>
    <mergeCell ref="A3:F3"/>
    <mergeCell ref="G3:L3"/>
    <mergeCell ref="A4:F4"/>
    <mergeCell ref="G4:J4"/>
    <mergeCell ref="K23:L23"/>
    <mergeCell ref="A22:B22"/>
    <mergeCell ref="K18:L18"/>
    <mergeCell ref="A18:B18"/>
    <mergeCell ref="K19:L19"/>
    <mergeCell ref="A15:B15"/>
    <mergeCell ref="K15:L15"/>
    <mergeCell ref="K11:L11"/>
    <mergeCell ref="A12:B12"/>
    <mergeCell ref="K13:L13"/>
    <mergeCell ref="K24:L24"/>
    <mergeCell ref="K6:L10"/>
    <mergeCell ref="K22:L22"/>
    <mergeCell ref="A17:B17"/>
    <mergeCell ref="K17:L17"/>
    <mergeCell ref="K20:L20"/>
    <mergeCell ref="K21:L21"/>
    <mergeCell ref="A19:B19"/>
    <mergeCell ref="J6:J10"/>
    <mergeCell ref="A21:B21"/>
    <mergeCell ref="I6:I10"/>
    <mergeCell ref="K12:L12"/>
    <mergeCell ref="A13:B13"/>
    <mergeCell ref="K14:L14"/>
    <mergeCell ref="A14:B14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"/>
  <sheetViews>
    <sheetView view="pageBreakPreview" zoomScaleSheetLayoutView="100" workbookViewId="0">
      <selection activeCell="A14" sqref="A14:B14"/>
    </sheetView>
  </sheetViews>
  <sheetFormatPr defaultRowHeight="14.25"/>
  <cols>
    <col min="1" max="1" width="4.5" style="192" customWidth="1"/>
    <col min="2" max="2" width="5.75" style="192" customWidth="1"/>
    <col min="3" max="3" width="10.875" style="193" customWidth="1"/>
    <col min="4" max="4" width="11.75" style="193" customWidth="1"/>
    <col min="5" max="9" width="9.875" style="193" customWidth="1"/>
    <col min="10" max="10" width="7.625" style="193" customWidth="1"/>
    <col min="11" max="11" width="8.875" style="193" customWidth="1"/>
    <col min="12" max="12" width="10" style="193" customWidth="1"/>
    <col min="13" max="13" width="9.125" style="193" customWidth="1"/>
    <col min="14" max="15" width="8.875" style="193" customWidth="1"/>
    <col min="16" max="16" width="9.5" style="193" customWidth="1"/>
    <col min="17" max="17" width="9.375" style="193" customWidth="1"/>
    <col min="18" max="18" width="3.625" style="192" customWidth="1"/>
    <col min="19" max="19" width="6.625" style="192" customWidth="1"/>
    <col min="20" max="16384" width="9" style="194"/>
  </cols>
  <sheetData>
    <row r="1" spans="1:19" s="413" customFormat="1" ht="14.1" customHeight="1">
      <c r="A1" s="231" t="s">
        <v>666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R1" s="231"/>
      <c r="S1" s="234" t="s">
        <v>667</v>
      </c>
    </row>
    <row r="2" spans="1:19" s="488" customFormat="1" ht="14.1" customHeight="1">
      <c r="A2" s="89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34"/>
      <c r="R2" s="89"/>
      <c r="S2" s="173"/>
    </row>
    <row r="3" spans="1:19" s="487" customFormat="1" ht="24" customHeight="1">
      <c r="A3" s="924" t="s">
        <v>484</v>
      </c>
      <c r="B3" s="924"/>
      <c r="C3" s="924"/>
      <c r="D3" s="924"/>
      <c r="E3" s="924"/>
      <c r="F3" s="924"/>
      <c r="G3" s="924"/>
      <c r="H3" s="924"/>
      <c r="I3" s="924"/>
      <c r="J3" s="924" t="s">
        <v>87</v>
      </c>
      <c r="K3" s="924"/>
      <c r="L3" s="924"/>
      <c r="M3" s="924"/>
      <c r="N3" s="924"/>
      <c r="O3" s="924"/>
      <c r="P3" s="924"/>
      <c r="Q3" s="924"/>
      <c r="R3" s="924"/>
      <c r="S3" s="924"/>
    </row>
    <row r="4" spans="1:19" s="176" customFormat="1" ht="20.100000000000001" customHeight="1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</row>
    <row r="5" spans="1:19" s="486" customFormat="1" ht="18" customHeight="1" thickBot="1">
      <c r="A5" s="925" t="s">
        <v>17</v>
      </c>
      <c r="B5" s="925"/>
      <c r="C5" s="925"/>
      <c r="D5" s="925"/>
      <c r="E5" s="925"/>
      <c r="F5" s="925"/>
      <c r="R5" s="221"/>
      <c r="S5" s="221" t="s">
        <v>76</v>
      </c>
    </row>
    <row r="6" spans="1:19" s="488" customFormat="1" ht="17.100000000000001" customHeight="1">
      <c r="A6" s="926" t="s">
        <v>330</v>
      </c>
      <c r="B6" s="927"/>
      <c r="C6" s="932" t="s">
        <v>88</v>
      </c>
      <c r="D6" s="918" t="s">
        <v>95</v>
      </c>
      <c r="E6" s="918" t="s">
        <v>331</v>
      </c>
      <c r="F6" s="918" t="s">
        <v>332</v>
      </c>
      <c r="G6" s="918" t="s">
        <v>89</v>
      </c>
      <c r="H6" s="918" t="s">
        <v>271</v>
      </c>
      <c r="I6" s="935" t="s">
        <v>90</v>
      </c>
      <c r="J6" s="915" t="s">
        <v>273</v>
      </c>
      <c r="K6" s="918" t="s">
        <v>485</v>
      </c>
      <c r="L6" s="921" t="s">
        <v>274</v>
      </c>
      <c r="M6" s="918" t="s">
        <v>486</v>
      </c>
      <c r="N6" s="918" t="s">
        <v>487</v>
      </c>
      <c r="O6" s="918" t="s">
        <v>488</v>
      </c>
      <c r="P6" s="935" t="s">
        <v>599</v>
      </c>
      <c r="Q6" s="935" t="s">
        <v>333</v>
      </c>
      <c r="R6" s="938" t="s">
        <v>334</v>
      </c>
      <c r="S6" s="926"/>
    </row>
    <row r="7" spans="1:19" s="488" customFormat="1" ht="17.100000000000001" customHeight="1">
      <c r="A7" s="928"/>
      <c r="B7" s="929"/>
      <c r="C7" s="933"/>
      <c r="D7" s="919"/>
      <c r="E7" s="919"/>
      <c r="F7" s="919"/>
      <c r="G7" s="919"/>
      <c r="H7" s="919"/>
      <c r="I7" s="936"/>
      <c r="J7" s="916"/>
      <c r="K7" s="919"/>
      <c r="L7" s="922"/>
      <c r="M7" s="919"/>
      <c r="N7" s="919"/>
      <c r="O7" s="919"/>
      <c r="P7" s="936"/>
      <c r="Q7" s="936"/>
      <c r="R7" s="939"/>
      <c r="S7" s="928"/>
    </row>
    <row r="8" spans="1:19" s="488" customFormat="1" ht="17.100000000000001" customHeight="1">
      <c r="A8" s="928"/>
      <c r="B8" s="929"/>
      <c r="C8" s="933"/>
      <c r="D8" s="919"/>
      <c r="E8" s="919"/>
      <c r="F8" s="919"/>
      <c r="G8" s="919"/>
      <c r="H8" s="919"/>
      <c r="I8" s="936"/>
      <c r="J8" s="916"/>
      <c r="K8" s="919"/>
      <c r="L8" s="922"/>
      <c r="M8" s="919"/>
      <c r="N8" s="919"/>
      <c r="O8" s="919"/>
      <c r="P8" s="936"/>
      <c r="Q8" s="936"/>
      <c r="R8" s="939"/>
      <c r="S8" s="928"/>
    </row>
    <row r="9" spans="1:19" s="488" customFormat="1" ht="17.100000000000001" customHeight="1">
      <c r="A9" s="930"/>
      <c r="B9" s="931"/>
      <c r="C9" s="934"/>
      <c r="D9" s="920"/>
      <c r="E9" s="920"/>
      <c r="F9" s="920"/>
      <c r="G9" s="920"/>
      <c r="H9" s="920"/>
      <c r="I9" s="937"/>
      <c r="J9" s="917"/>
      <c r="K9" s="920"/>
      <c r="L9" s="923"/>
      <c r="M9" s="920"/>
      <c r="N9" s="920"/>
      <c r="O9" s="920"/>
      <c r="P9" s="937"/>
      <c r="Q9" s="937"/>
      <c r="R9" s="940"/>
      <c r="S9" s="930"/>
    </row>
    <row r="10" spans="1:19" s="222" customFormat="1" ht="17.100000000000001" customHeight="1">
      <c r="A10" s="899" t="s">
        <v>473</v>
      </c>
      <c r="B10" s="900"/>
      <c r="C10" s="352">
        <v>16737411</v>
      </c>
      <c r="D10" s="352">
        <v>1859054</v>
      </c>
      <c r="E10" s="352">
        <v>721259</v>
      </c>
      <c r="F10" s="352">
        <v>70055</v>
      </c>
      <c r="G10" s="352">
        <v>1450121</v>
      </c>
      <c r="H10" s="352">
        <v>1256303</v>
      </c>
      <c r="I10" s="352">
        <v>3611215</v>
      </c>
      <c r="J10" s="353">
        <v>288409</v>
      </c>
      <c r="K10" s="354">
        <v>2727081</v>
      </c>
      <c r="L10" s="354">
        <v>372983</v>
      </c>
      <c r="M10" s="354">
        <v>1113807</v>
      </c>
      <c r="N10" s="354">
        <v>1257161</v>
      </c>
      <c r="O10" s="354">
        <v>19424</v>
      </c>
      <c r="P10" s="354">
        <v>179728</v>
      </c>
      <c r="Q10" s="353">
        <v>1810812</v>
      </c>
      <c r="R10" s="898" t="s">
        <v>473</v>
      </c>
      <c r="S10" s="899"/>
    </row>
    <row r="11" spans="1:19" s="222" customFormat="1" ht="17.100000000000001" customHeight="1">
      <c r="A11" s="899">
        <v>2014</v>
      </c>
      <c r="B11" s="900"/>
      <c r="C11" s="352">
        <v>17073154</v>
      </c>
      <c r="D11" s="352">
        <v>1671856</v>
      </c>
      <c r="E11" s="352">
        <v>650718</v>
      </c>
      <c r="F11" s="352">
        <v>77052</v>
      </c>
      <c r="G11" s="352">
        <v>1338837</v>
      </c>
      <c r="H11" s="352">
        <v>1261553</v>
      </c>
      <c r="I11" s="352">
        <v>3990457</v>
      </c>
      <c r="J11" s="353">
        <v>294881</v>
      </c>
      <c r="K11" s="354">
        <v>2819046</v>
      </c>
      <c r="L11" s="354">
        <v>406654</v>
      </c>
      <c r="M11" s="354">
        <v>1078032</v>
      </c>
      <c r="N11" s="354">
        <v>1239697</v>
      </c>
      <c r="O11" s="354">
        <v>31817</v>
      </c>
      <c r="P11" s="354">
        <v>300887</v>
      </c>
      <c r="Q11" s="353">
        <v>1911667</v>
      </c>
      <c r="R11" s="898" t="s">
        <v>475</v>
      </c>
      <c r="S11" s="899"/>
    </row>
    <row r="12" spans="1:19" s="222" customFormat="1" ht="17.100000000000001" customHeight="1">
      <c r="A12" s="899">
        <v>2015</v>
      </c>
      <c r="B12" s="900"/>
      <c r="C12" s="352">
        <v>18538809</v>
      </c>
      <c r="D12" s="352">
        <v>1694582</v>
      </c>
      <c r="E12" s="352">
        <v>567046</v>
      </c>
      <c r="F12" s="352">
        <v>127326</v>
      </c>
      <c r="G12" s="352">
        <v>1656380</v>
      </c>
      <c r="H12" s="352">
        <v>1335301</v>
      </c>
      <c r="I12" s="352">
        <v>4514973</v>
      </c>
      <c r="J12" s="353">
        <v>324131</v>
      </c>
      <c r="K12" s="354">
        <v>3087092</v>
      </c>
      <c r="L12" s="354">
        <v>380227</v>
      </c>
      <c r="M12" s="354">
        <v>1151432</v>
      </c>
      <c r="N12" s="354">
        <v>1353867</v>
      </c>
      <c r="O12" s="354">
        <v>46838</v>
      </c>
      <c r="P12" s="354">
        <v>295056</v>
      </c>
      <c r="Q12" s="353">
        <v>2004558</v>
      </c>
      <c r="R12" s="898" t="s">
        <v>502</v>
      </c>
      <c r="S12" s="899"/>
    </row>
    <row r="13" spans="1:19" s="222" customFormat="1" ht="17.100000000000001" customHeight="1">
      <c r="A13" s="899">
        <v>2016</v>
      </c>
      <c r="B13" s="900"/>
      <c r="C13" s="352">
        <v>19815092</v>
      </c>
      <c r="D13" s="352">
        <v>1915014.977</v>
      </c>
      <c r="E13" s="352">
        <v>575222.51699999999</v>
      </c>
      <c r="F13" s="352">
        <v>147715.75</v>
      </c>
      <c r="G13" s="352">
        <v>1691840.085</v>
      </c>
      <c r="H13" s="352">
        <v>1441720.0060000001</v>
      </c>
      <c r="I13" s="352">
        <v>4751670.4460000005</v>
      </c>
      <c r="J13" s="353">
        <v>334285.82500000001</v>
      </c>
      <c r="K13" s="354">
        <v>3210261.4530000002</v>
      </c>
      <c r="L13" s="354">
        <v>403591.234</v>
      </c>
      <c r="M13" s="354">
        <v>1212488.5499999998</v>
      </c>
      <c r="N13" s="354">
        <v>1536743.23</v>
      </c>
      <c r="O13" s="354">
        <v>43877</v>
      </c>
      <c r="P13" s="354">
        <v>465078.42199999996</v>
      </c>
      <c r="Q13" s="353">
        <v>2085582.5049999999</v>
      </c>
      <c r="R13" s="898" t="s">
        <v>515</v>
      </c>
      <c r="S13" s="899"/>
    </row>
    <row r="14" spans="1:19" s="222" customFormat="1" ht="17.100000000000001" customHeight="1">
      <c r="A14" s="909">
        <v>2017</v>
      </c>
      <c r="B14" s="910"/>
      <c r="C14" s="596">
        <f>SUM(C16:C39)</f>
        <v>21123844</v>
      </c>
      <c r="D14" s="596">
        <v>1987014</v>
      </c>
      <c r="E14" s="596">
        <v>582907</v>
      </c>
      <c r="F14" s="596">
        <v>156863</v>
      </c>
      <c r="G14" s="596">
        <v>1805574</v>
      </c>
      <c r="H14" s="596">
        <v>1530918</v>
      </c>
      <c r="I14" s="596">
        <v>5012451</v>
      </c>
      <c r="J14" s="597">
        <v>403680</v>
      </c>
      <c r="K14" s="597">
        <v>3353035</v>
      </c>
      <c r="L14" s="597">
        <v>418185</v>
      </c>
      <c r="M14" s="597">
        <v>1352859</v>
      </c>
      <c r="N14" s="597">
        <v>1655795</v>
      </c>
      <c r="O14" s="597">
        <v>44248</v>
      </c>
      <c r="P14" s="597">
        <v>576706</v>
      </c>
      <c r="Q14" s="597">
        <v>2243609</v>
      </c>
      <c r="R14" s="911">
        <v>2017</v>
      </c>
      <c r="S14" s="912"/>
    </row>
    <row r="15" spans="1:19" s="222" customFormat="1" ht="12.95" customHeight="1">
      <c r="A15" s="598"/>
      <c r="B15" s="599"/>
      <c r="C15" s="596"/>
      <c r="D15" s="600"/>
      <c r="E15" s="600"/>
      <c r="F15" s="600"/>
      <c r="G15" s="600"/>
      <c r="H15" s="600"/>
      <c r="I15" s="600"/>
      <c r="J15" s="600"/>
      <c r="K15" s="600"/>
      <c r="L15" s="600"/>
      <c r="M15" s="600"/>
      <c r="N15" s="600"/>
      <c r="O15" s="600"/>
      <c r="P15" s="600"/>
      <c r="Q15" s="600"/>
      <c r="R15" s="576"/>
      <c r="S15" s="223"/>
    </row>
    <row r="16" spans="1:19" s="577" customFormat="1" ht="16.5" customHeight="1">
      <c r="A16" s="913" t="s">
        <v>75</v>
      </c>
      <c r="B16" s="914"/>
      <c r="C16" s="600">
        <v>7241750</v>
      </c>
      <c r="D16" s="590">
        <v>1031203</v>
      </c>
      <c r="E16" s="590">
        <v>205793</v>
      </c>
      <c r="F16" s="590">
        <v>80766</v>
      </c>
      <c r="G16" s="590">
        <v>557181</v>
      </c>
      <c r="H16" s="590">
        <v>575116</v>
      </c>
      <c r="I16" s="590">
        <v>2110884</v>
      </c>
      <c r="J16" s="591">
        <v>134226</v>
      </c>
      <c r="K16" s="592">
        <v>1092540</v>
      </c>
      <c r="L16" s="592">
        <v>123845</v>
      </c>
      <c r="M16" s="592">
        <v>372725</v>
      </c>
      <c r="N16" s="592">
        <v>405968</v>
      </c>
      <c r="O16" s="592">
        <v>37422</v>
      </c>
      <c r="P16" s="592">
        <v>37281</v>
      </c>
      <c r="Q16" s="593">
        <v>476801</v>
      </c>
      <c r="R16" s="907" t="s">
        <v>82</v>
      </c>
      <c r="S16" s="908"/>
    </row>
    <row r="17" spans="1:19" s="577" customFormat="1" ht="16.5" customHeight="1">
      <c r="A17" s="905" t="s">
        <v>33</v>
      </c>
      <c r="B17" s="906"/>
      <c r="C17" s="600">
        <v>1518200</v>
      </c>
      <c r="D17" s="590">
        <v>105932</v>
      </c>
      <c r="E17" s="590">
        <v>73188</v>
      </c>
      <c r="F17" s="590">
        <v>9270</v>
      </c>
      <c r="G17" s="590">
        <v>90356</v>
      </c>
      <c r="H17" s="590">
        <v>105093</v>
      </c>
      <c r="I17" s="590">
        <v>464161</v>
      </c>
      <c r="J17" s="591">
        <v>29005</v>
      </c>
      <c r="K17" s="592">
        <v>158893</v>
      </c>
      <c r="L17" s="592">
        <v>49785</v>
      </c>
      <c r="M17" s="592">
        <v>156394</v>
      </c>
      <c r="N17" s="592">
        <v>93924</v>
      </c>
      <c r="O17" s="592">
        <v>6686</v>
      </c>
      <c r="P17" s="592">
        <v>13868</v>
      </c>
      <c r="Q17" s="593">
        <v>161644</v>
      </c>
      <c r="R17" s="907" t="s">
        <v>18</v>
      </c>
      <c r="S17" s="908"/>
    </row>
    <row r="18" spans="1:19" s="577" customFormat="1" ht="16.5" customHeight="1">
      <c r="A18" s="905" t="s">
        <v>34</v>
      </c>
      <c r="B18" s="906"/>
      <c r="C18" s="600">
        <v>1112200</v>
      </c>
      <c r="D18" s="590">
        <v>80151</v>
      </c>
      <c r="E18" s="590">
        <v>11234</v>
      </c>
      <c r="F18" s="590">
        <v>7001</v>
      </c>
      <c r="G18" s="590">
        <v>194949</v>
      </c>
      <c r="H18" s="590">
        <v>73679</v>
      </c>
      <c r="I18" s="590">
        <v>251019</v>
      </c>
      <c r="J18" s="591">
        <v>16976</v>
      </c>
      <c r="K18" s="592">
        <v>134929</v>
      </c>
      <c r="L18" s="592">
        <v>13750</v>
      </c>
      <c r="M18" s="592">
        <v>60719</v>
      </c>
      <c r="N18" s="592">
        <v>93638</v>
      </c>
      <c r="O18" s="592">
        <v>0</v>
      </c>
      <c r="P18" s="592">
        <v>38473</v>
      </c>
      <c r="Q18" s="593">
        <v>135681</v>
      </c>
      <c r="R18" s="907" t="s">
        <v>19</v>
      </c>
      <c r="S18" s="908"/>
    </row>
    <row r="19" spans="1:19" s="577" customFormat="1" ht="16.5" customHeight="1">
      <c r="A19" s="905" t="s">
        <v>35</v>
      </c>
      <c r="B19" s="906"/>
      <c r="C19" s="600">
        <v>864000</v>
      </c>
      <c r="D19" s="590">
        <v>42701</v>
      </c>
      <c r="E19" s="590">
        <v>3596</v>
      </c>
      <c r="F19" s="590">
        <v>6447</v>
      </c>
      <c r="G19" s="590">
        <v>52530</v>
      </c>
      <c r="H19" s="590">
        <v>59463</v>
      </c>
      <c r="I19" s="590">
        <v>166788</v>
      </c>
      <c r="J19" s="591">
        <v>18065</v>
      </c>
      <c r="K19" s="592">
        <v>150024</v>
      </c>
      <c r="L19" s="592">
        <v>6305</v>
      </c>
      <c r="M19" s="592">
        <v>95985</v>
      </c>
      <c r="N19" s="592">
        <v>46202</v>
      </c>
      <c r="O19" s="592">
        <v>0</v>
      </c>
      <c r="P19" s="592">
        <v>125319</v>
      </c>
      <c r="Q19" s="593">
        <v>90574</v>
      </c>
      <c r="R19" s="907" t="s">
        <v>20</v>
      </c>
      <c r="S19" s="908"/>
    </row>
    <row r="20" spans="1:19" s="577" customFormat="1" ht="16.5" customHeight="1">
      <c r="A20" s="905" t="s">
        <v>36</v>
      </c>
      <c r="B20" s="906"/>
      <c r="C20" s="600">
        <v>987300</v>
      </c>
      <c r="D20" s="590">
        <v>64627</v>
      </c>
      <c r="E20" s="590">
        <v>8576</v>
      </c>
      <c r="F20" s="590">
        <v>5467</v>
      </c>
      <c r="G20" s="590">
        <v>100888</v>
      </c>
      <c r="H20" s="590">
        <v>42305</v>
      </c>
      <c r="I20" s="590">
        <v>233175</v>
      </c>
      <c r="J20" s="591">
        <v>17584</v>
      </c>
      <c r="K20" s="592">
        <v>143143</v>
      </c>
      <c r="L20" s="592">
        <v>16070</v>
      </c>
      <c r="M20" s="592">
        <v>72443</v>
      </c>
      <c r="N20" s="592">
        <v>126048</v>
      </c>
      <c r="O20" s="592">
        <v>0</v>
      </c>
      <c r="P20" s="592">
        <v>46662</v>
      </c>
      <c r="Q20" s="593">
        <v>110313</v>
      </c>
      <c r="R20" s="907" t="s">
        <v>21</v>
      </c>
      <c r="S20" s="908"/>
    </row>
    <row r="21" spans="1:19" s="577" customFormat="1" ht="16.5" customHeight="1">
      <c r="A21" s="905" t="s">
        <v>37</v>
      </c>
      <c r="B21" s="906"/>
      <c r="C21" s="600">
        <v>1003700</v>
      </c>
      <c r="D21" s="590">
        <v>94172</v>
      </c>
      <c r="E21" s="590">
        <v>6925</v>
      </c>
      <c r="F21" s="590">
        <v>0</v>
      </c>
      <c r="G21" s="590">
        <v>65707</v>
      </c>
      <c r="H21" s="590">
        <v>80192</v>
      </c>
      <c r="I21" s="590">
        <v>279954</v>
      </c>
      <c r="J21" s="591">
        <v>21421</v>
      </c>
      <c r="K21" s="592">
        <v>103609</v>
      </c>
      <c r="L21" s="592">
        <v>35041</v>
      </c>
      <c r="M21" s="592">
        <v>104719</v>
      </c>
      <c r="N21" s="592">
        <v>53946</v>
      </c>
      <c r="O21" s="592">
        <v>0</v>
      </c>
      <c r="P21" s="592">
        <v>7607</v>
      </c>
      <c r="Q21" s="593">
        <v>150407</v>
      </c>
      <c r="R21" s="907" t="s">
        <v>22</v>
      </c>
      <c r="S21" s="908"/>
    </row>
    <row r="22" spans="1:19" s="577" customFormat="1" ht="16.5" customHeight="1">
      <c r="A22" s="905" t="s">
        <v>38</v>
      </c>
      <c r="B22" s="906"/>
      <c r="C22" s="600">
        <v>656440</v>
      </c>
      <c r="D22" s="590">
        <v>63195</v>
      </c>
      <c r="E22" s="590">
        <v>18809</v>
      </c>
      <c r="F22" s="590">
        <v>4799</v>
      </c>
      <c r="G22" s="590">
        <v>56311</v>
      </c>
      <c r="H22" s="590">
        <v>36378</v>
      </c>
      <c r="I22" s="590">
        <v>141370</v>
      </c>
      <c r="J22" s="591">
        <v>10378</v>
      </c>
      <c r="K22" s="592">
        <v>105912</v>
      </c>
      <c r="L22" s="592">
        <v>20929</v>
      </c>
      <c r="M22" s="592">
        <v>40514</v>
      </c>
      <c r="N22" s="592">
        <v>54307</v>
      </c>
      <c r="O22" s="592">
        <v>0</v>
      </c>
      <c r="P22" s="592">
        <v>25788</v>
      </c>
      <c r="Q22" s="593">
        <v>77750</v>
      </c>
      <c r="R22" s="907" t="s">
        <v>23</v>
      </c>
      <c r="S22" s="908"/>
    </row>
    <row r="23" spans="1:19" s="577" customFormat="1" ht="16.5" customHeight="1">
      <c r="A23" s="905" t="s">
        <v>39</v>
      </c>
      <c r="B23" s="906"/>
      <c r="C23" s="600">
        <v>687001</v>
      </c>
      <c r="D23" s="590">
        <v>52802</v>
      </c>
      <c r="E23" s="590">
        <v>10645</v>
      </c>
      <c r="F23" s="590">
        <v>584</v>
      </c>
      <c r="G23" s="590">
        <v>40141</v>
      </c>
      <c r="H23" s="590">
        <v>58751</v>
      </c>
      <c r="I23" s="590">
        <v>128121</v>
      </c>
      <c r="J23" s="591">
        <v>9710</v>
      </c>
      <c r="K23" s="592">
        <v>163580</v>
      </c>
      <c r="L23" s="592">
        <v>9167</v>
      </c>
      <c r="M23" s="592">
        <v>79576</v>
      </c>
      <c r="N23" s="592">
        <v>43383</v>
      </c>
      <c r="O23" s="592">
        <v>0</v>
      </c>
      <c r="P23" s="592">
        <v>8522</v>
      </c>
      <c r="Q23" s="593">
        <v>82019</v>
      </c>
      <c r="R23" s="907" t="s">
        <v>40</v>
      </c>
      <c r="S23" s="908"/>
    </row>
    <row r="24" spans="1:19" s="577" customFormat="1" ht="16.5" customHeight="1">
      <c r="A24" s="905" t="s">
        <v>41</v>
      </c>
      <c r="B24" s="906"/>
      <c r="C24" s="600">
        <v>805400</v>
      </c>
      <c r="D24" s="590">
        <v>37292</v>
      </c>
      <c r="E24" s="590">
        <v>23672</v>
      </c>
      <c r="F24" s="590">
        <v>0</v>
      </c>
      <c r="G24" s="590">
        <v>55822</v>
      </c>
      <c r="H24" s="590">
        <v>50865</v>
      </c>
      <c r="I24" s="590">
        <v>129630</v>
      </c>
      <c r="J24" s="591">
        <v>12282</v>
      </c>
      <c r="K24" s="592">
        <v>158328</v>
      </c>
      <c r="L24" s="592">
        <v>7512</v>
      </c>
      <c r="M24" s="592">
        <v>61757</v>
      </c>
      <c r="N24" s="592">
        <v>73962</v>
      </c>
      <c r="O24" s="592">
        <v>0</v>
      </c>
      <c r="P24" s="592">
        <v>95193</v>
      </c>
      <c r="Q24" s="593">
        <v>99086</v>
      </c>
      <c r="R24" s="907" t="s">
        <v>24</v>
      </c>
      <c r="S24" s="908"/>
    </row>
    <row r="25" spans="1:19" s="577" customFormat="1" ht="16.5" customHeight="1">
      <c r="A25" s="905" t="s">
        <v>42</v>
      </c>
      <c r="B25" s="906"/>
      <c r="C25" s="600">
        <v>597500</v>
      </c>
      <c r="D25" s="590">
        <v>29942</v>
      </c>
      <c r="E25" s="590">
        <v>4769</v>
      </c>
      <c r="F25" s="590">
        <v>3179</v>
      </c>
      <c r="G25" s="590">
        <v>76456</v>
      </c>
      <c r="H25" s="590">
        <v>33472</v>
      </c>
      <c r="I25" s="590">
        <v>103923</v>
      </c>
      <c r="J25" s="591">
        <v>8650</v>
      </c>
      <c r="K25" s="592">
        <v>105774</v>
      </c>
      <c r="L25" s="592">
        <v>7130</v>
      </c>
      <c r="M25" s="592">
        <v>29131</v>
      </c>
      <c r="N25" s="592">
        <v>69348</v>
      </c>
      <c r="O25" s="592">
        <v>0</v>
      </c>
      <c r="P25" s="592">
        <v>49713</v>
      </c>
      <c r="Q25" s="593">
        <v>76014</v>
      </c>
      <c r="R25" s="907" t="s">
        <v>43</v>
      </c>
      <c r="S25" s="908"/>
    </row>
    <row r="26" spans="1:19" s="577" customFormat="1" ht="16.5" customHeight="1">
      <c r="A26" s="905" t="s">
        <v>44</v>
      </c>
      <c r="B26" s="906"/>
      <c r="C26" s="600">
        <v>793000</v>
      </c>
      <c r="D26" s="590">
        <v>40744</v>
      </c>
      <c r="E26" s="590">
        <v>24207</v>
      </c>
      <c r="F26" s="590">
        <v>8369</v>
      </c>
      <c r="G26" s="590">
        <v>38034</v>
      </c>
      <c r="H26" s="590">
        <v>29418</v>
      </c>
      <c r="I26" s="590">
        <v>224588</v>
      </c>
      <c r="J26" s="591">
        <v>17201</v>
      </c>
      <c r="K26" s="592">
        <v>73098</v>
      </c>
      <c r="L26" s="592">
        <v>67133</v>
      </c>
      <c r="M26" s="592">
        <v>66386</v>
      </c>
      <c r="N26" s="592">
        <v>44371</v>
      </c>
      <c r="O26" s="592">
        <v>140</v>
      </c>
      <c r="P26" s="592">
        <v>16458</v>
      </c>
      <c r="Q26" s="593">
        <v>142854</v>
      </c>
      <c r="R26" s="907" t="s">
        <v>25</v>
      </c>
      <c r="S26" s="908"/>
    </row>
    <row r="27" spans="1:19" s="577" customFormat="1" ht="16.5" customHeight="1">
      <c r="A27" s="905" t="s">
        <v>45</v>
      </c>
      <c r="B27" s="906"/>
      <c r="C27" s="600">
        <v>343627</v>
      </c>
      <c r="D27" s="590">
        <v>30962</v>
      </c>
      <c r="E27" s="590">
        <v>8335</v>
      </c>
      <c r="F27" s="590">
        <v>1043</v>
      </c>
      <c r="G27" s="590">
        <v>66334</v>
      </c>
      <c r="H27" s="590">
        <v>28455</v>
      </c>
      <c r="I27" s="590">
        <v>40168</v>
      </c>
      <c r="J27" s="591">
        <v>5034</v>
      </c>
      <c r="K27" s="592">
        <v>79867</v>
      </c>
      <c r="L27" s="592">
        <v>1320</v>
      </c>
      <c r="M27" s="592">
        <v>12631</v>
      </c>
      <c r="N27" s="592">
        <v>22333</v>
      </c>
      <c r="O27" s="592">
        <v>0</v>
      </c>
      <c r="P27" s="592">
        <v>6324</v>
      </c>
      <c r="Q27" s="593">
        <v>40821</v>
      </c>
      <c r="R27" s="907" t="s">
        <v>46</v>
      </c>
      <c r="S27" s="908"/>
    </row>
    <row r="28" spans="1:19" s="577" customFormat="1" ht="16.5" customHeight="1">
      <c r="A28" s="905" t="s">
        <v>47</v>
      </c>
      <c r="B28" s="906"/>
      <c r="C28" s="600">
        <v>547900</v>
      </c>
      <c r="D28" s="590">
        <v>26814</v>
      </c>
      <c r="E28" s="590">
        <v>24066</v>
      </c>
      <c r="F28" s="590">
        <v>4025</v>
      </c>
      <c r="G28" s="590">
        <v>43605</v>
      </c>
      <c r="H28" s="590">
        <v>35727</v>
      </c>
      <c r="I28" s="590">
        <v>92183</v>
      </c>
      <c r="J28" s="591">
        <v>11883</v>
      </c>
      <c r="K28" s="592">
        <v>135760</v>
      </c>
      <c r="L28" s="592">
        <v>3991</v>
      </c>
      <c r="M28" s="592">
        <v>19163</v>
      </c>
      <c r="N28" s="592">
        <v>69263</v>
      </c>
      <c r="O28" s="592">
        <v>0</v>
      </c>
      <c r="P28" s="592">
        <v>14677</v>
      </c>
      <c r="Q28" s="593">
        <v>66742</v>
      </c>
      <c r="R28" s="907" t="s">
        <v>48</v>
      </c>
      <c r="S28" s="908"/>
    </row>
    <row r="29" spans="1:19" s="577" customFormat="1" ht="16.5" customHeight="1">
      <c r="A29" s="905" t="s">
        <v>49</v>
      </c>
      <c r="B29" s="906"/>
      <c r="C29" s="600">
        <v>335811</v>
      </c>
      <c r="D29" s="590">
        <v>26060</v>
      </c>
      <c r="E29" s="590">
        <v>16106</v>
      </c>
      <c r="F29" s="590">
        <v>2755</v>
      </c>
      <c r="G29" s="590">
        <v>45266</v>
      </c>
      <c r="H29" s="590">
        <v>18292</v>
      </c>
      <c r="I29" s="590">
        <v>46455</v>
      </c>
      <c r="J29" s="591">
        <v>9990</v>
      </c>
      <c r="K29" s="592">
        <v>89730</v>
      </c>
      <c r="L29" s="592">
        <v>1672</v>
      </c>
      <c r="M29" s="592">
        <v>16031</v>
      </c>
      <c r="N29" s="592">
        <v>17423</v>
      </c>
      <c r="O29" s="592">
        <v>0</v>
      </c>
      <c r="P29" s="592">
        <v>3847</v>
      </c>
      <c r="Q29" s="593">
        <v>42184</v>
      </c>
      <c r="R29" s="907" t="s">
        <v>50</v>
      </c>
      <c r="S29" s="908"/>
    </row>
    <row r="30" spans="1:19" s="577" customFormat="1" ht="16.5" customHeight="1">
      <c r="A30" s="905" t="s">
        <v>51</v>
      </c>
      <c r="B30" s="906"/>
      <c r="C30" s="600">
        <v>257800</v>
      </c>
      <c r="D30" s="590">
        <v>13780</v>
      </c>
      <c r="E30" s="590">
        <v>4937</v>
      </c>
      <c r="F30" s="590">
        <v>549</v>
      </c>
      <c r="G30" s="590">
        <v>16987</v>
      </c>
      <c r="H30" s="590">
        <v>12270</v>
      </c>
      <c r="I30" s="590">
        <v>40090</v>
      </c>
      <c r="J30" s="591">
        <v>5496</v>
      </c>
      <c r="K30" s="592">
        <v>68512</v>
      </c>
      <c r="L30" s="592">
        <v>1951</v>
      </c>
      <c r="M30" s="592">
        <v>12214</v>
      </c>
      <c r="N30" s="592">
        <v>36916</v>
      </c>
      <c r="O30" s="592">
        <v>0</v>
      </c>
      <c r="P30" s="592">
        <v>4089</v>
      </c>
      <c r="Q30" s="593">
        <v>40010</v>
      </c>
      <c r="R30" s="907" t="s">
        <v>52</v>
      </c>
      <c r="S30" s="908"/>
    </row>
    <row r="31" spans="1:19" s="577" customFormat="1" ht="16.5" customHeight="1">
      <c r="A31" s="905" t="s">
        <v>53</v>
      </c>
      <c r="B31" s="906"/>
      <c r="C31" s="600">
        <v>387220</v>
      </c>
      <c r="D31" s="590">
        <v>36267</v>
      </c>
      <c r="E31" s="590">
        <v>15746</v>
      </c>
      <c r="F31" s="590">
        <v>1475</v>
      </c>
      <c r="G31" s="590">
        <v>36270</v>
      </c>
      <c r="H31" s="590">
        <v>34835</v>
      </c>
      <c r="I31" s="590">
        <v>67901</v>
      </c>
      <c r="J31" s="591">
        <v>16536</v>
      </c>
      <c r="K31" s="592">
        <v>66645</v>
      </c>
      <c r="L31" s="592">
        <v>2623</v>
      </c>
      <c r="M31" s="592">
        <v>15063</v>
      </c>
      <c r="N31" s="592">
        <v>30720</v>
      </c>
      <c r="O31" s="592">
        <v>0</v>
      </c>
      <c r="P31" s="592">
        <v>15058</v>
      </c>
      <c r="Q31" s="593">
        <v>48081</v>
      </c>
      <c r="R31" s="907" t="s">
        <v>26</v>
      </c>
      <c r="S31" s="908"/>
    </row>
    <row r="32" spans="1:19" s="577" customFormat="1" ht="16.5" customHeight="1">
      <c r="A32" s="905" t="s">
        <v>54</v>
      </c>
      <c r="B32" s="906"/>
      <c r="C32" s="600">
        <v>350221</v>
      </c>
      <c r="D32" s="590">
        <v>13623</v>
      </c>
      <c r="E32" s="590">
        <v>33203</v>
      </c>
      <c r="F32" s="590">
        <v>2104</v>
      </c>
      <c r="G32" s="590">
        <v>26869</v>
      </c>
      <c r="H32" s="590">
        <v>29949</v>
      </c>
      <c r="I32" s="590">
        <v>62850</v>
      </c>
      <c r="J32" s="591">
        <v>6870</v>
      </c>
      <c r="K32" s="592">
        <v>61705</v>
      </c>
      <c r="L32" s="592">
        <v>3060</v>
      </c>
      <c r="M32" s="592">
        <v>15190</v>
      </c>
      <c r="N32" s="592">
        <v>38332</v>
      </c>
      <c r="O32" s="592">
        <v>0</v>
      </c>
      <c r="P32" s="592">
        <v>2614</v>
      </c>
      <c r="Q32" s="593">
        <v>53850</v>
      </c>
      <c r="R32" s="907" t="s">
        <v>55</v>
      </c>
      <c r="S32" s="908"/>
    </row>
    <row r="33" spans="1:19" s="577" customFormat="1" ht="16.5" customHeight="1">
      <c r="A33" s="905" t="s">
        <v>56</v>
      </c>
      <c r="B33" s="906"/>
      <c r="C33" s="600">
        <v>303858</v>
      </c>
      <c r="D33" s="590">
        <v>17977</v>
      </c>
      <c r="E33" s="590">
        <v>8175</v>
      </c>
      <c r="F33" s="590">
        <v>3699</v>
      </c>
      <c r="G33" s="590">
        <v>30695</v>
      </c>
      <c r="H33" s="590">
        <v>35068</v>
      </c>
      <c r="I33" s="590">
        <v>50245</v>
      </c>
      <c r="J33" s="591">
        <v>4772</v>
      </c>
      <c r="K33" s="592">
        <v>55856</v>
      </c>
      <c r="L33" s="592">
        <v>2916</v>
      </c>
      <c r="M33" s="592">
        <v>9493</v>
      </c>
      <c r="N33" s="592">
        <v>36419</v>
      </c>
      <c r="O33" s="592">
        <v>0</v>
      </c>
      <c r="P33" s="592">
        <v>4106</v>
      </c>
      <c r="Q33" s="593">
        <v>44436</v>
      </c>
      <c r="R33" s="907" t="s">
        <v>57</v>
      </c>
      <c r="S33" s="908"/>
    </row>
    <row r="34" spans="1:19" s="577" customFormat="1" ht="16.5" customHeight="1">
      <c r="A34" s="905" t="s">
        <v>58</v>
      </c>
      <c r="B34" s="906"/>
      <c r="C34" s="600">
        <v>417190</v>
      </c>
      <c r="D34" s="590">
        <v>41953</v>
      </c>
      <c r="E34" s="590">
        <v>15890</v>
      </c>
      <c r="F34" s="590">
        <v>119</v>
      </c>
      <c r="G34" s="590">
        <v>27801</v>
      </c>
      <c r="H34" s="590">
        <v>37037</v>
      </c>
      <c r="I34" s="590">
        <v>56270</v>
      </c>
      <c r="J34" s="591">
        <v>6786</v>
      </c>
      <c r="K34" s="592">
        <v>60546</v>
      </c>
      <c r="L34" s="592">
        <v>8211</v>
      </c>
      <c r="M34" s="592">
        <v>19296</v>
      </c>
      <c r="N34" s="592">
        <v>62009</v>
      </c>
      <c r="O34" s="592">
        <v>0</v>
      </c>
      <c r="P34" s="592">
        <v>33099</v>
      </c>
      <c r="Q34" s="593">
        <v>48175</v>
      </c>
      <c r="R34" s="907" t="s">
        <v>59</v>
      </c>
      <c r="S34" s="908"/>
    </row>
    <row r="35" spans="1:19" s="577" customFormat="1" ht="16.5" customHeight="1">
      <c r="A35" s="905" t="s">
        <v>60</v>
      </c>
      <c r="B35" s="906"/>
      <c r="C35" s="600">
        <v>435600</v>
      </c>
      <c r="D35" s="590">
        <v>37017</v>
      </c>
      <c r="E35" s="590">
        <v>11540</v>
      </c>
      <c r="F35" s="590">
        <v>7235</v>
      </c>
      <c r="G35" s="590">
        <v>19421</v>
      </c>
      <c r="H35" s="590">
        <v>30017</v>
      </c>
      <c r="I35" s="590">
        <v>113218</v>
      </c>
      <c r="J35" s="591">
        <v>10202</v>
      </c>
      <c r="K35" s="592">
        <v>50433</v>
      </c>
      <c r="L35" s="592">
        <v>5991</v>
      </c>
      <c r="M35" s="592">
        <v>30460</v>
      </c>
      <c r="N35" s="592">
        <v>53243</v>
      </c>
      <c r="O35" s="592">
        <v>0</v>
      </c>
      <c r="P35" s="592">
        <v>7548</v>
      </c>
      <c r="Q35" s="593">
        <v>59277</v>
      </c>
      <c r="R35" s="907" t="s">
        <v>61</v>
      </c>
      <c r="S35" s="908"/>
    </row>
    <row r="36" spans="1:19" s="577" customFormat="1" ht="16.5" customHeight="1">
      <c r="A36" s="905" t="s">
        <v>62</v>
      </c>
      <c r="B36" s="906"/>
      <c r="C36" s="600">
        <v>434610</v>
      </c>
      <c r="D36" s="590">
        <v>38157</v>
      </c>
      <c r="E36" s="590">
        <v>8967</v>
      </c>
      <c r="F36" s="590">
        <v>1961</v>
      </c>
      <c r="G36" s="590">
        <v>57989</v>
      </c>
      <c r="H36" s="590">
        <v>25542</v>
      </c>
      <c r="I36" s="590">
        <v>68942</v>
      </c>
      <c r="J36" s="591">
        <v>7527</v>
      </c>
      <c r="K36" s="592">
        <v>88186</v>
      </c>
      <c r="L36" s="592">
        <v>1227</v>
      </c>
      <c r="M36" s="592">
        <v>13802</v>
      </c>
      <c r="N36" s="592">
        <v>56058</v>
      </c>
      <c r="O36" s="592">
        <v>0</v>
      </c>
      <c r="P36" s="592">
        <v>3746</v>
      </c>
      <c r="Q36" s="593">
        <v>62505</v>
      </c>
      <c r="R36" s="907" t="s">
        <v>63</v>
      </c>
      <c r="S36" s="908"/>
    </row>
    <row r="37" spans="1:19" s="577" customFormat="1" ht="16.5" customHeight="1">
      <c r="A37" s="905" t="s">
        <v>64</v>
      </c>
      <c r="B37" s="906"/>
      <c r="C37" s="600">
        <v>382488</v>
      </c>
      <c r="D37" s="590">
        <v>16888</v>
      </c>
      <c r="E37" s="590">
        <v>13966</v>
      </c>
      <c r="F37" s="590">
        <v>2723</v>
      </c>
      <c r="G37" s="590">
        <v>43941</v>
      </c>
      <c r="H37" s="590">
        <v>24134</v>
      </c>
      <c r="I37" s="590">
        <v>51117</v>
      </c>
      <c r="J37" s="591">
        <v>6470</v>
      </c>
      <c r="K37" s="592">
        <v>88203</v>
      </c>
      <c r="L37" s="592">
        <v>5046</v>
      </c>
      <c r="M37" s="592">
        <v>19276</v>
      </c>
      <c r="N37" s="592">
        <v>59677</v>
      </c>
      <c r="O37" s="592">
        <v>0</v>
      </c>
      <c r="P37" s="592">
        <v>4737</v>
      </c>
      <c r="Q37" s="593">
        <v>46310</v>
      </c>
      <c r="R37" s="907" t="s">
        <v>65</v>
      </c>
      <c r="S37" s="908"/>
    </row>
    <row r="38" spans="1:19" s="577" customFormat="1" ht="16.5" customHeight="1">
      <c r="A38" s="905" t="s">
        <v>66</v>
      </c>
      <c r="B38" s="906"/>
      <c r="C38" s="600">
        <v>488128</v>
      </c>
      <c r="D38" s="590">
        <v>32512</v>
      </c>
      <c r="E38" s="590">
        <v>21887</v>
      </c>
      <c r="F38" s="590">
        <v>2368</v>
      </c>
      <c r="G38" s="590">
        <v>46703</v>
      </c>
      <c r="H38" s="590">
        <v>53135</v>
      </c>
      <c r="I38" s="590">
        <v>76520</v>
      </c>
      <c r="J38" s="591">
        <v>12708</v>
      </c>
      <c r="K38" s="592">
        <v>92596</v>
      </c>
      <c r="L38" s="592">
        <v>15282</v>
      </c>
      <c r="M38" s="592">
        <v>22673</v>
      </c>
      <c r="N38" s="592">
        <v>44779</v>
      </c>
      <c r="O38" s="592">
        <v>0</v>
      </c>
      <c r="P38" s="592">
        <v>9839</v>
      </c>
      <c r="Q38" s="593">
        <v>57125</v>
      </c>
      <c r="R38" s="907" t="s">
        <v>67</v>
      </c>
      <c r="S38" s="908"/>
    </row>
    <row r="39" spans="1:19" s="577" customFormat="1" ht="16.5" customHeight="1" thickBot="1">
      <c r="A39" s="901" t="s">
        <v>68</v>
      </c>
      <c r="B39" s="902"/>
      <c r="C39" s="600">
        <v>172900</v>
      </c>
      <c r="D39" s="590">
        <v>12243</v>
      </c>
      <c r="E39" s="590">
        <v>8674</v>
      </c>
      <c r="F39" s="590">
        <v>925</v>
      </c>
      <c r="G39" s="590">
        <v>15320</v>
      </c>
      <c r="H39" s="590">
        <v>21724</v>
      </c>
      <c r="I39" s="590">
        <v>12878</v>
      </c>
      <c r="J39" s="594">
        <v>3907</v>
      </c>
      <c r="K39" s="592">
        <v>25166</v>
      </c>
      <c r="L39" s="592">
        <v>8230</v>
      </c>
      <c r="M39" s="592">
        <v>7217</v>
      </c>
      <c r="N39" s="592">
        <v>23526</v>
      </c>
      <c r="O39" s="592">
        <v>0</v>
      </c>
      <c r="P39" s="592">
        <v>2140</v>
      </c>
      <c r="Q39" s="595">
        <v>30949</v>
      </c>
      <c r="R39" s="903" t="s">
        <v>69</v>
      </c>
      <c r="S39" s="904"/>
    </row>
    <row r="40" spans="1:19" s="225" customFormat="1" ht="11.1" customHeight="1">
      <c r="A40" s="185" t="s">
        <v>335</v>
      </c>
      <c r="B40" s="185"/>
      <c r="C40" s="224"/>
      <c r="D40" s="185"/>
      <c r="E40" s="186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6"/>
      <c r="Q40" s="172"/>
      <c r="R40" s="185"/>
      <c r="S40" s="187" t="s">
        <v>512</v>
      </c>
    </row>
    <row r="41" spans="1:19" s="191" customFormat="1" ht="11.1" customHeight="1">
      <c r="A41" s="226" t="s">
        <v>91</v>
      </c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8"/>
      <c r="S41" s="229"/>
    </row>
    <row r="42" spans="1:19" s="229" customFormat="1" ht="12.75" customHeight="1">
      <c r="A42" s="230" t="s">
        <v>685</v>
      </c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8"/>
    </row>
    <row r="43" spans="1:19" s="191" customFormat="1" ht="24.75" customHeight="1">
      <c r="A43" s="190"/>
      <c r="B43" s="190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</row>
    <row r="44" spans="1:19" s="488" customFormat="1" ht="11.25" customHeight="1">
      <c r="A44" s="173"/>
      <c r="B44" s="173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</row>
    <row r="45" spans="1:19" s="488" customFormat="1" ht="15" customHeight="1">
      <c r="A45" s="173"/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</row>
    <row r="46" spans="1:19" s="488" customFormat="1" ht="11.25" customHeight="1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</row>
    <row r="47" spans="1:19" s="488" customFormat="1" ht="11.25" customHeight="1">
      <c r="A47" s="173"/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</row>
    <row r="48" spans="1:19" s="488" customFormat="1" ht="11.25" customHeight="1">
      <c r="A48" s="173"/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</row>
    <row r="49" spans="1:19" s="488" customFormat="1" ht="11.25" customHeight="1">
      <c r="A49" s="173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</row>
    <row r="50" spans="1:19" s="488" customFormat="1" ht="11.25" customHeight="1">
      <c r="A50" s="173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</row>
    <row r="51" spans="1:19" s="488" customFormat="1" ht="11.25" customHeight="1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</row>
    <row r="52" spans="1:19" s="488" customFormat="1" ht="11.25" customHeight="1">
      <c r="A52" s="173"/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</row>
    <row r="53" spans="1:19" s="488" customFormat="1" ht="11.25" customHeight="1">
      <c r="A53" s="173"/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</row>
    <row r="54" spans="1:19" s="488" customFormat="1" ht="11.25" customHeight="1">
      <c r="A54" s="173"/>
      <c r="B54" s="173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</row>
    <row r="55" spans="1:19" s="488" customFormat="1" ht="11.25" customHeight="1">
      <c r="A55" s="173"/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</row>
    <row r="56" spans="1:19" s="488" customFormat="1" ht="11.25" customHeight="1">
      <c r="A56" s="173"/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</row>
    <row r="57" spans="1:19" s="488" customFormat="1" ht="11.25" customHeight="1">
      <c r="A57" s="173"/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</row>
    <row r="58" spans="1:19">
      <c r="A58" s="193"/>
      <c r="B58" s="193"/>
      <c r="M58" s="192"/>
      <c r="N58" s="192"/>
      <c r="O58" s="192"/>
      <c r="P58" s="194"/>
      <c r="Q58" s="194"/>
      <c r="R58" s="194"/>
      <c r="S58" s="194"/>
    </row>
    <row r="59" spans="1:19">
      <c r="A59" s="193"/>
      <c r="B59" s="193"/>
      <c r="M59" s="192"/>
      <c r="N59" s="192"/>
      <c r="O59" s="192"/>
      <c r="P59" s="194"/>
      <c r="Q59" s="194"/>
      <c r="R59" s="194"/>
      <c r="S59" s="194"/>
    </row>
    <row r="60" spans="1:19">
      <c r="A60" s="193"/>
      <c r="B60" s="193"/>
      <c r="M60" s="192"/>
      <c r="N60" s="192"/>
      <c r="O60" s="192"/>
      <c r="P60" s="194"/>
      <c r="Q60" s="194"/>
      <c r="R60" s="194"/>
      <c r="S60" s="194"/>
    </row>
  </sheetData>
  <sheetProtection selectLockedCells="1"/>
  <mergeCells count="78">
    <mergeCell ref="N6:N9"/>
    <mergeCell ref="A3:I3"/>
    <mergeCell ref="J3:S3"/>
    <mergeCell ref="A5:F5"/>
    <mergeCell ref="A6:B9"/>
    <mergeCell ref="C6:C9"/>
    <mergeCell ref="D6:D9"/>
    <mergeCell ref="E6:E9"/>
    <mergeCell ref="F6:F9"/>
    <mergeCell ref="G6:G9"/>
    <mergeCell ref="H6:H9"/>
    <mergeCell ref="O6:O9"/>
    <mergeCell ref="P6:P9"/>
    <mergeCell ref="Q6:Q9"/>
    <mergeCell ref="R6:S9"/>
    <mergeCell ref="I6:I9"/>
    <mergeCell ref="J6:J9"/>
    <mergeCell ref="K6:K9"/>
    <mergeCell ref="L6:L9"/>
    <mergeCell ref="M6:M9"/>
    <mergeCell ref="A10:B10"/>
    <mergeCell ref="R10:S10"/>
    <mergeCell ref="A11:B11"/>
    <mergeCell ref="R11:S11"/>
    <mergeCell ref="A12:B12"/>
    <mergeCell ref="R12:S12"/>
    <mergeCell ref="A14:B14"/>
    <mergeCell ref="R14:S14"/>
    <mergeCell ref="A16:B16"/>
    <mergeCell ref="R16:S16"/>
    <mergeCell ref="A17:B17"/>
    <mergeCell ref="R17:S17"/>
    <mergeCell ref="A18:B18"/>
    <mergeCell ref="R18:S18"/>
    <mergeCell ref="A19:B19"/>
    <mergeCell ref="R19:S19"/>
    <mergeCell ref="A20:B20"/>
    <mergeCell ref="R20:S20"/>
    <mergeCell ref="A21:B21"/>
    <mergeCell ref="R21:S21"/>
    <mergeCell ref="A22:B22"/>
    <mergeCell ref="R22:S22"/>
    <mergeCell ref="A23:B23"/>
    <mergeCell ref="R23:S23"/>
    <mergeCell ref="A24:B24"/>
    <mergeCell ref="R24:S24"/>
    <mergeCell ref="A25:B25"/>
    <mergeCell ref="R25:S25"/>
    <mergeCell ref="A26:B26"/>
    <mergeCell ref="R26:S26"/>
    <mergeCell ref="A27:B27"/>
    <mergeCell ref="R27:S27"/>
    <mergeCell ref="A28:B28"/>
    <mergeCell ref="R28:S28"/>
    <mergeCell ref="A29:B29"/>
    <mergeCell ref="R29:S29"/>
    <mergeCell ref="A30:B30"/>
    <mergeCell ref="R30:S30"/>
    <mergeCell ref="A31:B31"/>
    <mergeCell ref="R31:S31"/>
    <mergeCell ref="A32:B32"/>
    <mergeCell ref="R32:S32"/>
    <mergeCell ref="R13:S13"/>
    <mergeCell ref="A13:B13"/>
    <mergeCell ref="A39:B39"/>
    <mergeCell ref="R39:S39"/>
    <mergeCell ref="A36:B36"/>
    <mergeCell ref="R36:S36"/>
    <mergeCell ref="A37:B37"/>
    <mergeCell ref="R37:S37"/>
    <mergeCell ref="A38:B38"/>
    <mergeCell ref="R38:S38"/>
    <mergeCell ref="A33:B33"/>
    <mergeCell ref="R33:S33"/>
    <mergeCell ref="A34:B34"/>
    <mergeCell ref="R34:S34"/>
    <mergeCell ref="A35:B35"/>
    <mergeCell ref="R35:S35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9" max="4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view="pageBreakPreview" zoomScaleNormal="100" zoomScaleSheetLayoutView="100" workbookViewId="0">
      <selection activeCell="K16" sqref="K16"/>
    </sheetView>
  </sheetViews>
  <sheetFormatPr defaultRowHeight="14.25"/>
  <cols>
    <col min="1" max="1" width="20.125" style="52" customWidth="1"/>
    <col min="2" max="2" width="12.5" style="138" customWidth="1"/>
    <col min="3" max="3" width="11.625" style="138" customWidth="1"/>
    <col min="4" max="4" width="12.5" style="138" customWidth="1"/>
    <col min="5" max="5" width="12.125" style="163" customWidth="1"/>
    <col min="6" max="6" width="13.625" style="220" customWidth="1"/>
    <col min="7" max="7" width="12.875" style="138" customWidth="1"/>
    <col min="8" max="8" width="12.875" style="139" customWidth="1"/>
    <col min="9" max="9" width="11.25" style="57" customWidth="1"/>
    <col min="10" max="10" width="13.125" style="57" customWidth="1"/>
    <col min="11" max="11" width="32" style="52" customWidth="1"/>
    <col min="12" max="16384" width="9" style="57"/>
  </cols>
  <sheetData>
    <row r="1" spans="1:12" s="403" customFormat="1" ht="14.1" customHeight="1">
      <c r="A1" s="231" t="s">
        <v>668</v>
      </c>
      <c r="B1" s="399"/>
      <c r="C1" s="399"/>
      <c r="D1" s="399"/>
      <c r="E1" s="400"/>
      <c r="F1" s="401"/>
      <c r="G1" s="399"/>
      <c r="H1" s="402"/>
      <c r="K1" s="234" t="s">
        <v>669</v>
      </c>
    </row>
    <row r="2" spans="1:12" s="37" customFormat="1" ht="14.1" customHeight="1">
      <c r="A2" s="89"/>
      <c r="B2" s="117"/>
      <c r="C2" s="117"/>
      <c r="D2" s="117"/>
      <c r="E2" s="31"/>
      <c r="F2" s="195"/>
      <c r="G2" s="117"/>
      <c r="H2" s="118"/>
      <c r="K2" s="34"/>
    </row>
    <row r="3" spans="1:12" s="38" customFormat="1" ht="20.100000000000001" customHeight="1">
      <c r="A3" s="673" t="s">
        <v>151</v>
      </c>
      <c r="B3" s="673"/>
      <c r="C3" s="673"/>
      <c r="D3" s="673"/>
      <c r="E3" s="673"/>
      <c r="F3" s="673"/>
      <c r="G3" s="817" t="s">
        <v>152</v>
      </c>
      <c r="H3" s="817"/>
      <c r="I3" s="817"/>
      <c r="J3" s="817"/>
      <c r="K3" s="817"/>
    </row>
    <row r="4" spans="1:12" s="42" customFormat="1" ht="24" customHeight="1">
      <c r="A4" s="457"/>
      <c r="B4" s="457"/>
      <c r="C4" s="457"/>
      <c r="D4" s="457"/>
      <c r="E4" s="457"/>
      <c r="F4" s="196"/>
      <c r="G4" s="457"/>
      <c r="H4" s="457"/>
      <c r="I4" s="457"/>
      <c r="J4" s="457"/>
      <c r="K4" s="457"/>
    </row>
    <row r="5" spans="1:12" s="43" customFormat="1" ht="18" customHeight="1" thickBot="1">
      <c r="A5" s="43" t="s">
        <v>17</v>
      </c>
      <c r="B5" s="137"/>
      <c r="C5" s="137"/>
      <c r="D5" s="137"/>
      <c r="F5" s="197"/>
      <c r="G5" s="137"/>
      <c r="H5" s="137"/>
      <c r="K5" s="198" t="s">
        <v>153</v>
      </c>
    </row>
    <row r="6" spans="1:12" s="37" customFormat="1" ht="15" customHeight="1">
      <c r="A6" s="947" t="s">
        <v>92</v>
      </c>
      <c r="B6" s="948" t="s">
        <v>71</v>
      </c>
      <c r="C6" s="949"/>
      <c r="D6" s="949"/>
      <c r="E6" s="949"/>
      <c r="F6" s="199" t="s">
        <v>154</v>
      </c>
      <c r="G6" s="950" t="s">
        <v>155</v>
      </c>
      <c r="H6" s="950"/>
      <c r="I6" s="951"/>
      <c r="J6" s="946" t="s">
        <v>156</v>
      </c>
      <c r="K6" s="941" t="s">
        <v>93</v>
      </c>
    </row>
    <row r="7" spans="1:12" s="37" customFormat="1" ht="15" customHeight="1">
      <c r="A7" s="690"/>
      <c r="B7" s="838" t="s">
        <v>157</v>
      </c>
      <c r="C7" s="648"/>
      <c r="D7" s="648"/>
      <c r="E7" s="656" t="s">
        <v>598</v>
      </c>
      <c r="F7" s="942" t="s">
        <v>158</v>
      </c>
      <c r="G7" s="945" t="s">
        <v>157</v>
      </c>
      <c r="H7" s="858"/>
      <c r="I7" s="656" t="s">
        <v>598</v>
      </c>
      <c r="J7" s="730"/>
      <c r="K7" s="671"/>
    </row>
    <row r="8" spans="1:12" s="37" customFormat="1" ht="11.1" customHeight="1">
      <c r="A8" s="690"/>
      <c r="B8" s="857"/>
      <c r="C8" s="828" t="s">
        <v>597</v>
      </c>
      <c r="D8" s="828" t="s">
        <v>159</v>
      </c>
      <c r="E8" s="648"/>
      <c r="F8" s="943"/>
      <c r="G8" s="952" t="s">
        <v>597</v>
      </c>
      <c r="H8" s="828" t="s">
        <v>389</v>
      </c>
      <c r="I8" s="648"/>
      <c r="J8" s="730"/>
      <c r="K8" s="671"/>
    </row>
    <row r="9" spans="1:12" s="37" customFormat="1" ht="11.1" customHeight="1">
      <c r="A9" s="690"/>
      <c r="B9" s="858"/>
      <c r="C9" s="829"/>
      <c r="D9" s="829"/>
      <c r="E9" s="648"/>
      <c r="F9" s="943"/>
      <c r="G9" s="858"/>
      <c r="H9" s="829"/>
      <c r="I9" s="648"/>
      <c r="J9" s="730"/>
      <c r="K9" s="671"/>
    </row>
    <row r="10" spans="1:12" s="37" customFormat="1" ht="11.1" customHeight="1">
      <c r="A10" s="691"/>
      <c r="B10" s="859"/>
      <c r="C10" s="830"/>
      <c r="D10" s="830"/>
      <c r="E10" s="666"/>
      <c r="F10" s="944"/>
      <c r="G10" s="859"/>
      <c r="H10" s="830"/>
      <c r="I10" s="666"/>
      <c r="J10" s="731"/>
      <c r="K10" s="672"/>
    </row>
    <row r="11" spans="1:12" s="143" customFormat="1" ht="15.6" customHeight="1">
      <c r="A11" s="142" t="s">
        <v>463</v>
      </c>
      <c r="B11" s="10">
        <v>16737411</v>
      </c>
      <c r="C11" s="10">
        <v>5947053</v>
      </c>
      <c r="D11" s="10">
        <v>10790358</v>
      </c>
      <c r="E11" s="200">
        <v>100</v>
      </c>
      <c r="F11" s="10">
        <v>16118826</v>
      </c>
      <c r="G11" s="10">
        <v>5856913</v>
      </c>
      <c r="H11" s="179">
        <v>10261913</v>
      </c>
      <c r="I11" s="200">
        <v>100</v>
      </c>
      <c r="J11" s="200">
        <v>85.892361678580485</v>
      </c>
      <c r="K11" s="92" t="s">
        <v>463</v>
      </c>
      <c r="L11" s="93"/>
    </row>
    <row r="12" spans="1:12" s="143" customFormat="1" ht="15.6" customHeight="1">
      <c r="A12" s="142" t="s">
        <v>475</v>
      </c>
      <c r="B12" s="10">
        <v>17073154</v>
      </c>
      <c r="C12" s="10">
        <v>6235939</v>
      </c>
      <c r="D12" s="10">
        <v>10838216</v>
      </c>
      <c r="E12" s="200">
        <v>100</v>
      </c>
      <c r="F12" s="10">
        <v>16063078</v>
      </c>
      <c r="G12" s="10">
        <v>5999393</v>
      </c>
      <c r="H12" s="179">
        <v>10063685</v>
      </c>
      <c r="I12" s="200">
        <v>100.00000000000003</v>
      </c>
      <c r="J12" s="200">
        <v>94.083834773586645</v>
      </c>
      <c r="K12" s="92" t="s">
        <v>475</v>
      </c>
      <c r="L12" s="93"/>
    </row>
    <row r="13" spans="1:12" s="143" customFormat="1" ht="15.6" customHeight="1">
      <c r="A13" s="142" t="s">
        <v>502</v>
      </c>
      <c r="B13" s="10">
        <v>20739060</v>
      </c>
      <c r="C13" s="10">
        <v>7260502</v>
      </c>
      <c r="D13" s="10">
        <v>13478558</v>
      </c>
      <c r="E13" s="200">
        <v>100</v>
      </c>
      <c r="F13" s="10">
        <v>17504298</v>
      </c>
      <c r="G13" s="10">
        <v>6785895</v>
      </c>
      <c r="H13" s="179">
        <v>10718403</v>
      </c>
      <c r="I13" s="200">
        <v>100</v>
      </c>
      <c r="J13" s="200">
        <v>84.402562121909099</v>
      </c>
      <c r="K13" s="92" t="s">
        <v>502</v>
      </c>
      <c r="L13" s="93"/>
    </row>
    <row r="14" spans="1:12" s="143" customFormat="1" ht="15.6" customHeight="1">
      <c r="A14" s="142" t="s">
        <v>515</v>
      </c>
      <c r="B14" s="10">
        <v>22317779</v>
      </c>
      <c r="C14" s="10">
        <v>7685936</v>
      </c>
      <c r="D14" s="10">
        <v>14631843</v>
      </c>
      <c r="E14" s="200">
        <v>100.00000000000001</v>
      </c>
      <c r="F14" s="10">
        <v>18792891</v>
      </c>
      <c r="G14" s="10">
        <v>7181655</v>
      </c>
      <c r="H14" s="179">
        <v>11611236</v>
      </c>
      <c r="I14" s="200">
        <v>100</v>
      </c>
      <c r="J14" s="200">
        <v>84.205919415189129</v>
      </c>
      <c r="K14" s="92" t="s">
        <v>515</v>
      </c>
      <c r="L14" s="93"/>
    </row>
    <row r="15" spans="1:12" s="143" customFormat="1" ht="15.6" customHeight="1">
      <c r="A15" s="570" t="s">
        <v>687</v>
      </c>
      <c r="B15" s="14">
        <f t="shared" ref="B15:I15" si="0">SUM(B17,B22,B24,B28,B34,B41,B61,B64,B68,B75,B80,B84,B87,B89)</f>
        <v>23643637</v>
      </c>
      <c r="C15" s="14">
        <f t="shared" si="0"/>
        <v>7642121</v>
      </c>
      <c r="D15" s="14">
        <f t="shared" si="0"/>
        <v>16001516</v>
      </c>
      <c r="E15" s="201">
        <f t="shared" si="0"/>
        <v>100.00000000000001</v>
      </c>
      <c r="F15" s="14">
        <f t="shared" si="0"/>
        <v>19661320</v>
      </c>
      <c r="G15" s="14">
        <f t="shared" si="0"/>
        <v>7220442</v>
      </c>
      <c r="H15" s="14">
        <f t="shared" si="0"/>
        <v>12440878</v>
      </c>
      <c r="I15" s="201">
        <f t="shared" si="0"/>
        <v>100.00000000000003</v>
      </c>
      <c r="J15" s="202">
        <f>(F15/B15)*100</f>
        <v>83.156918709249339</v>
      </c>
      <c r="K15" s="571" t="s">
        <v>686</v>
      </c>
      <c r="L15" s="93"/>
    </row>
    <row r="16" spans="1:12" s="148" customFormat="1" ht="9" customHeight="1">
      <c r="A16" s="460"/>
      <c r="B16" s="10"/>
      <c r="C16" s="10"/>
      <c r="D16" s="10"/>
      <c r="E16" s="200"/>
      <c r="F16" s="10"/>
      <c r="G16" s="10"/>
      <c r="H16" s="10"/>
      <c r="I16" s="203"/>
      <c r="J16" s="204"/>
      <c r="K16" s="96"/>
    </row>
    <row r="17" spans="1:12" s="148" customFormat="1" ht="15.6" customHeight="1">
      <c r="A17" s="73" t="s">
        <v>160</v>
      </c>
      <c r="B17" s="360">
        <f>SUM(B18:B21)</f>
        <v>2069847</v>
      </c>
      <c r="C17" s="360">
        <f>SUM(C18:C21)</f>
        <v>1034829</v>
      </c>
      <c r="D17" s="360">
        <f>SUM(D18:D21)</f>
        <v>1035018</v>
      </c>
      <c r="E17" s="204">
        <f t="shared" ref="E17:E27" si="1">(B17/$B$15)*100</f>
        <v>8.7543511178081435</v>
      </c>
      <c r="F17" s="360">
        <f>SUM(F18:F21)</f>
        <v>1931513</v>
      </c>
      <c r="G17" s="360">
        <f>SUM(G18:G21)</f>
        <v>1028538</v>
      </c>
      <c r="H17" s="360">
        <f>SUM(H18:H21)</f>
        <v>902975</v>
      </c>
      <c r="I17" s="200">
        <f t="shared" ref="I17:I44" si="2">(F17/$F$15)*100</f>
        <v>9.8239233174578313</v>
      </c>
      <c r="J17" s="204">
        <f t="shared" ref="J17:J44" si="3">(F17/B17)*100</f>
        <v>93.316704084891299</v>
      </c>
      <c r="K17" s="441" t="s">
        <v>161</v>
      </c>
      <c r="L17" s="37"/>
    </row>
    <row r="18" spans="1:12" s="148" customFormat="1" ht="15.6" customHeight="1">
      <c r="A18" s="73" t="s">
        <v>600</v>
      </c>
      <c r="B18" s="360">
        <f>SUM(C18:D18)</f>
        <v>37376</v>
      </c>
      <c r="C18" s="381">
        <v>10432</v>
      </c>
      <c r="D18" s="382">
        <v>26944</v>
      </c>
      <c r="E18" s="204">
        <f t="shared" si="1"/>
        <v>0.15808058633280489</v>
      </c>
      <c r="F18" s="360">
        <f>SUM(G18:H18)</f>
        <v>34440</v>
      </c>
      <c r="G18" s="381">
        <v>10014</v>
      </c>
      <c r="H18" s="382">
        <v>24426</v>
      </c>
      <c r="I18" s="200">
        <f t="shared" si="2"/>
        <v>0.17516626554066561</v>
      </c>
      <c r="J18" s="204">
        <f t="shared" si="3"/>
        <v>92.144691780821915</v>
      </c>
      <c r="K18" s="206" t="s">
        <v>506</v>
      </c>
      <c r="L18" s="37"/>
    </row>
    <row r="19" spans="1:12" s="148" customFormat="1" ht="15.6" customHeight="1">
      <c r="A19" s="73" t="s">
        <v>162</v>
      </c>
      <c r="B19" s="360">
        <f t="shared" ref="B19:B44" si="4">SUM(C19:D19)</f>
        <v>1059581</v>
      </c>
      <c r="C19" s="381">
        <v>900993</v>
      </c>
      <c r="D19" s="382">
        <v>158588</v>
      </c>
      <c r="E19" s="204">
        <f t="shared" si="1"/>
        <v>4.4814636597575914</v>
      </c>
      <c r="F19" s="360">
        <f>SUM(G19:H19)</f>
        <v>1044700</v>
      </c>
      <c r="G19" s="381">
        <v>899056</v>
      </c>
      <c r="H19" s="382">
        <v>145644</v>
      </c>
      <c r="I19" s="200">
        <f t="shared" si="2"/>
        <v>5.3134784439701912</v>
      </c>
      <c r="J19" s="204">
        <f t="shared" si="3"/>
        <v>98.595576930881165</v>
      </c>
      <c r="K19" s="206" t="s">
        <v>163</v>
      </c>
      <c r="L19" s="37"/>
    </row>
    <row r="20" spans="1:12" s="148" customFormat="1" ht="15.6" customHeight="1">
      <c r="A20" s="73" t="s">
        <v>164</v>
      </c>
      <c r="B20" s="360">
        <f t="shared" si="4"/>
        <v>94736</v>
      </c>
      <c r="C20" s="381">
        <v>9550</v>
      </c>
      <c r="D20" s="382">
        <v>85186</v>
      </c>
      <c r="E20" s="204">
        <f t="shared" si="1"/>
        <v>0.40068285602591514</v>
      </c>
      <c r="F20" s="360">
        <f>SUM(G20:H20)</f>
        <v>89824</v>
      </c>
      <c r="G20" s="381">
        <v>9550</v>
      </c>
      <c r="H20" s="382">
        <v>80274</v>
      </c>
      <c r="I20" s="200">
        <f t="shared" si="2"/>
        <v>0.45685640638573599</v>
      </c>
      <c r="J20" s="204">
        <f t="shared" si="3"/>
        <v>94.815065022800198</v>
      </c>
      <c r="K20" s="207" t="s">
        <v>165</v>
      </c>
      <c r="L20" s="37"/>
    </row>
    <row r="21" spans="1:12" s="148" customFormat="1" ht="15.6" customHeight="1">
      <c r="A21" s="73" t="s">
        <v>166</v>
      </c>
      <c r="B21" s="360">
        <f t="shared" si="4"/>
        <v>878154</v>
      </c>
      <c r="C21" s="381">
        <v>113854</v>
      </c>
      <c r="D21" s="382">
        <v>764300</v>
      </c>
      <c r="E21" s="204">
        <f t="shared" si="1"/>
        <v>3.7141240156918331</v>
      </c>
      <c r="F21" s="360">
        <f>SUM(G21:H21)</f>
        <v>762549</v>
      </c>
      <c r="G21" s="381">
        <v>109918</v>
      </c>
      <c r="H21" s="382">
        <v>652631</v>
      </c>
      <c r="I21" s="200">
        <f t="shared" si="2"/>
        <v>3.878422201561238</v>
      </c>
      <c r="J21" s="204">
        <f t="shared" si="3"/>
        <v>86.835452551602572</v>
      </c>
      <c r="K21" s="206" t="s">
        <v>167</v>
      </c>
      <c r="L21" s="37"/>
    </row>
    <row r="22" spans="1:12" s="148" customFormat="1" ht="15.6" customHeight="1">
      <c r="A22" s="73" t="s">
        <v>601</v>
      </c>
      <c r="B22" s="360">
        <f>SUM(B23)</f>
        <v>716224</v>
      </c>
      <c r="C22" s="360">
        <f>SUM(C23)</f>
        <v>224001</v>
      </c>
      <c r="D22" s="360">
        <f>SUM(D23)</f>
        <v>492223</v>
      </c>
      <c r="E22" s="204">
        <f t="shared" si="1"/>
        <v>3.0292463041959237</v>
      </c>
      <c r="F22" s="360">
        <f>SUM(F23)</f>
        <v>567543</v>
      </c>
      <c r="G22" s="360">
        <f>SUM(G23)</f>
        <v>220387</v>
      </c>
      <c r="H22" s="360">
        <f>SUM(H23)</f>
        <v>347156</v>
      </c>
      <c r="I22" s="200">
        <f t="shared" si="2"/>
        <v>2.8865966272864689</v>
      </c>
      <c r="J22" s="204">
        <f t="shared" si="3"/>
        <v>79.240991645071929</v>
      </c>
      <c r="K22" s="441" t="s">
        <v>168</v>
      </c>
      <c r="L22" s="37"/>
    </row>
    <row r="23" spans="1:12" s="148" customFormat="1" ht="15.6" customHeight="1">
      <c r="A23" s="73" t="s">
        <v>501</v>
      </c>
      <c r="B23" s="360">
        <f t="shared" si="4"/>
        <v>716224</v>
      </c>
      <c r="C23" s="381">
        <v>224001</v>
      </c>
      <c r="D23" s="382">
        <v>492223</v>
      </c>
      <c r="E23" s="204">
        <f t="shared" si="1"/>
        <v>3.0292463041959237</v>
      </c>
      <c r="F23" s="360">
        <f>SUM(G23:H23)</f>
        <v>567543</v>
      </c>
      <c r="G23" s="381">
        <v>220387</v>
      </c>
      <c r="H23" s="382">
        <v>347156</v>
      </c>
      <c r="I23" s="200">
        <f t="shared" si="2"/>
        <v>2.8865966272864689</v>
      </c>
      <c r="J23" s="204">
        <f t="shared" si="3"/>
        <v>79.240991645071929</v>
      </c>
      <c r="K23" s="206" t="s">
        <v>169</v>
      </c>
      <c r="L23" s="37"/>
    </row>
    <row r="24" spans="1:12" s="148" customFormat="1" ht="15.6" customHeight="1">
      <c r="A24" s="73" t="s">
        <v>170</v>
      </c>
      <c r="B24" s="360">
        <f>SUM(B25:B27)</f>
        <v>159757</v>
      </c>
      <c r="C24" s="360">
        <f>SUM(C25:C27)</f>
        <v>80766</v>
      </c>
      <c r="D24" s="360">
        <f>SUM(D25:D27)</f>
        <v>78991</v>
      </c>
      <c r="E24" s="204">
        <f t="shared" si="1"/>
        <v>0.67568707809208872</v>
      </c>
      <c r="F24" s="360">
        <f>SUM(F25:F27)</f>
        <v>154950</v>
      </c>
      <c r="G24" s="360">
        <f>SUM(G25:G27)</f>
        <v>80738</v>
      </c>
      <c r="H24" s="360">
        <f>SUM(H25:H27)</f>
        <v>74212</v>
      </c>
      <c r="I24" s="200">
        <f t="shared" si="2"/>
        <v>0.78809561107799475</v>
      </c>
      <c r="J24" s="204">
        <f t="shared" si="3"/>
        <v>96.991055165031895</v>
      </c>
      <c r="K24" s="441" t="s">
        <v>171</v>
      </c>
      <c r="L24" s="37"/>
    </row>
    <row r="25" spans="1:12" s="148" customFormat="1" ht="15.6" customHeight="1">
      <c r="A25" s="73" t="s">
        <v>602</v>
      </c>
      <c r="B25" s="360">
        <f t="shared" si="4"/>
        <v>109656</v>
      </c>
      <c r="C25" s="381">
        <v>67429</v>
      </c>
      <c r="D25" s="382">
        <v>42227</v>
      </c>
      <c r="E25" s="204">
        <f t="shared" si="1"/>
        <v>0.46378651473967397</v>
      </c>
      <c r="F25" s="360">
        <f>SUM(G25:H25)</f>
        <v>108221</v>
      </c>
      <c r="G25" s="381">
        <v>67428</v>
      </c>
      <c r="H25" s="382">
        <v>40793</v>
      </c>
      <c r="I25" s="200">
        <f t="shared" si="2"/>
        <v>0.55042591240059158</v>
      </c>
      <c r="J25" s="204">
        <f t="shared" si="3"/>
        <v>98.691362077770478</v>
      </c>
      <c r="K25" s="205" t="s">
        <v>172</v>
      </c>
      <c r="L25" s="37"/>
    </row>
    <row r="26" spans="1:12" s="148" customFormat="1" ht="15.6" customHeight="1">
      <c r="A26" s="73" t="s">
        <v>173</v>
      </c>
      <c r="B26" s="360">
        <f t="shared" si="4"/>
        <v>15782</v>
      </c>
      <c r="C26" s="381">
        <v>11646</v>
      </c>
      <c r="D26" s="382">
        <v>4136</v>
      </c>
      <c r="E26" s="204">
        <f t="shared" si="1"/>
        <v>6.6749459907542996E-2</v>
      </c>
      <c r="F26" s="360">
        <f>SUM(G26:H26)</f>
        <v>15667</v>
      </c>
      <c r="G26" s="381">
        <v>11646</v>
      </c>
      <c r="H26" s="382">
        <v>4021</v>
      </c>
      <c r="I26" s="200">
        <f t="shared" si="2"/>
        <v>7.9684375209802802E-2</v>
      </c>
      <c r="J26" s="204">
        <f t="shared" si="3"/>
        <v>99.271321758965911</v>
      </c>
      <c r="K26" s="205" t="s">
        <v>174</v>
      </c>
      <c r="L26" s="37"/>
    </row>
    <row r="27" spans="1:12" s="37" customFormat="1" ht="15.6" customHeight="1">
      <c r="A27" s="73" t="s">
        <v>175</v>
      </c>
      <c r="B27" s="360">
        <f t="shared" si="4"/>
        <v>34319</v>
      </c>
      <c r="C27" s="381">
        <v>1691</v>
      </c>
      <c r="D27" s="382">
        <v>32628</v>
      </c>
      <c r="E27" s="204">
        <f t="shared" si="1"/>
        <v>0.14515110344487187</v>
      </c>
      <c r="F27" s="360">
        <f>SUM(G27:H27)</f>
        <v>31062</v>
      </c>
      <c r="G27" s="381">
        <v>1664</v>
      </c>
      <c r="H27" s="382">
        <v>29398</v>
      </c>
      <c r="I27" s="200">
        <f t="shared" si="2"/>
        <v>0.15798532346760036</v>
      </c>
      <c r="J27" s="204">
        <f t="shared" si="3"/>
        <v>90.50963023398117</v>
      </c>
      <c r="K27" s="205" t="s">
        <v>176</v>
      </c>
    </row>
    <row r="28" spans="1:12" s="37" customFormat="1" ht="15.6" customHeight="1">
      <c r="A28" s="73" t="s">
        <v>500</v>
      </c>
      <c r="B28" s="360">
        <f>SUM(B29:B33)</f>
        <v>2439768</v>
      </c>
      <c r="C28" s="360">
        <f>SUM(C29:C33)</f>
        <v>593145</v>
      </c>
      <c r="D28" s="360">
        <f>SUM(D29:D33)</f>
        <v>1846623</v>
      </c>
      <c r="E28" s="204">
        <f t="shared" ref="E28:E44" si="5">(B28/$B$15)*100</f>
        <v>10.318920054473853</v>
      </c>
      <c r="F28" s="360">
        <f>SUM(F29:F33)</f>
        <v>1704092</v>
      </c>
      <c r="G28" s="360">
        <f>SUM(G29:G33)</f>
        <v>576275</v>
      </c>
      <c r="H28" s="360">
        <f>SUM(H29:H33)</f>
        <v>1127817</v>
      </c>
      <c r="I28" s="200">
        <f t="shared" si="2"/>
        <v>8.6672308878549345</v>
      </c>
      <c r="J28" s="204">
        <f t="shared" si="3"/>
        <v>69.846477206029419</v>
      </c>
      <c r="K28" s="441" t="s">
        <v>177</v>
      </c>
    </row>
    <row r="29" spans="1:12" s="37" customFormat="1" ht="15.6" customHeight="1">
      <c r="A29" s="73" t="s">
        <v>178</v>
      </c>
      <c r="B29" s="360">
        <f t="shared" si="4"/>
        <v>320630</v>
      </c>
      <c r="C29" s="381">
        <v>49096</v>
      </c>
      <c r="D29" s="382">
        <v>271534</v>
      </c>
      <c r="E29" s="204">
        <f t="shared" si="5"/>
        <v>1.3560942421844828</v>
      </c>
      <c r="F29" s="360">
        <f>SUM(G29:H29)</f>
        <v>268296</v>
      </c>
      <c r="G29" s="381">
        <v>48802</v>
      </c>
      <c r="H29" s="382">
        <v>219494</v>
      </c>
      <c r="I29" s="200">
        <f t="shared" si="2"/>
        <v>1.3645879320411856</v>
      </c>
      <c r="J29" s="204">
        <f t="shared" si="3"/>
        <v>83.677759411159286</v>
      </c>
      <c r="K29" s="205" t="s">
        <v>179</v>
      </c>
    </row>
    <row r="30" spans="1:12" s="37" customFormat="1" ht="15.6" customHeight="1">
      <c r="A30" s="73" t="s">
        <v>180</v>
      </c>
      <c r="B30" s="360">
        <f t="shared" si="4"/>
        <v>862198</v>
      </c>
      <c r="C30" s="381">
        <v>292069</v>
      </c>
      <c r="D30" s="382">
        <v>570129</v>
      </c>
      <c r="E30" s="204">
        <f t="shared" si="5"/>
        <v>3.6466386283971453</v>
      </c>
      <c r="F30" s="360">
        <f>SUM(G30:H30)</f>
        <v>614294</v>
      </c>
      <c r="G30" s="381">
        <v>275829</v>
      </c>
      <c r="H30" s="382">
        <v>338465</v>
      </c>
      <c r="I30" s="200">
        <f t="shared" si="2"/>
        <v>3.1243782207908728</v>
      </c>
      <c r="J30" s="204">
        <f t="shared" si="3"/>
        <v>71.247439683228222</v>
      </c>
      <c r="K30" s="205" t="s">
        <v>181</v>
      </c>
    </row>
    <row r="31" spans="1:12" s="37" customFormat="1" ht="15.6" customHeight="1">
      <c r="A31" s="73" t="s">
        <v>182</v>
      </c>
      <c r="B31" s="360">
        <f t="shared" si="4"/>
        <v>493317</v>
      </c>
      <c r="C31" s="381">
        <v>88668</v>
      </c>
      <c r="D31" s="382">
        <v>404649</v>
      </c>
      <c r="E31" s="204">
        <f t="shared" si="5"/>
        <v>2.0864683381833347</v>
      </c>
      <c r="F31" s="360">
        <f>SUM(G31:H31)</f>
        <v>353781</v>
      </c>
      <c r="G31" s="381">
        <v>88647</v>
      </c>
      <c r="H31" s="382">
        <v>265134</v>
      </c>
      <c r="I31" s="200">
        <f t="shared" si="2"/>
        <v>1.7993756268653378</v>
      </c>
      <c r="J31" s="204">
        <f t="shared" si="3"/>
        <v>71.714739204203383</v>
      </c>
      <c r="K31" s="205" t="s">
        <v>183</v>
      </c>
    </row>
    <row r="32" spans="1:12" s="37" customFormat="1" ht="15.6" customHeight="1">
      <c r="A32" s="73" t="s">
        <v>184</v>
      </c>
      <c r="B32" s="360">
        <f t="shared" si="4"/>
        <v>419440</v>
      </c>
      <c r="C32" s="381">
        <v>109545</v>
      </c>
      <c r="D32" s="382">
        <v>309895</v>
      </c>
      <c r="E32" s="204">
        <f t="shared" si="5"/>
        <v>1.7740079497921575</v>
      </c>
      <c r="F32" s="360">
        <f>SUM(G32:H32)</f>
        <v>274416</v>
      </c>
      <c r="G32" s="381">
        <v>109411</v>
      </c>
      <c r="H32" s="382">
        <v>165005</v>
      </c>
      <c r="I32" s="200">
        <f t="shared" si="2"/>
        <v>1.3957150384613037</v>
      </c>
      <c r="J32" s="204">
        <f t="shared" si="3"/>
        <v>65.424375357619681</v>
      </c>
      <c r="K32" s="205" t="s">
        <v>185</v>
      </c>
    </row>
    <row r="33" spans="1:11" s="37" customFormat="1" ht="15.6" customHeight="1">
      <c r="A33" s="73" t="s">
        <v>603</v>
      </c>
      <c r="B33" s="360">
        <f t="shared" si="4"/>
        <v>344183</v>
      </c>
      <c r="C33" s="381">
        <v>53767</v>
      </c>
      <c r="D33" s="382">
        <v>290416</v>
      </c>
      <c r="E33" s="204">
        <f t="shared" si="5"/>
        <v>1.4557108959167322</v>
      </c>
      <c r="F33" s="360">
        <f>SUM(G33:H33)</f>
        <v>193305</v>
      </c>
      <c r="G33" s="381">
        <v>53586</v>
      </c>
      <c r="H33" s="382">
        <v>139719</v>
      </c>
      <c r="I33" s="200">
        <f t="shared" si="2"/>
        <v>0.98317406969623611</v>
      </c>
      <c r="J33" s="204">
        <f t="shared" si="3"/>
        <v>56.163436311497087</v>
      </c>
      <c r="K33" s="205" t="s">
        <v>186</v>
      </c>
    </row>
    <row r="34" spans="1:11" s="37" customFormat="1" ht="15.6" customHeight="1">
      <c r="A34" s="73" t="s">
        <v>187</v>
      </c>
      <c r="B34" s="360">
        <f>SUM(B35:B40)</f>
        <v>1657787</v>
      </c>
      <c r="C34" s="360">
        <f>SUM(C35:C40)</f>
        <v>588700</v>
      </c>
      <c r="D34" s="360">
        <f>SUM(D35:D40)</f>
        <v>1069087</v>
      </c>
      <c r="E34" s="204">
        <f t="shared" si="5"/>
        <v>7.0115566399534899</v>
      </c>
      <c r="F34" s="360">
        <f>SUM(F35:F40)</f>
        <v>1487950</v>
      </c>
      <c r="G34" s="360">
        <f>SUM(G35:G40)</f>
        <v>586334</v>
      </c>
      <c r="H34" s="360">
        <f>SUM(H35:H40)</f>
        <v>901616</v>
      </c>
      <c r="I34" s="200">
        <f t="shared" si="2"/>
        <v>7.5679049016037583</v>
      </c>
      <c r="J34" s="204">
        <f t="shared" si="3"/>
        <v>89.755197742532673</v>
      </c>
      <c r="K34" s="441" t="s">
        <v>188</v>
      </c>
    </row>
    <row r="35" spans="1:11" s="37" customFormat="1" ht="15.6" customHeight="1">
      <c r="A35" s="73" t="s">
        <v>189</v>
      </c>
      <c r="B35" s="360">
        <f t="shared" si="4"/>
        <v>1181170</v>
      </c>
      <c r="C35" s="381">
        <v>484386</v>
      </c>
      <c r="D35" s="382">
        <v>696784</v>
      </c>
      <c r="E35" s="204">
        <f t="shared" si="5"/>
        <v>4.9957204130650457</v>
      </c>
      <c r="F35" s="360">
        <f t="shared" ref="F35:F40" si="6">SUM(G35:H35)</f>
        <v>1066140</v>
      </c>
      <c r="G35" s="381">
        <v>483313</v>
      </c>
      <c r="H35" s="382">
        <v>582827</v>
      </c>
      <c r="I35" s="200">
        <f t="shared" si="2"/>
        <v>5.4225250390106057</v>
      </c>
      <c r="J35" s="204">
        <f t="shared" si="3"/>
        <v>90.261351033297487</v>
      </c>
      <c r="K35" s="441" t="s">
        <v>604</v>
      </c>
    </row>
    <row r="36" spans="1:11" s="37" customFormat="1" ht="15.6" customHeight="1">
      <c r="A36" s="73" t="s">
        <v>190</v>
      </c>
      <c r="B36" s="360">
        <f t="shared" si="4"/>
        <v>282605</v>
      </c>
      <c r="C36" s="381">
        <v>50189</v>
      </c>
      <c r="D36" s="382">
        <v>232416</v>
      </c>
      <c r="E36" s="204">
        <f t="shared" si="5"/>
        <v>1.1952687312869843</v>
      </c>
      <c r="F36" s="360">
        <f t="shared" si="6"/>
        <v>263639</v>
      </c>
      <c r="G36" s="381">
        <v>50184</v>
      </c>
      <c r="H36" s="382">
        <v>213455</v>
      </c>
      <c r="I36" s="200">
        <f t="shared" si="2"/>
        <v>1.3409018316165955</v>
      </c>
      <c r="J36" s="204">
        <f t="shared" si="3"/>
        <v>93.28886608517189</v>
      </c>
      <c r="K36" s="441" t="s">
        <v>605</v>
      </c>
    </row>
    <row r="37" spans="1:11" s="37" customFormat="1" ht="15.6" customHeight="1">
      <c r="A37" s="73" t="s">
        <v>191</v>
      </c>
      <c r="B37" s="360">
        <f t="shared" si="4"/>
        <v>37893</v>
      </c>
      <c r="C37" s="381">
        <v>20665</v>
      </c>
      <c r="D37" s="382">
        <v>17228</v>
      </c>
      <c r="E37" s="204">
        <f t="shared" si="5"/>
        <v>0.16026722115552697</v>
      </c>
      <c r="F37" s="360">
        <f t="shared" si="6"/>
        <v>33951</v>
      </c>
      <c r="G37" s="381">
        <v>20627</v>
      </c>
      <c r="H37" s="382">
        <v>13324</v>
      </c>
      <c r="I37" s="200">
        <f t="shared" si="2"/>
        <v>0.17267914870415618</v>
      </c>
      <c r="J37" s="204">
        <f t="shared" si="3"/>
        <v>89.597023196896515</v>
      </c>
      <c r="K37" s="205" t="s">
        <v>192</v>
      </c>
    </row>
    <row r="38" spans="1:11" s="37" customFormat="1" ht="15.6" customHeight="1">
      <c r="A38" s="73" t="s">
        <v>193</v>
      </c>
      <c r="B38" s="360">
        <f t="shared" si="4"/>
        <v>60873</v>
      </c>
      <c r="C38" s="381">
        <v>16916</v>
      </c>
      <c r="D38" s="382">
        <v>43957</v>
      </c>
      <c r="E38" s="204">
        <f t="shared" si="5"/>
        <v>0.25746038987149056</v>
      </c>
      <c r="F38" s="360">
        <f t="shared" si="6"/>
        <v>45290</v>
      </c>
      <c r="G38" s="381">
        <v>16291</v>
      </c>
      <c r="H38" s="382">
        <v>28999</v>
      </c>
      <c r="I38" s="200">
        <f t="shared" si="2"/>
        <v>0.23035075976587535</v>
      </c>
      <c r="J38" s="204">
        <f t="shared" si="3"/>
        <v>74.400801669048676</v>
      </c>
      <c r="K38" s="205" t="s">
        <v>194</v>
      </c>
    </row>
    <row r="39" spans="1:11" s="37" customFormat="1" ht="15.6" customHeight="1">
      <c r="A39" s="73" t="s">
        <v>195</v>
      </c>
      <c r="B39" s="360">
        <f t="shared" si="4"/>
        <v>15106</v>
      </c>
      <c r="C39" s="381">
        <v>8355</v>
      </c>
      <c r="D39" s="382">
        <v>6751</v>
      </c>
      <c r="E39" s="204">
        <f t="shared" si="5"/>
        <v>6.3890339713809682E-2</v>
      </c>
      <c r="F39" s="360">
        <f t="shared" si="6"/>
        <v>8141</v>
      </c>
      <c r="G39" s="381">
        <v>8141</v>
      </c>
      <c r="H39" s="382">
        <v>0</v>
      </c>
      <c r="I39" s="200">
        <f t="shared" si="2"/>
        <v>4.1406172118657339E-2</v>
      </c>
      <c r="J39" s="204">
        <f t="shared" si="3"/>
        <v>53.892493049119551</v>
      </c>
      <c r="K39" s="205" t="s">
        <v>196</v>
      </c>
    </row>
    <row r="40" spans="1:11" s="37" customFormat="1" ht="15.6" customHeight="1">
      <c r="A40" s="73" t="s">
        <v>197</v>
      </c>
      <c r="B40" s="360">
        <f t="shared" si="4"/>
        <v>80140</v>
      </c>
      <c r="C40" s="381">
        <v>8189</v>
      </c>
      <c r="D40" s="382">
        <v>71951</v>
      </c>
      <c r="E40" s="204">
        <f t="shared" si="5"/>
        <v>0.33894954486063206</v>
      </c>
      <c r="F40" s="360">
        <f t="shared" si="6"/>
        <v>70789</v>
      </c>
      <c r="G40" s="381">
        <v>7778</v>
      </c>
      <c r="H40" s="382">
        <v>63011</v>
      </c>
      <c r="I40" s="200">
        <f t="shared" si="2"/>
        <v>0.36004195038786813</v>
      </c>
      <c r="J40" s="204">
        <f t="shared" si="3"/>
        <v>88.331669578238078</v>
      </c>
      <c r="K40" s="205" t="s">
        <v>198</v>
      </c>
    </row>
    <row r="41" spans="1:11" s="37" customFormat="1" ht="15.6" customHeight="1">
      <c r="A41" s="73" t="s">
        <v>199</v>
      </c>
      <c r="B41" s="360">
        <f>SUM(B42:B44,B56:B60)</f>
        <v>5108646</v>
      </c>
      <c r="C41" s="360">
        <f>SUM(C42:C44,C56:C60)</f>
        <v>2112073</v>
      </c>
      <c r="D41" s="360">
        <f>SUM(D42:D44,D56:D60)</f>
        <v>2996573</v>
      </c>
      <c r="E41" s="204">
        <f t="shared" si="5"/>
        <v>21.606853463365216</v>
      </c>
      <c r="F41" s="360">
        <f>SUM(F42:F44,F56:F60)</f>
        <v>4922711</v>
      </c>
      <c r="G41" s="360">
        <f>SUM(G42:G44,G56:G60)</f>
        <v>2109228</v>
      </c>
      <c r="H41" s="360">
        <f>SUM(H42:H44,H56:H60)</f>
        <v>2813483</v>
      </c>
      <c r="I41" s="200">
        <f t="shared" si="2"/>
        <v>25.037540714458643</v>
      </c>
      <c r="J41" s="204">
        <f t="shared" si="3"/>
        <v>96.360385902644268</v>
      </c>
      <c r="K41" s="441" t="s">
        <v>200</v>
      </c>
    </row>
    <row r="42" spans="1:11" s="37" customFormat="1" ht="15.6" customHeight="1">
      <c r="A42" s="73" t="s">
        <v>201</v>
      </c>
      <c r="B42" s="360">
        <f t="shared" si="4"/>
        <v>756278</v>
      </c>
      <c r="C42" s="381">
        <v>326976</v>
      </c>
      <c r="D42" s="382">
        <v>429302</v>
      </c>
      <c r="E42" s="204">
        <f t="shared" si="5"/>
        <v>3.1986534051423647</v>
      </c>
      <c r="F42" s="360">
        <f>SUM(G42:H42)</f>
        <v>742665</v>
      </c>
      <c r="G42" s="381">
        <v>326952</v>
      </c>
      <c r="H42" s="382">
        <v>415713</v>
      </c>
      <c r="I42" s="200">
        <f t="shared" si="2"/>
        <v>3.7772896224668533</v>
      </c>
      <c r="J42" s="204">
        <f t="shared" si="3"/>
        <v>98.200000528906045</v>
      </c>
      <c r="K42" s="205" t="s">
        <v>202</v>
      </c>
    </row>
    <row r="43" spans="1:11" s="37" customFormat="1" ht="15.6" customHeight="1">
      <c r="A43" s="73" t="s">
        <v>203</v>
      </c>
      <c r="B43" s="360">
        <f t="shared" si="4"/>
        <v>600200</v>
      </c>
      <c r="C43" s="381">
        <v>274759</v>
      </c>
      <c r="D43" s="382">
        <v>325441</v>
      </c>
      <c r="E43" s="204">
        <f t="shared" si="5"/>
        <v>2.5385265388738629</v>
      </c>
      <c r="F43" s="360">
        <f>SUM(G43:H43)</f>
        <v>576984</v>
      </c>
      <c r="G43" s="381">
        <v>274701</v>
      </c>
      <c r="H43" s="382">
        <v>302283</v>
      </c>
      <c r="I43" s="200">
        <f t="shared" si="2"/>
        <v>2.9346147664551516</v>
      </c>
      <c r="J43" s="204">
        <f t="shared" si="3"/>
        <v>96.131956014661782</v>
      </c>
      <c r="K43" s="205" t="s">
        <v>204</v>
      </c>
    </row>
    <row r="44" spans="1:11" s="37" customFormat="1" ht="15.6" customHeight="1" thickBot="1">
      <c r="A44" s="73" t="s">
        <v>499</v>
      </c>
      <c r="B44" s="360">
        <f t="shared" si="4"/>
        <v>1287219</v>
      </c>
      <c r="C44" s="381">
        <v>532504</v>
      </c>
      <c r="D44" s="382">
        <v>754715</v>
      </c>
      <c r="E44" s="204">
        <f t="shared" si="5"/>
        <v>5.4442512376585723</v>
      </c>
      <c r="F44" s="360">
        <f>SUM(G44:H44)</f>
        <v>1230110</v>
      </c>
      <c r="G44" s="381">
        <v>530408</v>
      </c>
      <c r="H44" s="382">
        <v>699702</v>
      </c>
      <c r="I44" s="200">
        <f t="shared" si="2"/>
        <v>6.256497529158775</v>
      </c>
      <c r="J44" s="204">
        <f t="shared" si="3"/>
        <v>95.563381211744087</v>
      </c>
      <c r="K44" s="205" t="s">
        <v>205</v>
      </c>
    </row>
    <row r="45" spans="1:11" s="213" customFormat="1" ht="11.1" customHeight="1">
      <c r="A45" s="208" t="s">
        <v>491</v>
      </c>
      <c r="B45" s="209"/>
      <c r="C45" s="209"/>
      <c r="D45" s="210"/>
      <c r="E45" s="208"/>
      <c r="F45" s="211"/>
      <c r="G45" s="209"/>
      <c r="H45" s="210"/>
      <c r="I45" s="212"/>
      <c r="J45" s="212"/>
      <c r="K45" s="188" t="s">
        <v>511</v>
      </c>
    </row>
    <row r="46" spans="1:11" s="403" customFormat="1" ht="14.1" customHeight="1">
      <c r="A46" s="231" t="s">
        <v>670</v>
      </c>
      <c r="B46" s="399"/>
      <c r="C46" s="399"/>
      <c r="D46" s="399"/>
      <c r="E46" s="400"/>
      <c r="F46" s="401"/>
      <c r="G46" s="399"/>
      <c r="H46" s="402"/>
      <c r="K46" s="234" t="s">
        <v>671</v>
      </c>
    </row>
    <row r="47" spans="1:11" s="37" customFormat="1" ht="14.1" customHeight="1">
      <c r="A47" s="89"/>
      <c r="B47" s="117"/>
      <c r="C47" s="117"/>
      <c r="D47" s="117"/>
      <c r="E47" s="31"/>
      <c r="F47" s="195"/>
      <c r="G47" s="117"/>
      <c r="H47" s="118"/>
      <c r="K47" s="34"/>
    </row>
    <row r="48" spans="1:11" s="214" customFormat="1" ht="20.100000000000001" customHeight="1">
      <c r="A48" s="673" t="s">
        <v>206</v>
      </c>
      <c r="B48" s="673"/>
      <c r="C48" s="673"/>
      <c r="D48" s="673"/>
      <c r="E48" s="673"/>
      <c r="F48" s="673"/>
      <c r="G48" s="817" t="s">
        <v>207</v>
      </c>
      <c r="H48" s="817"/>
      <c r="I48" s="817"/>
      <c r="J48" s="817"/>
      <c r="K48" s="817"/>
    </row>
    <row r="49" spans="1:11" s="37" customFormat="1" ht="24" customHeight="1">
      <c r="A49" s="457"/>
      <c r="B49" s="457"/>
      <c r="C49" s="457"/>
      <c r="D49" s="457"/>
      <c r="E49" s="457"/>
      <c r="F49" s="196"/>
      <c r="G49" s="457"/>
      <c r="H49" s="457"/>
      <c r="I49" s="457"/>
      <c r="J49" s="457"/>
      <c r="K49" s="457"/>
    </row>
    <row r="50" spans="1:11" s="37" customFormat="1" ht="18" customHeight="1" thickBot="1">
      <c r="A50" s="43" t="s">
        <v>17</v>
      </c>
      <c r="B50" s="137"/>
      <c r="C50" s="137"/>
      <c r="D50" s="137"/>
      <c r="E50" s="43"/>
      <c r="F50" s="197"/>
      <c r="G50" s="137"/>
      <c r="H50" s="137"/>
      <c r="I50" s="43"/>
      <c r="J50" s="43"/>
      <c r="K50" s="198" t="s">
        <v>153</v>
      </c>
    </row>
    <row r="51" spans="1:11" s="37" customFormat="1" ht="14.45" customHeight="1">
      <c r="A51" s="947" t="s">
        <v>92</v>
      </c>
      <c r="B51" s="948" t="s">
        <v>71</v>
      </c>
      <c r="C51" s="949"/>
      <c r="D51" s="949"/>
      <c r="E51" s="949"/>
      <c r="F51" s="199" t="s">
        <v>154</v>
      </c>
      <c r="G51" s="950" t="s">
        <v>155</v>
      </c>
      <c r="H51" s="950"/>
      <c r="I51" s="951"/>
      <c r="J51" s="946" t="s">
        <v>156</v>
      </c>
      <c r="K51" s="941" t="s">
        <v>93</v>
      </c>
    </row>
    <row r="52" spans="1:11" s="37" customFormat="1" ht="14.45" customHeight="1">
      <c r="A52" s="690"/>
      <c r="B52" s="838" t="s">
        <v>157</v>
      </c>
      <c r="C52" s="648"/>
      <c r="D52" s="648"/>
      <c r="E52" s="656" t="s">
        <v>598</v>
      </c>
      <c r="F52" s="942" t="s">
        <v>158</v>
      </c>
      <c r="G52" s="945" t="s">
        <v>157</v>
      </c>
      <c r="H52" s="858"/>
      <c r="I52" s="656" t="s">
        <v>598</v>
      </c>
      <c r="J52" s="730"/>
      <c r="K52" s="671"/>
    </row>
    <row r="53" spans="1:11" s="37" customFormat="1" ht="10.5" customHeight="1">
      <c r="A53" s="690"/>
      <c r="B53" s="857"/>
      <c r="C53" s="828" t="s">
        <v>597</v>
      </c>
      <c r="D53" s="828" t="s">
        <v>159</v>
      </c>
      <c r="E53" s="648"/>
      <c r="F53" s="943"/>
      <c r="G53" s="953" t="s">
        <v>597</v>
      </c>
      <c r="H53" s="828" t="s">
        <v>159</v>
      </c>
      <c r="I53" s="648"/>
      <c r="J53" s="730"/>
      <c r="K53" s="671"/>
    </row>
    <row r="54" spans="1:11" s="37" customFormat="1" ht="10.5" customHeight="1">
      <c r="A54" s="690"/>
      <c r="B54" s="858"/>
      <c r="C54" s="829"/>
      <c r="D54" s="829"/>
      <c r="E54" s="648"/>
      <c r="F54" s="943"/>
      <c r="G54" s="858"/>
      <c r="H54" s="829"/>
      <c r="I54" s="648"/>
      <c r="J54" s="730"/>
      <c r="K54" s="671"/>
    </row>
    <row r="55" spans="1:11" s="37" customFormat="1" ht="10.5" customHeight="1">
      <c r="A55" s="691"/>
      <c r="B55" s="859"/>
      <c r="C55" s="830"/>
      <c r="D55" s="830"/>
      <c r="E55" s="666"/>
      <c r="F55" s="944"/>
      <c r="G55" s="859"/>
      <c r="H55" s="830"/>
      <c r="I55" s="666"/>
      <c r="J55" s="731"/>
      <c r="K55" s="672"/>
    </row>
    <row r="56" spans="1:11" s="37" customFormat="1" ht="15" customHeight="1">
      <c r="A56" s="73" t="s">
        <v>208</v>
      </c>
      <c r="B56" s="360">
        <f>SUM(C56:D56)</f>
        <v>2154956</v>
      </c>
      <c r="C56" s="381">
        <v>924510</v>
      </c>
      <c r="D56" s="382">
        <v>1230446</v>
      </c>
      <c r="E56" s="200">
        <f>(B56/$B$15)*100</f>
        <v>9.1143168878798129</v>
      </c>
      <c r="F56" s="360">
        <f>SUM(G56:H56)</f>
        <v>2103469</v>
      </c>
      <c r="G56" s="618">
        <v>924347</v>
      </c>
      <c r="H56" s="619">
        <v>1179122</v>
      </c>
      <c r="I56" s="620">
        <f t="shared" ref="I56:I86" si="7">(F56/$F$15)*100</f>
        <v>10.698513629807154</v>
      </c>
      <c r="J56" s="620">
        <f t="shared" ref="J56:J71" si="8">(F56/B56)*100</f>
        <v>97.61076328240577</v>
      </c>
      <c r="K56" s="205" t="s">
        <v>209</v>
      </c>
    </row>
    <row r="57" spans="1:11" s="37" customFormat="1" ht="15" customHeight="1">
      <c r="A57" s="73" t="s">
        <v>210</v>
      </c>
      <c r="B57" s="360">
        <f>SUM(C57:D57)</f>
        <v>96086</v>
      </c>
      <c r="C57" s="381">
        <v>45462</v>
      </c>
      <c r="D57" s="382">
        <v>50624</v>
      </c>
      <c r="E57" s="200">
        <f>(B57/$B$15)*100</f>
        <v>0.40639263747789733</v>
      </c>
      <c r="F57" s="360">
        <f>SUM(G57:H57)</f>
        <v>85157</v>
      </c>
      <c r="G57" s="618">
        <v>45129</v>
      </c>
      <c r="H57" s="619">
        <v>40028</v>
      </c>
      <c r="I57" s="620">
        <f t="shared" si="7"/>
        <v>0.43311944467614588</v>
      </c>
      <c r="J57" s="620">
        <f t="shared" si="8"/>
        <v>88.625814374622735</v>
      </c>
      <c r="K57" s="205" t="s">
        <v>606</v>
      </c>
    </row>
    <row r="58" spans="1:11" s="37" customFormat="1" ht="15" customHeight="1">
      <c r="A58" s="73" t="s">
        <v>211</v>
      </c>
      <c r="B58" s="360">
        <f>SUM(C58:D58)</f>
        <v>55836</v>
      </c>
      <c r="C58" s="383">
        <v>7862</v>
      </c>
      <c r="D58" s="382">
        <v>47974</v>
      </c>
      <c r="E58" s="200">
        <f>(B58/$B$15)*100</f>
        <v>0.2361565608539837</v>
      </c>
      <c r="F58" s="360">
        <f>SUM(G58:H58)</f>
        <v>45564</v>
      </c>
      <c r="G58" s="383">
        <v>7691</v>
      </c>
      <c r="H58" s="619">
        <v>37873</v>
      </c>
      <c r="I58" s="620">
        <f t="shared" si="7"/>
        <v>0.23174435897488063</v>
      </c>
      <c r="J58" s="620">
        <f t="shared" si="8"/>
        <v>81.603266709649688</v>
      </c>
      <c r="K58" s="205" t="s">
        <v>212</v>
      </c>
    </row>
    <row r="59" spans="1:11" s="37" customFormat="1" ht="15" customHeight="1">
      <c r="A59" s="73" t="s">
        <v>213</v>
      </c>
      <c r="B59" s="360">
        <f>SUM(C59:D59)</f>
        <v>98853</v>
      </c>
      <c r="C59" s="383">
        <v>0</v>
      </c>
      <c r="D59" s="382">
        <v>98853</v>
      </c>
      <c r="E59" s="200">
        <f t="shared" ref="E59:E87" si="9">(B59/$B$15)*100</f>
        <v>0.41809557472058972</v>
      </c>
      <c r="F59" s="360">
        <f>SUM(G59:H59)</f>
        <v>93319</v>
      </c>
      <c r="G59" s="383">
        <v>0</v>
      </c>
      <c r="H59" s="619">
        <v>93319</v>
      </c>
      <c r="I59" s="620">
        <f t="shared" si="7"/>
        <v>0.47463242549330364</v>
      </c>
      <c r="J59" s="620">
        <f t="shared" si="8"/>
        <v>94.401788514258541</v>
      </c>
      <c r="K59" s="205" t="s">
        <v>214</v>
      </c>
    </row>
    <row r="60" spans="1:11" s="37" customFormat="1" ht="15" customHeight="1">
      <c r="A60" s="73" t="s">
        <v>215</v>
      </c>
      <c r="B60" s="360">
        <f>SUM(C60:D60)</f>
        <v>59218</v>
      </c>
      <c r="C60" s="383">
        <v>0</v>
      </c>
      <c r="D60" s="382">
        <v>59218</v>
      </c>
      <c r="E60" s="200">
        <f t="shared" si="9"/>
        <v>0.25046062075813463</v>
      </c>
      <c r="F60" s="360">
        <f>SUM(G60:H60)</f>
        <v>45443</v>
      </c>
      <c r="G60" s="383">
        <v>0</v>
      </c>
      <c r="H60" s="619">
        <v>45443</v>
      </c>
      <c r="I60" s="620">
        <f t="shared" si="7"/>
        <v>0.2311289374263783</v>
      </c>
      <c r="J60" s="620">
        <f t="shared" si="8"/>
        <v>76.738491674828595</v>
      </c>
      <c r="K60" s="205" t="s">
        <v>216</v>
      </c>
    </row>
    <row r="61" spans="1:11" s="37" customFormat="1" ht="15" customHeight="1">
      <c r="A61" s="73" t="s">
        <v>217</v>
      </c>
      <c r="B61" s="359">
        <f>SUM(B62:B63)</f>
        <v>408626</v>
      </c>
      <c r="C61" s="359">
        <f>SUM(C62:C63)</f>
        <v>134316</v>
      </c>
      <c r="D61" s="359">
        <f>SUM(D62:D63)</f>
        <v>274310</v>
      </c>
      <c r="E61" s="200">
        <f t="shared" si="9"/>
        <v>1.7282704856279092</v>
      </c>
      <c r="F61" s="359">
        <f>SUM(F62:F63)</f>
        <v>354383</v>
      </c>
      <c r="G61" s="621">
        <f>SUM(G62:G63)</f>
        <v>134149</v>
      </c>
      <c r="H61" s="621">
        <f>SUM(H62:H63)</f>
        <v>220234</v>
      </c>
      <c r="I61" s="620">
        <f t="shared" si="7"/>
        <v>1.8024374762223492</v>
      </c>
      <c r="J61" s="620">
        <f t="shared" si="8"/>
        <v>86.725514284455713</v>
      </c>
      <c r="K61" s="441" t="s">
        <v>218</v>
      </c>
    </row>
    <row r="62" spans="1:11" s="37" customFormat="1" ht="15" customHeight="1">
      <c r="A62" s="73" t="s">
        <v>219</v>
      </c>
      <c r="B62" s="360">
        <f>SUM(C62:D62)</f>
        <v>392613</v>
      </c>
      <c r="C62" s="381">
        <v>129391</v>
      </c>
      <c r="D62" s="382">
        <v>263222</v>
      </c>
      <c r="E62" s="200">
        <f t="shared" si="9"/>
        <v>1.6605440186719156</v>
      </c>
      <c r="F62" s="360">
        <f>SUM(G62:H62)</f>
        <v>338741</v>
      </c>
      <c r="G62" s="618">
        <v>129253</v>
      </c>
      <c r="H62" s="619">
        <v>209488</v>
      </c>
      <c r="I62" s="620">
        <f t="shared" si="7"/>
        <v>1.7228802542250468</v>
      </c>
      <c r="J62" s="620">
        <f t="shared" si="8"/>
        <v>86.278600046356075</v>
      </c>
      <c r="K62" s="205" t="s">
        <v>220</v>
      </c>
    </row>
    <row r="63" spans="1:11" s="37" customFormat="1" ht="15" customHeight="1">
      <c r="A63" s="73" t="s">
        <v>221</v>
      </c>
      <c r="B63" s="360">
        <f>SUM(C63:D63)</f>
        <v>16013</v>
      </c>
      <c r="C63" s="381">
        <v>4925</v>
      </c>
      <c r="D63" s="382">
        <v>11088</v>
      </c>
      <c r="E63" s="200">
        <f t="shared" si="9"/>
        <v>6.7726466955993284E-2</v>
      </c>
      <c r="F63" s="360">
        <f>SUM(G63:H63)</f>
        <v>15642</v>
      </c>
      <c r="G63" s="618">
        <v>4896</v>
      </c>
      <c r="H63" s="619">
        <v>10746</v>
      </c>
      <c r="I63" s="620">
        <f t="shared" si="7"/>
        <v>7.9557221997302321E-2</v>
      </c>
      <c r="J63" s="620">
        <f t="shared" si="8"/>
        <v>97.683132454880408</v>
      </c>
      <c r="K63" s="205" t="s">
        <v>222</v>
      </c>
    </row>
    <row r="64" spans="1:11" s="37" customFormat="1" ht="15" customHeight="1">
      <c r="A64" s="73" t="s">
        <v>223</v>
      </c>
      <c r="B64" s="359">
        <f>SUM(B65:B67)</f>
        <v>3843766</v>
      </c>
      <c r="C64" s="359">
        <f>SUM(C65:C67)</f>
        <v>1155635</v>
      </c>
      <c r="D64" s="359">
        <f>SUM(D65:D67)</f>
        <v>2688131</v>
      </c>
      <c r="E64" s="200">
        <f t="shared" si="9"/>
        <v>16.257084305599854</v>
      </c>
      <c r="F64" s="359">
        <f>SUM(F65:F67)</f>
        <v>3205160</v>
      </c>
      <c r="G64" s="621">
        <f>SUM(G65:G67)</f>
        <v>1082015</v>
      </c>
      <c r="H64" s="621">
        <f>SUM(H65:H67)</f>
        <v>2123145</v>
      </c>
      <c r="I64" s="620">
        <f t="shared" si="7"/>
        <v>16.301855623121948</v>
      </c>
      <c r="J64" s="620">
        <f t="shared" si="8"/>
        <v>83.385929320359253</v>
      </c>
      <c r="K64" s="441" t="s">
        <v>224</v>
      </c>
    </row>
    <row r="65" spans="1:11" s="37" customFormat="1" ht="15" customHeight="1">
      <c r="A65" s="73" t="s">
        <v>225</v>
      </c>
      <c r="B65" s="360">
        <f>SUM(C65:D65)</f>
        <v>2959553</v>
      </c>
      <c r="C65" s="381">
        <v>829732</v>
      </c>
      <c r="D65" s="382">
        <v>2129821</v>
      </c>
      <c r="E65" s="200">
        <f t="shared" si="9"/>
        <v>12.517333944857976</v>
      </c>
      <c r="F65" s="360">
        <f>SUM(G65:H65)</f>
        <v>2458987</v>
      </c>
      <c r="G65" s="618">
        <v>769996</v>
      </c>
      <c r="H65" s="619">
        <v>1688991</v>
      </c>
      <c r="I65" s="620">
        <f t="shared" si="7"/>
        <v>12.506723861877026</v>
      </c>
      <c r="J65" s="620">
        <f t="shared" si="8"/>
        <v>83.086432309203445</v>
      </c>
      <c r="K65" s="205" t="s">
        <v>226</v>
      </c>
    </row>
    <row r="66" spans="1:11" s="37" customFormat="1" ht="15" customHeight="1">
      <c r="A66" s="73" t="s">
        <v>227</v>
      </c>
      <c r="B66" s="360">
        <f>SUM(C66:D66)</f>
        <v>655416</v>
      </c>
      <c r="C66" s="381">
        <v>245305</v>
      </c>
      <c r="D66" s="382">
        <v>410111</v>
      </c>
      <c r="E66" s="200">
        <f t="shared" si="9"/>
        <v>2.772060829727677</v>
      </c>
      <c r="F66" s="360">
        <f>SUM(G66:H66)</f>
        <v>562895</v>
      </c>
      <c r="G66" s="618">
        <v>235219</v>
      </c>
      <c r="H66" s="619">
        <v>327676</v>
      </c>
      <c r="I66" s="620">
        <f t="shared" si="7"/>
        <v>2.8629563020183793</v>
      </c>
      <c r="J66" s="620">
        <f t="shared" si="8"/>
        <v>85.883622004955626</v>
      </c>
      <c r="K66" s="205" t="s">
        <v>228</v>
      </c>
    </row>
    <row r="67" spans="1:11" s="37" customFormat="1" ht="15" customHeight="1">
      <c r="A67" s="73" t="s">
        <v>229</v>
      </c>
      <c r="B67" s="360">
        <f>SUM(C67:D67)</f>
        <v>228797</v>
      </c>
      <c r="C67" s="381">
        <v>80598</v>
      </c>
      <c r="D67" s="382">
        <v>148199</v>
      </c>
      <c r="E67" s="200">
        <f t="shared" si="9"/>
        <v>0.96768953101420052</v>
      </c>
      <c r="F67" s="360">
        <f>SUM(G67:H67)</f>
        <v>183278</v>
      </c>
      <c r="G67" s="618">
        <v>76800</v>
      </c>
      <c r="H67" s="619">
        <v>106478</v>
      </c>
      <c r="I67" s="620">
        <f t="shared" si="7"/>
        <v>0.93217545922654221</v>
      </c>
      <c r="J67" s="620">
        <f t="shared" si="8"/>
        <v>80.105071307753164</v>
      </c>
      <c r="K67" s="205" t="s">
        <v>230</v>
      </c>
    </row>
    <row r="68" spans="1:11" s="37" customFormat="1" ht="15" customHeight="1">
      <c r="A68" s="73" t="s">
        <v>231</v>
      </c>
      <c r="B68" s="359">
        <f>SUM(B69:B74)</f>
        <v>476292</v>
      </c>
      <c r="C68" s="359">
        <f>SUM(C69:C74)</f>
        <v>123845</v>
      </c>
      <c r="D68" s="359">
        <f>SUM(D69:D74)</f>
        <v>352447</v>
      </c>
      <c r="E68" s="200">
        <f t="shared" si="9"/>
        <v>2.0144616498722256</v>
      </c>
      <c r="F68" s="359">
        <f>SUM(F69:F74)</f>
        <v>393757</v>
      </c>
      <c r="G68" s="621">
        <f>SUM(G69:G74)</f>
        <v>123639</v>
      </c>
      <c r="H68" s="621">
        <f>SUM(H69:H74)</f>
        <v>270118</v>
      </c>
      <c r="I68" s="620">
        <f t="shared" si="7"/>
        <v>2.0026986997821106</v>
      </c>
      <c r="J68" s="620">
        <f t="shared" si="8"/>
        <v>82.671344469359127</v>
      </c>
      <c r="K68" s="442" t="s">
        <v>232</v>
      </c>
    </row>
    <row r="69" spans="1:11" s="37" customFormat="1" ht="15" customHeight="1">
      <c r="A69" s="73" t="s">
        <v>233</v>
      </c>
      <c r="B69" s="360">
        <f t="shared" ref="B69:B74" si="10">SUM(C69:D69)</f>
        <v>33478</v>
      </c>
      <c r="C69" s="381">
        <v>24168</v>
      </c>
      <c r="D69" s="382">
        <v>9310</v>
      </c>
      <c r="E69" s="200">
        <f t="shared" si="9"/>
        <v>0.14159412107367408</v>
      </c>
      <c r="F69" s="360">
        <f t="shared" ref="F69:F74" si="11">SUM(G69:H69)</f>
        <v>31948</v>
      </c>
      <c r="G69" s="618">
        <v>24165</v>
      </c>
      <c r="H69" s="619">
        <v>7783</v>
      </c>
      <c r="I69" s="620">
        <f t="shared" si="7"/>
        <v>0.16249163331861746</v>
      </c>
      <c r="J69" s="620">
        <f t="shared" si="8"/>
        <v>95.429834518191043</v>
      </c>
      <c r="K69" s="205" t="s">
        <v>608</v>
      </c>
    </row>
    <row r="70" spans="1:11" s="37" customFormat="1" ht="15" customHeight="1">
      <c r="A70" s="73" t="s">
        <v>498</v>
      </c>
      <c r="B70" s="360">
        <f t="shared" si="10"/>
        <v>10658</v>
      </c>
      <c r="C70" s="381">
        <v>0</v>
      </c>
      <c r="D70" s="382">
        <v>10658</v>
      </c>
      <c r="E70" s="200">
        <f t="shared" si="9"/>
        <v>4.5077667196463896E-2</v>
      </c>
      <c r="F70" s="360">
        <f t="shared" si="11"/>
        <v>4233</v>
      </c>
      <c r="G70" s="618">
        <v>0</v>
      </c>
      <c r="H70" s="619">
        <v>4233</v>
      </c>
      <c r="I70" s="620">
        <f t="shared" si="7"/>
        <v>2.1529581940581813E-2</v>
      </c>
      <c r="J70" s="620">
        <f t="shared" si="8"/>
        <v>39.716644773878777</v>
      </c>
      <c r="K70" s="205" t="s">
        <v>607</v>
      </c>
    </row>
    <row r="71" spans="1:11" s="37" customFormat="1" ht="15" customHeight="1">
      <c r="A71" s="73" t="s">
        <v>497</v>
      </c>
      <c r="B71" s="360">
        <f t="shared" si="10"/>
        <v>32380</v>
      </c>
      <c r="C71" s="381">
        <v>28772</v>
      </c>
      <c r="D71" s="382">
        <v>3608</v>
      </c>
      <c r="E71" s="200">
        <f t="shared" si="9"/>
        <v>0.13695016549272856</v>
      </c>
      <c r="F71" s="360">
        <f t="shared" si="11"/>
        <v>30302</v>
      </c>
      <c r="G71" s="618">
        <v>28668</v>
      </c>
      <c r="H71" s="619">
        <v>1634</v>
      </c>
      <c r="I71" s="620">
        <f t="shared" si="7"/>
        <v>0.15411986580758566</v>
      </c>
      <c r="J71" s="620">
        <f t="shared" si="8"/>
        <v>93.582458307597278</v>
      </c>
      <c r="K71" s="215" t="s">
        <v>234</v>
      </c>
    </row>
    <row r="72" spans="1:11" s="37" customFormat="1" ht="15" customHeight="1">
      <c r="A72" s="73" t="s">
        <v>235</v>
      </c>
      <c r="B72" s="360">
        <f t="shared" si="10"/>
        <v>285080</v>
      </c>
      <c r="C72" s="381">
        <v>59230</v>
      </c>
      <c r="D72" s="382">
        <v>225850</v>
      </c>
      <c r="E72" s="200">
        <f t="shared" si="9"/>
        <v>1.2057366639489517</v>
      </c>
      <c r="F72" s="360">
        <f t="shared" si="11"/>
        <v>231284</v>
      </c>
      <c r="G72" s="618">
        <v>59156</v>
      </c>
      <c r="H72" s="619">
        <v>172128</v>
      </c>
      <c r="I72" s="620">
        <f t="shared" si="7"/>
        <v>1.1763401439984702</v>
      </c>
      <c r="J72" s="620">
        <f t="shared" ref="J72:J90" si="12">(F72/B72)*100</f>
        <v>81.129507506664794</v>
      </c>
      <c r="K72" s="205" t="s">
        <v>609</v>
      </c>
    </row>
    <row r="73" spans="1:11" s="37" customFormat="1" ht="15" customHeight="1">
      <c r="A73" s="73" t="s">
        <v>496</v>
      </c>
      <c r="B73" s="360">
        <f t="shared" si="10"/>
        <v>53771</v>
      </c>
      <c r="C73" s="381">
        <v>11675</v>
      </c>
      <c r="D73" s="382">
        <v>42096</v>
      </c>
      <c r="E73" s="200">
        <f t="shared" si="9"/>
        <v>0.22742270996632202</v>
      </c>
      <c r="F73" s="360">
        <f t="shared" si="11"/>
        <v>44889</v>
      </c>
      <c r="G73" s="618">
        <v>11650</v>
      </c>
      <c r="H73" s="619">
        <v>33239</v>
      </c>
      <c r="I73" s="620">
        <f t="shared" si="7"/>
        <v>0.22831122223736758</v>
      </c>
      <c r="J73" s="620">
        <f t="shared" si="12"/>
        <v>83.481802458574322</v>
      </c>
      <c r="K73" s="205" t="s">
        <v>236</v>
      </c>
    </row>
    <row r="74" spans="1:11" s="37" customFormat="1" ht="15" customHeight="1">
      <c r="A74" s="73" t="s">
        <v>237</v>
      </c>
      <c r="B74" s="360">
        <f t="shared" si="10"/>
        <v>60925</v>
      </c>
      <c r="C74" s="384">
        <v>0</v>
      </c>
      <c r="D74" s="382">
        <v>60925</v>
      </c>
      <c r="E74" s="200">
        <f t="shared" si="9"/>
        <v>0.25768032219408543</v>
      </c>
      <c r="F74" s="360">
        <f t="shared" si="11"/>
        <v>51101</v>
      </c>
      <c r="G74" s="383">
        <v>0</v>
      </c>
      <c r="H74" s="619">
        <v>51101</v>
      </c>
      <c r="I74" s="620">
        <f t="shared" si="7"/>
        <v>0.25990625247948762</v>
      </c>
      <c r="J74" s="620">
        <f t="shared" si="12"/>
        <v>83.875256462864172</v>
      </c>
      <c r="K74" s="205" t="s">
        <v>238</v>
      </c>
    </row>
    <row r="75" spans="1:11" s="114" customFormat="1" ht="15" customHeight="1">
      <c r="A75" s="73" t="s">
        <v>495</v>
      </c>
      <c r="B75" s="359">
        <f>SUM(B76:B79)</f>
        <v>1824062</v>
      </c>
      <c r="C75" s="359">
        <f>SUM(C76:C79)</f>
        <v>580249</v>
      </c>
      <c r="D75" s="359">
        <f>SUM(D76:D79)</f>
        <v>1243813</v>
      </c>
      <c r="E75" s="200">
        <f t="shared" si="9"/>
        <v>7.7148113887892968</v>
      </c>
      <c r="F75" s="359">
        <f>SUM(F76:F79)</f>
        <v>1199265</v>
      </c>
      <c r="G75" s="621">
        <f>SUM(G76:G79)</f>
        <v>365321</v>
      </c>
      <c r="H75" s="621">
        <f>SUM(H76:H79)</f>
        <v>833944</v>
      </c>
      <c r="I75" s="620">
        <f t="shared" si="7"/>
        <v>6.0996158955756785</v>
      </c>
      <c r="J75" s="620">
        <f t="shared" si="12"/>
        <v>65.746942812250893</v>
      </c>
      <c r="K75" s="441" t="s">
        <v>239</v>
      </c>
    </row>
    <row r="76" spans="1:11" ht="15" customHeight="1">
      <c r="A76" s="73" t="s">
        <v>240</v>
      </c>
      <c r="B76" s="360">
        <f>SUM(C76:D76)</f>
        <v>1369853</v>
      </c>
      <c r="C76" s="381">
        <v>538634</v>
      </c>
      <c r="D76" s="382">
        <v>831219</v>
      </c>
      <c r="E76" s="200">
        <f t="shared" si="9"/>
        <v>5.7937490750682734</v>
      </c>
      <c r="F76" s="360">
        <f>SUM(G76:H76)</f>
        <v>782287</v>
      </c>
      <c r="G76" s="618">
        <v>324186</v>
      </c>
      <c r="H76" s="619">
        <v>458101</v>
      </c>
      <c r="I76" s="620">
        <f t="shared" si="7"/>
        <v>3.9788122058946196</v>
      </c>
      <c r="J76" s="620">
        <f t="shared" si="12"/>
        <v>57.107368454863405</v>
      </c>
      <c r="K76" s="205" t="s">
        <v>241</v>
      </c>
    </row>
    <row r="77" spans="1:11" ht="15" customHeight="1">
      <c r="A77" s="73" t="s">
        <v>242</v>
      </c>
      <c r="B77" s="360">
        <f>SUM(C77:D77)</f>
        <v>25239</v>
      </c>
      <c r="C77" s="381">
        <v>6726</v>
      </c>
      <c r="D77" s="382">
        <v>18513</v>
      </c>
      <c r="E77" s="200">
        <f t="shared" si="9"/>
        <v>0.10674753634561382</v>
      </c>
      <c r="F77" s="360">
        <f>SUM(G77:H77)</f>
        <v>21372</v>
      </c>
      <c r="G77" s="618">
        <v>6626</v>
      </c>
      <c r="H77" s="619">
        <v>14746</v>
      </c>
      <c r="I77" s="620">
        <f t="shared" si="7"/>
        <v>0.10870073830241307</v>
      </c>
      <c r="J77" s="620">
        <f t="shared" si="12"/>
        <v>84.678473790562222</v>
      </c>
      <c r="K77" s="205" t="s">
        <v>243</v>
      </c>
    </row>
    <row r="78" spans="1:11" ht="15" customHeight="1">
      <c r="A78" s="73" t="s">
        <v>244</v>
      </c>
      <c r="B78" s="360">
        <f>SUM(C78:D78)</f>
        <v>12482</v>
      </c>
      <c r="C78" s="384">
        <v>300</v>
      </c>
      <c r="D78" s="382">
        <v>12182</v>
      </c>
      <c r="E78" s="200">
        <f t="shared" si="9"/>
        <v>5.2792216358253173E-2</v>
      </c>
      <c r="F78" s="360">
        <f>SUM(G78:H78)</f>
        <v>4258</v>
      </c>
      <c r="G78" s="383">
        <v>300</v>
      </c>
      <c r="H78" s="619">
        <v>3958</v>
      </c>
      <c r="I78" s="620">
        <f t="shared" si="7"/>
        <v>2.1656735153082297E-2</v>
      </c>
      <c r="J78" s="620">
        <f t="shared" si="12"/>
        <v>34.113122896971639</v>
      </c>
      <c r="K78" s="205" t="s">
        <v>245</v>
      </c>
    </row>
    <row r="79" spans="1:11" ht="15" customHeight="1">
      <c r="A79" s="73" t="s">
        <v>494</v>
      </c>
      <c r="B79" s="360">
        <f>SUM(C79:D79)</f>
        <v>416488</v>
      </c>
      <c r="C79" s="381">
        <v>34589</v>
      </c>
      <c r="D79" s="382">
        <v>381899</v>
      </c>
      <c r="E79" s="200">
        <f t="shared" si="9"/>
        <v>1.7615225610171565</v>
      </c>
      <c r="F79" s="360">
        <f>SUM(G79:H79)</f>
        <v>391348</v>
      </c>
      <c r="G79" s="618">
        <v>34209</v>
      </c>
      <c r="H79" s="619">
        <v>357139</v>
      </c>
      <c r="I79" s="620">
        <f t="shared" si="7"/>
        <v>1.9904462162255636</v>
      </c>
      <c r="J79" s="620">
        <f t="shared" si="12"/>
        <v>93.963811682449432</v>
      </c>
      <c r="K79" s="205" t="s">
        <v>246</v>
      </c>
    </row>
    <row r="80" spans="1:11" ht="15" customHeight="1">
      <c r="A80" s="73" t="s">
        <v>493</v>
      </c>
      <c r="B80" s="359">
        <f>SUM(B81:B83)</f>
        <v>2129690</v>
      </c>
      <c r="C80" s="359">
        <f>SUM(C81:C83)</f>
        <v>479635</v>
      </c>
      <c r="D80" s="359">
        <f>SUM(D81:D83)</f>
        <v>1650055</v>
      </c>
      <c r="E80" s="200">
        <f t="shared" si="9"/>
        <v>9.0074551559051592</v>
      </c>
      <c r="F80" s="359">
        <f>SUM(F81:F83)</f>
        <v>1528097</v>
      </c>
      <c r="G80" s="621">
        <f>SUM(G81:G83)</f>
        <v>408223</v>
      </c>
      <c r="H80" s="621">
        <f>SUM(H81:H83)</f>
        <v>1119874</v>
      </c>
      <c r="I80" s="620">
        <f t="shared" si="7"/>
        <v>7.7720977024940341</v>
      </c>
      <c r="J80" s="620">
        <f t="shared" si="12"/>
        <v>71.752085984345143</v>
      </c>
      <c r="K80" s="441" t="s">
        <v>247</v>
      </c>
    </row>
    <row r="81" spans="1:11" ht="15" customHeight="1">
      <c r="A81" s="73" t="s">
        <v>248</v>
      </c>
      <c r="B81" s="360">
        <f>SUM(C81:D81)</f>
        <v>524509</v>
      </c>
      <c r="C81" s="381">
        <v>194370</v>
      </c>
      <c r="D81" s="382">
        <v>330139</v>
      </c>
      <c r="E81" s="200">
        <f t="shared" si="9"/>
        <v>2.2183938959983185</v>
      </c>
      <c r="F81" s="360">
        <f>SUM(G81:H81)</f>
        <v>392711</v>
      </c>
      <c r="G81" s="618">
        <v>158979</v>
      </c>
      <c r="H81" s="619">
        <v>233732</v>
      </c>
      <c r="I81" s="620">
        <f t="shared" si="7"/>
        <v>1.9973786093710901</v>
      </c>
      <c r="J81" s="620">
        <f t="shared" si="12"/>
        <v>74.872118495583479</v>
      </c>
      <c r="K81" s="205" t="s">
        <v>249</v>
      </c>
    </row>
    <row r="82" spans="1:11" ht="15" customHeight="1">
      <c r="A82" s="73" t="s">
        <v>492</v>
      </c>
      <c r="B82" s="360">
        <f>SUM(C82:D82)</f>
        <v>1533550</v>
      </c>
      <c r="C82" s="381">
        <v>276214</v>
      </c>
      <c r="D82" s="382">
        <v>1257336</v>
      </c>
      <c r="E82" s="200">
        <f t="shared" si="9"/>
        <v>6.4861002560646659</v>
      </c>
      <c r="F82" s="360">
        <f>SUM(G82:H82)</f>
        <v>1088588</v>
      </c>
      <c r="G82" s="618">
        <v>242167</v>
      </c>
      <c r="H82" s="619">
        <v>846421</v>
      </c>
      <c r="I82" s="620">
        <f t="shared" si="7"/>
        <v>5.5366984515790394</v>
      </c>
      <c r="J82" s="620">
        <f t="shared" si="12"/>
        <v>70.984839098822988</v>
      </c>
      <c r="K82" s="205" t="s">
        <v>250</v>
      </c>
    </row>
    <row r="83" spans="1:11" ht="15" customHeight="1">
      <c r="A83" s="73" t="s">
        <v>251</v>
      </c>
      <c r="B83" s="360">
        <f>SUM(C83:D83)</f>
        <v>71631</v>
      </c>
      <c r="C83" s="381">
        <v>9051</v>
      </c>
      <c r="D83" s="382">
        <v>62580</v>
      </c>
      <c r="E83" s="200">
        <f t="shared" si="9"/>
        <v>0.30296100384217539</v>
      </c>
      <c r="F83" s="360">
        <f>SUM(G83:H83)</f>
        <v>46798</v>
      </c>
      <c r="G83" s="618">
        <v>7077</v>
      </c>
      <c r="H83" s="619">
        <v>39721</v>
      </c>
      <c r="I83" s="620">
        <f t="shared" si="7"/>
        <v>0.23802064154390448</v>
      </c>
      <c r="J83" s="620">
        <f t="shared" si="12"/>
        <v>65.332048973209922</v>
      </c>
      <c r="K83" s="205" t="s">
        <v>252</v>
      </c>
    </row>
    <row r="84" spans="1:11" ht="15" customHeight="1">
      <c r="A84" s="73" t="s">
        <v>253</v>
      </c>
      <c r="B84" s="359">
        <f>SUM(B85:B86)</f>
        <v>45848</v>
      </c>
      <c r="C84" s="359">
        <f>SUM(C85:C86)</f>
        <v>37522</v>
      </c>
      <c r="D84" s="359">
        <f>SUM(D85:D86)</f>
        <v>8326</v>
      </c>
      <c r="E84" s="200">
        <f t="shared" si="9"/>
        <v>0.19391263704479983</v>
      </c>
      <c r="F84" s="359">
        <f>SUM(F85:F86)</f>
        <v>39531</v>
      </c>
      <c r="G84" s="621">
        <f>SUM(G85:G86)</f>
        <v>35274</v>
      </c>
      <c r="H84" s="621">
        <f>SUM(H85:H86)</f>
        <v>4257</v>
      </c>
      <c r="I84" s="620">
        <f t="shared" si="7"/>
        <v>0.20105974573426402</v>
      </c>
      <c r="J84" s="620">
        <f t="shared" si="12"/>
        <v>86.221863549118822</v>
      </c>
      <c r="K84" s="441" t="s">
        <v>254</v>
      </c>
    </row>
    <row r="85" spans="1:11" ht="15" customHeight="1">
      <c r="A85" s="73" t="s">
        <v>255</v>
      </c>
      <c r="B85" s="360">
        <f>SUM(C85:D85)</f>
        <v>39277</v>
      </c>
      <c r="C85" s="381">
        <v>37522</v>
      </c>
      <c r="D85" s="382">
        <v>1755</v>
      </c>
      <c r="E85" s="200">
        <f t="shared" si="9"/>
        <v>0.16612080451074426</v>
      </c>
      <c r="F85" s="360">
        <f>SUM(G85:H85)</f>
        <v>35529</v>
      </c>
      <c r="G85" s="618">
        <v>35274</v>
      </c>
      <c r="H85" s="619">
        <v>255</v>
      </c>
      <c r="I85" s="620">
        <f t="shared" si="7"/>
        <v>0.18070505947718668</v>
      </c>
      <c r="J85" s="620">
        <f t="shared" si="12"/>
        <v>90.457519667999094</v>
      </c>
      <c r="K85" s="205" t="s">
        <v>256</v>
      </c>
    </row>
    <row r="86" spans="1:11" ht="15" customHeight="1">
      <c r="A86" s="73" t="s">
        <v>257</v>
      </c>
      <c r="B86" s="360">
        <f>SUM(C86:D86)</f>
        <v>6571</v>
      </c>
      <c r="C86" s="384">
        <v>0</v>
      </c>
      <c r="D86" s="382">
        <v>6571</v>
      </c>
      <c r="E86" s="200">
        <f t="shared" si="9"/>
        <v>2.779183253405557E-2</v>
      </c>
      <c r="F86" s="360">
        <f>SUM(G86:H86)</f>
        <v>4002</v>
      </c>
      <c r="G86" s="383">
        <v>0</v>
      </c>
      <c r="H86" s="619">
        <v>4002</v>
      </c>
      <c r="I86" s="620">
        <f t="shared" si="7"/>
        <v>2.0354686257077346E-2</v>
      </c>
      <c r="J86" s="620">
        <f t="shared" si="12"/>
        <v>60.903971998173787</v>
      </c>
      <c r="K86" s="205" t="s">
        <v>258</v>
      </c>
    </row>
    <row r="87" spans="1:11" ht="15" customHeight="1">
      <c r="A87" s="73" t="s">
        <v>259</v>
      </c>
      <c r="B87" s="359">
        <f>SUM(B88)</f>
        <v>519944</v>
      </c>
      <c r="C87" s="359">
        <f>SUM(C88)</f>
        <v>20604</v>
      </c>
      <c r="D87" s="359">
        <f>SUM(D88)</f>
        <v>499340</v>
      </c>
      <c r="E87" s="200">
        <f t="shared" si="9"/>
        <v>2.1990863757551344</v>
      </c>
      <c r="F87" s="359">
        <f>SUM(F88)</f>
        <v>0</v>
      </c>
      <c r="G87" s="621">
        <f>SUM(G88)</f>
        <v>0</v>
      </c>
      <c r="H87" s="621">
        <f>SUM(H88)</f>
        <v>0</v>
      </c>
      <c r="I87" s="622">
        <f>(F87/$F$15)*100</f>
        <v>0</v>
      </c>
      <c r="J87" s="622">
        <f t="shared" si="12"/>
        <v>0</v>
      </c>
      <c r="K87" s="441" t="s">
        <v>260</v>
      </c>
    </row>
    <row r="88" spans="1:11" ht="15" customHeight="1">
      <c r="A88" s="73" t="s">
        <v>261</v>
      </c>
      <c r="B88" s="360">
        <f>SUM(C88:D88)</f>
        <v>519944</v>
      </c>
      <c r="C88" s="381">
        <v>20604</v>
      </c>
      <c r="D88" s="382">
        <v>499340</v>
      </c>
      <c r="E88" s="200">
        <f>(B88/$B$15)*100</f>
        <v>2.1990863757551344</v>
      </c>
      <c r="F88" s="360">
        <f>SUM(G88:H88)</f>
        <v>0</v>
      </c>
      <c r="G88" s="618">
        <v>0</v>
      </c>
      <c r="H88" s="619">
        <v>0</v>
      </c>
      <c r="I88" s="622">
        <f>(F88/$F$15)*100</f>
        <v>0</v>
      </c>
      <c r="J88" s="622">
        <f t="shared" si="12"/>
        <v>0</v>
      </c>
      <c r="K88" s="205" t="s">
        <v>262</v>
      </c>
    </row>
    <row r="89" spans="1:11" ht="15" customHeight="1">
      <c r="A89" s="73" t="s">
        <v>263</v>
      </c>
      <c r="B89" s="359">
        <f>SUM(B90)</f>
        <v>2243380</v>
      </c>
      <c r="C89" s="359">
        <f>SUM(C90)</f>
        <v>476801</v>
      </c>
      <c r="D89" s="359">
        <f>SUM(D90)</f>
        <v>1766579</v>
      </c>
      <c r="E89" s="200">
        <f>(B89/$B$15)*100</f>
        <v>9.488303343516904</v>
      </c>
      <c r="F89" s="359">
        <f>SUM(F90)</f>
        <v>2172368</v>
      </c>
      <c r="G89" s="621">
        <f>SUM(G90)</f>
        <v>470321</v>
      </c>
      <c r="H89" s="621">
        <f>SUM(H90)</f>
        <v>1702047</v>
      </c>
      <c r="I89" s="620">
        <f>(F89/$F$15)*100</f>
        <v>11.048942797329985</v>
      </c>
      <c r="J89" s="620">
        <f t="shared" si="12"/>
        <v>96.834597794399528</v>
      </c>
      <c r="K89" s="441" t="s">
        <v>264</v>
      </c>
    </row>
    <row r="90" spans="1:11" ht="15" customHeight="1" thickBot="1">
      <c r="A90" s="73" t="s">
        <v>265</v>
      </c>
      <c r="B90" s="360">
        <f>SUM(C90:D90)</f>
        <v>2243380</v>
      </c>
      <c r="C90" s="381">
        <v>476801</v>
      </c>
      <c r="D90" s="382">
        <v>1766579</v>
      </c>
      <c r="E90" s="200">
        <f>(B90/$B$15)*100</f>
        <v>9.488303343516904</v>
      </c>
      <c r="F90" s="360">
        <f>SUM(G90:H90)</f>
        <v>2172368</v>
      </c>
      <c r="G90" s="623">
        <v>470321</v>
      </c>
      <c r="H90" s="624">
        <v>1702047</v>
      </c>
      <c r="I90" s="625">
        <f>(F90/$F$15)*100</f>
        <v>11.048942797329985</v>
      </c>
      <c r="J90" s="625">
        <f t="shared" si="12"/>
        <v>96.834597794399528</v>
      </c>
      <c r="K90" s="355" t="s">
        <v>266</v>
      </c>
    </row>
    <row r="91" spans="1:11" s="219" customFormat="1" ht="9.9499999999999993" customHeight="1">
      <c r="A91" s="216" t="s">
        <v>491</v>
      </c>
      <c r="B91" s="217"/>
      <c r="C91" s="217"/>
      <c r="D91" s="217"/>
      <c r="E91" s="216"/>
      <c r="F91" s="218"/>
      <c r="G91" s="217"/>
      <c r="H91" s="217"/>
      <c r="I91" s="216"/>
      <c r="J91" s="216"/>
      <c r="K91" s="188" t="s">
        <v>511</v>
      </c>
    </row>
  </sheetData>
  <sheetProtection selectLockedCells="1"/>
  <mergeCells count="34">
    <mergeCell ref="A3:F3"/>
    <mergeCell ref="G3:K3"/>
    <mergeCell ref="A6:A10"/>
    <mergeCell ref="B6:E6"/>
    <mergeCell ref="G6:I6"/>
    <mergeCell ref="B8:B10"/>
    <mergeCell ref="C8:C10"/>
    <mergeCell ref="A51:A55"/>
    <mergeCell ref="B51:E51"/>
    <mergeCell ref="G51:I51"/>
    <mergeCell ref="H53:H55"/>
    <mergeCell ref="H8:H10"/>
    <mergeCell ref="E7:E10"/>
    <mergeCell ref="F7:F10"/>
    <mergeCell ref="D8:D10"/>
    <mergeCell ref="G8:G10"/>
    <mergeCell ref="G52:H52"/>
    <mergeCell ref="I52:I55"/>
    <mergeCell ref="B53:B55"/>
    <mergeCell ref="C53:C55"/>
    <mergeCell ref="D53:D55"/>
    <mergeCell ref="G53:G55"/>
    <mergeCell ref="A48:F48"/>
    <mergeCell ref="K51:K55"/>
    <mergeCell ref="B52:D52"/>
    <mergeCell ref="E52:E55"/>
    <mergeCell ref="F52:F55"/>
    <mergeCell ref="G7:H7"/>
    <mergeCell ref="I7:I10"/>
    <mergeCell ref="J51:J55"/>
    <mergeCell ref="K6:K10"/>
    <mergeCell ref="B7:D7"/>
    <mergeCell ref="G48:K48"/>
    <mergeCell ref="J6:J10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45" max="10" man="1"/>
  </rowBreaks>
  <colBreaks count="1" manualBreakCount="1">
    <brk id="6" max="88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3"/>
  <sheetViews>
    <sheetView showGridLines="0" view="pageBreakPreview" zoomScaleNormal="100" zoomScaleSheetLayoutView="100" workbookViewId="0">
      <selection activeCell="O2" sqref="O2"/>
    </sheetView>
  </sheetViews>
  <sheetFormatPr defaultRowHeight="14.25"/>
  <cols>
    <col min="1" max="1" width="4.625" style="192" customWidth="1"/>
    <col min="2" max="2" width="8.375" style="192" customWidth="1"/>
    <col min="3" max="7" width="13.875" style="193" customWidth="1"/>
    <col min="8" max="12" width="13.625" style="193" customWidth="1"/>
    <col min="13" max="13" width="6.875" style="192" customWidth="1"/>
    <col min="14" max="14" width="7.375" style="192" customWidth="1"/>
    <col min="15" max="15" width="5.125" style="192" customWidth="1"/>
    <col min="16" max="16" width="2.75" style="192" customWidth="1"/>
    <col min="17" max="17" width="2.5" style="192" customWidth="1"/>
    <col min="18" max="18" width="7.625" style="192" customWidth="1"/>
    <col min="19" max="23" width="12.875" style="193" customWidth="1"/>
    <col min="24" max="24" width="16.125" style="192" customWidth="1"/>
    <col min="25" max="16384" width="9" style="194"/>
  </cols>
  <sheetData>
    <row r="1" spans="1:24" s="413" customFormat="1" ht="14.1" customHeight="1">
      <c r="A1" s="231" t="s">
        <v>672</v>
      </c>
      <c r="B1" s="412"/>
      <c r="C1" s="412"/>
      <c r="D1" s="412"/>
      <c r="E1" s="412"/>
      <c r="F1" s="412"/>
      <c r="G1" s="412"/>
      <c r="M1" s="406"/>
      <c r="N1" s="411" t="s">
        <v>673</v>
      </c>
      <c r="O1" s="231" t="s">
        <v>674</v>
      </c>
      <c r="P1" s="412"/>
      <c r="Q1" s="412"/>
      <c r="R1" s="412"/>
      <c r="S1" s="412"/>
      <c r="T1" s="412"/>
      <c r="U1" s="412"/>
      <c r="V1" s="412"/>
    </row>
    <row r="2" spans="1:24" s="456" customFormat="1" ht="14.1" customHeight="1">
      <c r="A2" s="89"/>
      <c r="B2" s="173"/>
      <c r="C2" s="173"/>
      <c r="D2" s="173"/>
      <c r="E2" s="173"/>
      <c r="F2" s="173"/>
      <c r="G2" s="173"/>
      <c r="M2" s="35"/>
      <c r="N2" s="90"/>
      <c r="O2" s="89"/>
      <c r="P2" s="173"/>
      <c r="Q2" s="173"/>
      <c r="R2" s="173"/>
      <c r="S2" s="173"/>
      <c r="T2" s="173"/>
      <c r="U2" s="173"/>
      <c r="V2" s="173"/>
    </row>
    <row r="3" spans="1:24" s="455" customFormat="1" ht="20.100000000000001" customHeight="1">
      <c r="A3" s="924" t="s">
        <v>507</v>
      </c>
      <c r="B3" s="924"/>
      <c r="C3" s="924"/>
      <c r="D3" s="924"/>
      <c r="E3" s="924"/>
      <c r="F3" s="924"/>
      <c r="G3" s="924"/>
      <c r="H3" s="961" t="s">
        <v>94</v>
      </c>
      <c r="I3" s="961"/>
      <c r="J3" s="961"/>
      <c r="K3" s="961"/>
      <c r="L3" s="961"/>
      <c r="M3" s="961"/>
      <c r="N3" s="961"/>
      <c r="O3" s="924" t="s">
        <v>508</v>
      </c>
      <c r="P3" s="924"/>
      <c r="Q3" s="924"/>
      <c r="R3" s="924"/>
      <c r="S3" s="924"/>
      <c r="T3" s="924"/>
      <c r="U3" s="924"/>
      <c r="V3" s="924"/>
      <c r="W3" s="924"/>
    </row>
    <row r="4" spans="1:24" s="176" customFormat="1" ht="24" customHeight="1">
      <c r="A4" s="174"/>
      <c r="B4" s="174"/>
      <c r="C4" s="174"/>
      <c r="D4" s="174"/>
      <c r="E4" s="174"/>
      <c r="F4" s="174"/>
      <c r="G4" s="174"/>
      <c r="H4" s="175"/>
      <c r="I4" s="175"/>
      <c r="J4" s="175"/>
      <c r="K4" s="175"/>
      <c r="L4" s="175"/>
      <c r="M4" s="175"/>
      <c r="N4" s="175"/>
      <c r="O4" s="963" t="s">
        <v>267</v>
      </c>
      <c r="P4" s="963"/>
      <c r="Q4" s="963"/>
      <c r="R4" s="963"/>
      <c r="S4" s="963"/>
      <c r="T4" s="963"/>
      <c r="U4" s="963"/>
      <c r="V4" s="963"/>
      <c r="W4" s="963"/>
    </row>
    <row r="5" spans="1:24" s="452" customFormat="1" ht="18" customHeight="1" thickBot="1">
      <c r="A5" s="452" t="s">
        <v>17</v>
      </c>
      <c r="M5" s="177"/>
      <c r="N5" s="178" t="s">
        <v>76</v>
      </c>
      <c r="O5" s="452" t="s">
        <v>17</v>
      </c>
      <c r="P5" s="177"/>
      <c r="Q5" s="177"/>
      <c r="R5" s="177"/>
      <c r="W5" s="178" t="s">
        <v>76</v>
      </c>
      <c r="X5" s="177"/>
    </row>
    <row r="6" spans="1:24" s="456" customFormat="1" ht="18" customHeight="1">
      <c r="A6" s="926" t="s">
        <v>268</v>
      </c>
      <c r="B6" s="927"/>
      <c r="C6" s="932" t="s">
        <v>88</v>
      </c>
      <c r="D6" s="918" t="s">
        <v>95</v>
      </c>
      <c r="E6" s="918" t="s">
        <v>269</v>
      </c>
      <c r="F6" s="918" t="s">
        <v>270</v>
      </c>
      <c r="G6" s="935" t="s">
        <v>89</v>
      </c>
      <c r="H6" s="915" t="s">
        <v>271</v>
      </c>
      <c r="I6" s="918" t="s">
        <v>272</v>
      </c>
      <c r="J6" s="918" t="s">
        <v>273</v>
      </c>
      <c r="K6" s="918" t="s">
        <v>96</v>
      </c>
      <c r="L6" s="935" t="s">
        <v>274</v>
      </c>
      <c r="M6" s="938" t="s">
        <v>268</v>
      </c>
      <c r="N6" s="926"/>
      <c r="O6" s="926" t="s">
        <v>268</v>
      </c>
      <c r="P6" s="926"/>
      <c r="Q6" s="926"/>
      <c r="R6" s="927"/>
      <c r="S6" s="915" t="s">
        <v>97</v>
      </c>
      <c r="T6" s="918" t="s">
        <v>275</v>
      </c>
      <c r="U6" s="918" t="s">
        <v>276</v>
      </c>
      <c r="V6" s="918" t="s">
        <v>98</v>
      </c>
      <c r="W6" s="935" t="s">
        <v>277</v>
      </c>
      <c r="X6" s="964"/>
    </row>
    <row r="7" spans="1:24" s="456" customFormat="1" ht="18" customHeight="1">
      <c r="A7" s="928"/>
      <c r="B7" s="929"/>
      <c r="C7" s="933"/>
      <c r="D7" s="919"/>
      <c r="E7" s="919"/>
      <c r="F7" s="919"/>
      <c r="G7" s="936"/>
      <c r="H7" s="916"/>
      <c r="I7" s="919"/>
      <c r="J7" s="919"/>
      <c r="K7" s="919"/>
      <c r="L7" s="936"/>
      <c r="M7" s="939"/>
      <c r="N7" s="928"/>
      <c r="O7" s="928"/>
      <c r="P7" s="928"/>
      <c r="Q7" s="928"/>
      <c r="R7" s="929"/>
      <c r="S7" s="916"/>
      <c r="T7" s="919"/>
      <c r="U7" s="919"/>
      <c r="V7" s="919"/>
      <c r="W7" s="936"/>
      <c r="X7" s="965"/>
    </row>
    <row r="8" spans="1:24" s="456" customFormat="1" ht="18" customHeight="1">
      <c r="A8" s="928"/>
      <c r="B8" s="929"/>
      <c r="C8" s="933"/>
      <c r="D8" s="919"/>
      <c r="E8" s="919"/>
      <c r="F8" s="919"/>
      <c r="G8" s="936"/>
      <c r="H8" s="916"/>
      <c r="I8" s="919"/>
      <c r="J8" s="919"/>
      <c r="K8" s="919"/>
      <c r="L8" s="936"/>
      <c r="M8" s="939"/>
      <c r="N8" s="928"/>
      <c r="O8" s="928"/>
      <c r="P8" s="928"/>
      <c r="Q8" s="928"/>
      <c r="R8" s="929"/>
      <c r="S8" s="916"/>
      <c r="T8" s="919"/>
      <c r="U8" s="919"/>
      <c r="V8" s="919"/>
      <c r="W8" s="936"/>
      <c r="X8" s="965"/>
    </row>
    <row r="9" spans="1:24" s="456" customFormat="1" ht="18" customHeight="1">
      <c r="A9" s="930"/>
      <c r="B9" s="931"/>
      <c r="C9" s="934"/>
      <c r="D9" s="920"/>
      <c r="E9" s="920"/>
      <c r="F9" s="920"/>
      <c r="G9" s="937"/>
      <c r="H9" s="917"/>
      <c r="I9" s="920"/>
      <c r="J9" s="920"/>
      <c r="K9" s="920"/>
      <c r="L9" s="937"/>
      <c r="M9" s="940"/>
      <c r="N9" s="930"/>
      <c r="O9" s="930"/>
      <c r="P9" s="930"/>
      <c r="Q9" s="930"/>
      <c r="R9" s="931"/>
      <c r="S9" s="917"/>
      <c r="T9" s="920"/>
      <c r="U9" s="920"/>
      <c r="V9" s="920"/>
      <c r="W9" s="937"/>
      <c r="X9" s="965"/>
    </row>
    <row r="10" spans="1:24" s="456" customFormat="1" ht="18.95" customHeight="1">
      <c r="A10" s="899" t="s">
        <v>473</v>
      </c>
      <c r="B10" s="900"/>
      <c r="C10" s="179">
        <v>10261913</v>
      </c>
      <c r="D10" s="179">
        <v>937148</v>
      </c>
      <c r="E10" s="179">
        <v>383807</v>
      </c>
      <c r="F10" s="179">
        <v>62319</v>
      </c>
      <c r="G10" s="179">
        <v>904081</v>
      </c>
      <c r="H10" s="179">
        <v>759424</v>
      </c>
      <c r="I10" s="179">
        <v>2058594</v>
      </c>
      <c r="J10" s="179">
        <v>185822</v>
      </c>
      <c r="K10" s="179">
        <v>1654137</v>
      </c>
      <c r="L10" s="179">
        <v>242134</v>
      </c>
      <c r="M10" s="898" t="s">
        <v>473</v>
      </c>
      <c r="N10" s="899"/>
      <c r="O10" s="899" t="s">
        <v>473</v>
      </c>
      <c r="P10" s="899"/>
      <c r="Q10" s="899"/>
      <c r="R10" s="900"/>
      <c r="S10" s="179">
        <v>749423</v>
      </c>
      <c r="T10" s="179">
        <v>929777</v>
      </c>
      <c r="U10" s="179">
        <v>1459</v>
      </c>
      <c r="V10" s="179">
        <v>13</v>
      </c>
      <c r="W10" s="179">
        <v>1393775</v>
      </c>
    </row>
    <row r="11" spans="1:24" s="456" customFormat="1" ht="18.95" customHeight="1">
      <c r="A11" s="899" t="s">
        <v>475</v>
      </c>
      <c r="B11" s="900"/>
      <c r="C11" s="179">
        <v>10063685</v>
      </c>
      <c r="D11" s="179">
        <v>737907</v>
      </c>
      <c r="E11" s="179">
        <v>281202</v>
      </c>
      <c r="F11" s="179">
        <v>67001</v>
      </c>
      <c r="G11" s="179">
        <v>825992</v>
      </c>
      <c r="H11" s="179">
        <v>753921</v>
      </c>
      <c r="I11" s="179">
        <v>2287866</v>
      </c>
      <c r="J11" s="179">
        <v>199541</v>
      </c>
      <c r="K11" s="179">
        <v>1695541</v>
      </c>
      <c r="L11" s="179">
        <v>233172</v>
      </c>
      <c r="M11" s="898" t="s">
        <v>475</v>
      </c>
      <c r="N11" s="899"/>
      <c r="O11" s="899" t="s">
        <v>475</v>
      </c>
      <c r="P11" s="899"/>
      <c r="Q11" s="899"/>
      <c r="R11" s="900"/>
      <c r="S11" s="179">
        <v>678591</v>
      </c>
      <c r="T11" s="179">
        <v>826148</v>
      </c>
      <c r="U11" s="179">
        <v>8117</v>
      </c>
      <c r="V11" s="179">
        <v>0</v>
      </c>
      <c r="W11" s="179">
        <v>1468686</v>
      </c>
    </row>
    <row r="12" spans="1:24" s="456" customFormat="1" ht="18.95" customHeight="1">
      <c r="A12" s="899" t="s">
        <v>502</v>
      </c>
      <c r="B12" s="900"/>
      <c r="C12" s="179">
        <v>10718403</v>
      </c>
      <c r="D12" s="179">
        <v>689038</v>
      </c>
      <c r="E12" s="179">
        <v>297656</v>
      </c>
      <c r="F12" s="179">
        <v>65064</v>
      </c>
      <c r="G12" s="179">
        <v>999754</v>
      </c>
      <c r="H12" s="179">
        <v>765308</v>
      </c>
      <c r="I12" s="179">
        <v>2590424</v>
      </c>
      <c r="J12" s="179">
        <v>202784</v>
      </c>
      <c r="K12" s="179">
        <v>1753804</v>
      </c>
      <c r="L12" s="179">
        <v>277959</v>
      </c>
      <c r="M12" s="898" t="s">
        <v>516</v>
      </c>
      <c r="N12" s="899"/>
      <c r="O12" s="899" t="s">
        <v>516</v>
      </c>
      <c r="P12" s="899"/>
      <c r="Q12" s="899"/>
      <c r="R12" s="900"/>
      <c r="S12" s="179">
        <v>698757</v>
      </c>
      <c r="T12" s="179">
        <v>833576</v>
      </c>
      <c r="U12" s="179">
        <v>12159</v>
      </c>
      <c r="V12" s="179">
        <v>0</v>
      </c>
      <c r="W12" s="179">
        <v>1532120</v>
      </c>
    </row>
    <row r="13" spans="1:24" s="565" customFormat="1" ht="18.95" customHeight="1">
      <c r="A13" s="899" t="s">
        <v>515</v>
      </c>
      <c r="B13" s="900"/>
      <c r="C13" s="179">
        <v>11611236</v>
      </c>
      <c r="D13" s="179">
        <v>781853</v>
      </c>
      <c r="E13" s="179">
        <v>350198</v>
      </c>
      <c r="F13" s="179">
        <v>70975</v>
      </c>
      <c r="G13" s="179">
        <v>1050835</v>
      </c>
      <c r="H13" s="179">
        <v>836912</v>
      </c>
      <c r="I13" s="179">
        <v>2680727</v>
      </c>
      <c r="J13" s="179">
        <v>212945</v>
      </c>
      <c r="K13" s="179">
        <v>2036114</v>
      </c>
      <c r="L13" s="179">
        <v>256611</v>
      </c>
      <c r="M13" s="898" t="s">
        <v>515</v>
      </c>
      <c r="N13" s="899"/>
      <c r="O13" s="899" t="s">
        <v>515</v>
      </c>
      <c r="P13" s="899"/>
      <c r="Q13" s="899"/>
      <c r="R13" s="900"/>
      <c r="S13" s="179">
        <v>763236</v>
      </c>
      <c r="T13" s="179">
        <v>984678</v>
      </c>
      <c r="U13" s="179">
        <v>6115</v>
      </c>
      <c r="V13" s="179">
        <v>22</v>
      </c>
      <c r="W13" s="179">
        <v>1580015</v>
      </c>
    </row>
    <row r="14" spans="1:24" s="456" customFormat="1" ht="18.95" customHeight="1">
      <c r="A14" s="912">
        <v>2017</v>
      </c>
      <c r="B14" s="962"/>
      <c r="C14" s="180">
        <f>SUM(C16:C38)</f>
        <v>12440878</v>
      </c>
      <c r="D14" s="180">
        <f t="shared" ref="D14:L14" si="0">SUM(D16:D38)</f>
        <v>902975</v>
      </c>
      <c r="E14" s="180">
        <f t="shared" si="0"/>
        <v>347156</v>
      </c>
      <c r="F14" s="180">
        <f t="shared" si="0"/>
        <v>74212</v>
      </c>
      <c r="G14" s="180">
        <f t="shared" si="0"/>
        <v>1127817</v>
      </c>
      <c r="H14" s="180">
        <f t="shared" si="0"/>
        <v>901616</v>
      </c>
      <c r="I14" s="180">
        <f t="shared" si="0"/>
        <v>2813483</v>
      </c>
      <c r="J14" s="180">
        <f t="shared" si="0"/>
        <v>220234</v>
      </c>
      <c r="K14" s="180">
        <f t="shared" si="0"/>
        <v>2123145</v>
      </c>
      <c r="L14" s="180">
        <f t="shared" si="0"/>
        <v>270119</v>
      </c>
      <c r="M14" s="911">
        <v>2017</v>
      </c>
      <c r="N14" s="912"/>
      <c r="O14" s="912">
        <v>2017</v>
      </c>
      <c r="P14" s="912"/>
      <c r="Q14" s="912"/>
      <c r="R14" s="962"/>
      <c r="S14" s="180">
        <f>SUM(S16:S38)</f>
        <v>833944</v>
      </c>
      <c r="T14" s="180">
        <f>SUM(T16:T38)</f>
        <v>1119874</v>
      </c>
      <c r="U14" s="180">
        <f>SUM(U16:U38)</f>
        <v>4257</v>
      </c>
      <c r="V14" s="180">
        <f>SUM(V16:V38)</f>
        <v>0</v>
      </c>
      <c r="W14" s="180">
        <f>SUM(W16:W38)</f>
        <v>1702046</v>
      </c>
      <c r="X14" s="181"/>
    </row>
    <row r="15" spans="1:24" s="456" customFormat="1" ht="17.45" customHeight="1">
      <c r="A15" s="453"/>
      <c r="B15" s="454"/>
      <c r="C15" s="179"/>
      <c r="D15" s="179"/>
      <c r="E15" s="179"/>
      <c r="F15" s="179"/>
      <c r="G15" s="179"/>
      <c r="H15" s="182"/>
      <c r="I15" s="182"/>
      <c r="J15" s="182"/>
      <c r="K15" s="182"/>
      <c r="L15" s="182"/>
      <c r="M15" s="183"/>
      <c r="N15" s="453"/>
      <c r="O15" s="453"/>
      <c r="P15" s="453"/>
      <c r="Q15" s="453"/>
      <c r="R15" s="454"/>
      <c r="S15" s="179"/>
      <c r="T15" s="179"/>
      <c r="U15" s="179"/>
      <c r="V15" s="179"/>
      <c r="W15" s="179"/>
      <c r="X15" s="184"/>
    </row>
    <row r="16" spans="1:24" s="456" customFormat="1" ht="17.45" customHeight="1">
      <c r="A16" s="899" t="s">
        <v>33</v>
      </c>
      <c r="B16" s="900"/>
      <c r="C16" s="179">
        <f>SUM(D16:L16,S16:W16)</f>
        <v>1404972</v>
      </c>
      <c r="D16" s="381">
        <v>101339</v>
      </c>
      <c r="E16" s="381">
        <v>62999</v>
      </c>
      <c r="F16" s="381">
        <v>7774</v>
      </c>
      <c r="G16" s="381">
        <v>90529</v>
      </c>
      <c r="H16" s="381">
        <v>100502</v>
      </c>
      <c r="I16" s="381">
        <v>445319</v>
      </c>
      <c r="J16" s="381">
        <v>22923</v>
      </c>
      <c r="K16" s="381">
        <v>150007</v>
      </c>
      <c r="L16" s="381">
        <v>49270</v>
      </c>
      <c r="M16" s="954" t="s">
        <v>18</v>
      </c>
      <c r="N16" s="955"/>
      <c r="O16" s="899" t="s">
        <v>33</v>
      </c>
      <c r="P16" s="899" t="s">
        <v>18</v>
      </c>
      <c r="Q16" s="957" t="s">
        <v>18</v>
      </c>
      <c r="R16" s="958"/>
      <c r="S16" s="381">
        <v>128036</v>
      </c>
      <c r="T16" s="381">
        <v>85514</v>
      </c>
      <c r="U16" s="381">
        <v>4123</v>
      </c>
      <c r="V16" s="385">
        <v>0</v>
      </c>
      <c r="W16" s="381">
        <v>156637</v>
      </c>
    </row>
    <row r="17" spans="1:23" s="456" customFormat="1" ht="17.45" customHeight="1">
      <c r="A17" s="899" t="s">
        <v>34</v>
      </c>
      <c r="B17" s="900"/>
      <c r="C17" s="179">
        <f t="shared" ref="C17:C38" si="1">SUM(D17:L17,S17:W17)</f>
        <v>1046932</v>
      </c>
      <c r="D17" s="385">
        <v>75959</v>
      </c>
      <c r="E17" s="385">
        <v>9674</v>
      </c>
      <c r="F17" s="385">
        <v>6876</v>
      </c>
      <c r="G17" s="385">
        <v>167201</v>
      </c>
      <c r="H17" s="385">
        <v>64944</v>
      </c>
      <c r="I17" s="385">
        <v>250717</v>
      </c>
      <c r="J17" s="385">
        <v>14176</v>
      </c>
      <c r="K17" s="385">
        <v>142246</v>
      </c>
      <c r="L17" s="385">
        <v>12101</v>
      </c>
      <c r="M17" s="954" t="s">
        <v>19</v>
      </c>
      <c r="N17" s="955"/>
      <c r="O17" s="899" t="s">
        <v>34</v>
      </c>
      <c r="P17" s="899" t="s">
        <v>19</v>
      </c>
      <c r="Q17" s="957" t="s">
        <v>19</v>
      </c>
      <c r="R17" s="958"/>
      <c r="S17" s="385">
        <v>63015</v>
      </c>
      <c r="T17" s="385">
        <v>107207</v>
      </c>
      <c r="U17" s="385">
        <v>0</v>
      </c>
      <c r="V17" s="385">
        <v>0</v>
      </c>
      <c r="W17" s="385">
        <v>132816</v>
      </c>
    </row>
    <row r="18" spans="1:23" s="456" customFormat="1" ht="17.45" customHeight="1">
      <c r="A18" s="899" t="s">
        <v>35</v>
      </c>
      <c r="B18" s="900"/>
      <c r="C18" s="179">
        <f t="shared" si="1"/>
        <v>673157</v>
      </c>
      <c r="D18" s="385">
        <v>41297</v>
      </c>
      <c r="E18" s="385">
        <v>3957</v>
      </c>
      <c r="F18" s="385">
        <v>6300</v>
      </c>
      <c r="G18" s="385">
        <v>57791</v>
      </c>
      <c r="H18" s="385">
        <v>54417</v>
      </c>
      <c r="I18" s="385">
        <v>155943</v>
      </c>
      <c r="J18" s="385">
        <v>17595</v>
      </c>
      <c r="K18" s="385">
        <v>139986</v>
      </c>
      <c r="L18" s="385">
        <v>4446</v>
      </c>
      <c r="M18" s="954" t="s">
        <v>20</v>
      </c>
      <c r="N18" s="955"/>
      <c r="O18" s="899" t="s">
        <v>35</v>
      </c>
      <c r="P18" s="899" t="s">
        <v>20</v>
      </c>
      <c r="Q18" s="957" t="s">
        <v>20</v>
      </c>
      <c r="R18" s="958"/>
      <c r="S18" s="385">
        <v>61602</v>
      </c>
      <c r="T18" s="385">
        <v>47103</v>
      </c>
      <c r="U18" s="385">
        <v>0</v>
      </c>
      <c r="V18" s="385">
        <v>0</v>
      </c>
      <c r="W18" s="385">
        <v>82720</v>
      </c>
    </row>
    <row r="19" spans="1:23" s="456" customFormat="1" ht="17.45" customHeight="1">
      <c r="A19" s="899" t="s">
        <v>36</v>
      </c>
      <c r="B19" s="900"/>
      <c r="C19" s="179">
        <f t="shared" si="1"/>
        <v>857029</v>
      </c>
      <c r="D19" s="473">
        <v>54927</v>
      </c>
      <c r="E19" s="473">
        <v>8500</v>
      </c>
      <c r="F19" s="474">
        <v>5406</v>
      </c>
      <c r="G19" s="474">
        <v>94094</v>
      </c>
      <c r="H19" s="474">
        <v>39692</v>
      </c>
      <c r="I19" s="473">
        <v>216891</v>
      </c>
      <c r="J19" s="473">
        <v>15841</v>
      </c>
      <c r="K19" s="473">
        <v>129189</v>
      </c>
      <c r="L19" s="473">
        <v>13424</v>
      </c>
      <c r="M19" s="954" t="s">
        <v>21</v>
      </c>
      <c r="N19" s="955"/>
      <c r="O19" s="899" t="s">
        <v>36</v>
      </c>
      <c r="P19" s="899" t="s">
        <v>21</v>
      </c>
      <c r="Q19" s="957" t="s">
        <v>21</v>
      </c>
      <c r="R19" s="958"/>
      <c r="S19" s="473">
        <v>61856</v>
      </c>
      <c r="T19" s="473">
        <v>108454</v>
      </c>
      <c r="U19" s="474">
        <v>0</v>
      </c>
      <c r="V19" s="474">
        <v>0</v>
      </c>
      <c r="W19" s="473">
        <v>108755</v>
      </c>
    </row>
    <row r="20" spans="1:23" s="456" customFormat="1" ht="17.45" customHeight="1">
      <c r="A20" s="899" t="s">
        <v>37</v>
      </c>
      <c r="B20" s="900"/>
      <c r="C20" s="179">
        <f t="shared" si="1"/>
        <v>980424</v>
      </c>
      <c r="D20" s="385">
        <v>97059</v>
      </c>
      <c r="E20" s="474">
        <v>7190</v>
      </c>
      <c r="F20" s="385">
        <v>0</v>
      </c>
      <c r="G20" s="385">
        <v>62451</v>
      </c>
      <c r="H20" s="385">
        <v>77976</v>
      </c>
      <c r="I20" s="385">
        <v>277330</v>
      </c>
      <c r="J20" s="385">
        <v>18181</v>
      </c>
      <c r="K20" s="385">
        <v>96940</v>
      </c>
      <c r="L20" s="385">
        <v>36197</v>
      </c>
      <c r="M20" s="954" t="s">
        <v>22</v>
      </c>
      <c r="N20" s="955"/>
      <c r="O20" s="899" t="s">
        <v>37</v>
      </c>
      <c r="P20" s="899" t="s">
        <v>22</v>
      </c>
      <c r="Q20" s="957" t="s">
        <v>22</v>
      </c>
      <c r="R20" s="958"/>
      <c r="S20" s="385">
        <v>103701</v>
      </c>
      <c r="T20" s="385">
        <v>55029</v>
      </c>
      <c r="U20" s="385">
        <v>0</v>
      </c>
      <c r="V20" s="385">
        <v>0</v>
      </c>
      <c r="W20" s="385">
        <v>148370</v>
      </c>
    </row>
    <row r="21" spans="1:23" s="456" customFormat="1" ht="17.45" customHeight="1">
      <c r="A21" s="899" t="s">
        <v>38</v>
      </c>
      <c r="B21" s="900"/>
      <c r="C21" s="179">
        <f t="shared" si="1"/>
        <v>585270</v>
      </c>
      <c r="D21" s="385">
        <v>60197</v>
      </c>
      <c r="E21" s="385">
        <v>13780</v>
      </c>
      <c r="F21" s="385">
        <v>4740</v>
      </c>
      <c r="G21" s="385">
        <v>51065</v>
      </c>
      <c r="H21" s="385">
        <v>34497</v>
      </c>
      <c r="I21" s="385">
        <v>142163</v>
      </c>
      <c r="J21" s="385">
        <v>7592</v>
      </c>
      <c r="K21" s="385">
        <v>100611</v>
      </c>
      <c r="L21" s="385">
        <v>17750</v>
      </c>
      <c r="M21" s="954" t="s">
        <v>23</v>
      </c>
      <c r="N21" s="955"/>
      <c r="O21" s="899" t="s">
        <v>38</v>
      </c>
      <c r="P21" s="899" t="s">
        <v>23</v>
      </c>
      <c r="Q21" s="957" t="s">
        <v>23</v>
      </c>
      <c r="R21" s="958"/>
      <c r="S21" s="385">
        <v>32932</v>
      </c>
      <c r="T21" s="385">
        <v>43633</v>
      </c>
      <c r="U21" s="385">
        <v>0</v>
      </c>
      <c r="V21" s="385">
        <v>0</v>
      </c>
      <c r="W21" s="385">
        <v>76310</v>
      </c>
    </row>
    <row r="22" spans="1:23" s="456" customFormat="1" ht="17.45" customHeight="1">
      <c r="A22" s="899" t="s">
        <v>39</v>
      </c>
      <c r="B22" s="900"/>
      <c r="C22" s="179">
        <f t="shared" si="1"/>
        <v>639854</v>
      </c>
      <c r="D22" s="385">
        <v>47809</v>
      </c>
      <c r="E22" s="385">
        <v>10708</v>
      </c>
      <c r="F22" s="385">
        <v>568</v>
      </c>
      <c r="G22" s="385">
        <v>56430</v>
      </c>
      <c r="H22" s="385">
        <v>54528</v>
      </c>
      <c r="I22" s="385">
        <v>123318</v>
      </c>
      <c r="J22" s="385">
        <v>8430</v>
      </c>
      <c r="K22" s="385">
        <v>142343</v>
      </c>
      <c r="L22" s="385">
        <v>10516</v>
      </c>
      <c r="M22" s="954" t="s">
        <v>40</v>
      </c>
      <c r="N22" s="955"/>
      <c r="O22" s="899" t="s">
        <v>39</v>
      </c>
      <c r="P22" s="899" t="s">
        <v>40</v>
      </c>
      <c r="Q22" s="957" t="s">
        <v>40</v>
      </c>
      <c r="R22" s="958"/>
      <c r="S22" s="385">
        <v>69964</v>
      </c>
      <c r="T22" s="385">
        <v>37111</v>
      </c>
      <c r="U22" s="385">
        <v>0</v>
      </c>
      <c r="V22" s="385">
        <v>0</v>
      </c>
      <c r="W22" s="385">
        <v>78129</v>
      </c>
    </row>
    <row r="23" spans="1:23" s="456" customFormat="1" ht="17.45" customHeight="1">
      <c r="A23" s="899" t="s">
        <v>41</v>
      </c>
      <c r="B23" s="900"/>
      <c r="C23" s="179">
        <f t="shared" si="1"/>
        <v>669746</v>
      </c>
      <c r="D23" s="385">
        <v>35204</v>
      </c>
      <c r="E23" s="385">
        <v>23658</v>
      </c>
      <c r="F23" s="385">
        <v>0</v>
      </c>
      <c r="G23" s="385">
        <v>49613</v>
      </c>
      <c r="H23" s="385">
        <v>49394</v>
      </c>
      <c r="I23" s="385">
        <v>129339</v>
      </c>
      <c r="J23" s="385">
        <v>9381</v>
      </c>
      <c r="K23" s="385">
        <v>163982</v>
      </c>
      <c r="L23" s="385">
        <v>7203</v>
      </c>
      <c r="M23" s="954" t="s">
        <v>24</v>
      </c>
      <c r="N23" s="955"/>
      <c r="O23" s="899" t="s">
        <v>41</v>
      </c>
      <c r="P23" s="899" t="s">
        <v>24</v>
      </c>
      <c r="Q23" s="957" t="s">
        <v>24</v>
      </c>
      <c r="R23" s="958"/>
      <c r="S23" s="385">
        <v>45696</v>
      </c>
      <c r="T23" s="385">
        <v>59876</v>
      </c>
      <c r="U23" s="385">
        <v>0</v>
      </c>
      <c r="V23" s="385">
        <v>0</v>
      </c>
      <c r="W23" s="385">
        <v>96400</v>
      </c>
    </row>
    <row r="24" spans="1:23" s="456" customFormat="1" ht="17.45" customHeight="1">
      <c r="A24" s="899" t="s">
        <v>42</v>
      </c>
      <c r="B24" s="900"/>
      <c r="C24" s="179">
        <f t="shared" si="1"/>
        <v>486739</v>
      </c>
      <c r="D24" s="385">
        <v>26806</v>
      </c>
      <c r="E24" s="385">
        <v>4739</v>
      </c>
      <c r="F24" s="385">
        <v>3152</v>
      </c>
      <c r="G24" s="385">
        <v>58338</v>
      </c>
      <c r="H24" s="385">
        <v>34360</v>
      </c>
      <c r="I24" s="385">
        <v>99930</v>
      </c>
      <c r="J24" s="385">
        <v>7232</v>
      </c>
      <c r="K24" s="385">
        <v>92315</v>
      </c>
      <c r="L24" s="385">
        <v>6591</v>
      </c>
      <c r="M24" s="954" t="s">
        <v>43</v>
      </c>
      <c r="N24" s="955"/>
      <c r="O24" s="899" t="s">
        <v>42</v>
      </c>
      <c r="P24" s="899" t="s">
        <v>43</v>
      </c>
      <c r="Q24" s="957" t="s">
        <v>43</v>
      </c>
      <c r="R24" s="958"/>
      <c r="S24" s="385">
        <v>24973</v>
      </c>
      <c r="T24" s="385">
        <v>55279</v>
      </c>
      <c r="U24" s="385">
        <v>0</v>
      </c>
      <c r="V24" s="385">
        <v>0</v>
      </c>
      <c r="W24" s="385">
        <v>73024</v>
      </c>
    </row>
    <row r="25" spans="1:23" s="456" customFormat="1" ht="17.45" customHeight="1">
      <c r="A25" s="899" t="s">
        <v>44</v>
      </c>
      <c r="B25" s="900"/>
      <c r="C25" s="179">
        <f t="shared" si="1"/>
        <v>758428</v>
      </c>
      <c r="D25" s="385">
        <v>56405</v>
      </c>
      <c r="E25" s="385">
        <v>23984</v>
      </c>
      <c r="F25" s="385">
        <v>8022</v>
      </c>
      <c r="G25" s="385">
        <v>34956</v>
      </c>
      <c r="H25" s="385">
        <v>28995</v>
      </c>
      <c r="I25" s="385">
        <v>221013</v>
      </c>
      <c r="J25" s="385">
        <v>15259</v>
      </c>
      <c r="K25" s="385">
        <v>69693</v>
      </c>
      <c r="L25" s="385">
        <v>54062</v>
      </c>
      <c r="M25" s="954" t="s">
        <v>25</v>
      </c>
      <c r="N25" s="955"/>
      <c r="O25" s="899" t="s">
        <v>44</v>
      </c>
      <c r="P25" s="899" t="s">
        <v>25</v>
      </c>
      <c r="Q25" s="957" t="s">
        <v>25</v>
      </c>
      <c r="R25" s="958"/>
      <c r="S25" s="385">
        <v>67992</v>
      </c>
      <c r="T25" s="385">
        <v>40150</v>
      </c>
      <c r="U25" s="385">
        <v>134</v>
      </c>
      <c r="V25" s="385">
        <v>0</v>
      </c>
      <c r="W25" s="385">
        <v>137763</v>
      </c>
    </row>
    <row r="26" spans="1:23" s="456" customFormat="1" ht="17.45" customHeight="1">
      <c r="A26" s="899" t="s">
        <v>45</v>
      </c>
      <c r="B26" s="900"/>
      <c r="C26" s="179">
        <f t="shared" si="1"/>
        <v>275483</v>
      </c>
      <c r="D26" s="385">
        <v>25106</v>
      </c>
      <c r="E26" s="385">
        <v>11639</v>
      </c>
      <c r="F26" s="385">
        <v>992</v>
      </c>
      <c r="G26" s="385">
        <v>35501</v>
      </c>
      <c r="H26" s="385">
        <v>25967</v>
      </c>
      <c r="I26" s="385">
        <v>38754</v>
      </c>
      <c r="J26" s="385">
        <v>4317</v>
      </c>
      <c r="K26" s="385">
        <v>66581</v>
      </c>
      <c r="L26" s="385">
        <v>1174</v>
      </c>
      <c r="M26" s="954" t="s">
        <v>46</v>
      </c>
      <c r="N26" s="955"/>
      <c r="O26" s="899" t="s">
        <v>45</v>
      </c>
      <c r="P26" s="899" t="s">
        <v>46</v>
      </c>
      <c r="Q26" s="957" t="s">
        <v>46</v>
      </c>
      <c r="R26" s="958"/>
      <c r="S26" s="385">
        <v>11374</v>
      </c>
      <c r="T26" s="385">
        <v>17697</v>
      </c>
      <c r="U26" s="385">
        <v>0</v>
      </c>
      <c r="V26" s="385">
        <v>0</v>
      </c>
      <c r="W26" s="385">
        <v>36381</v>
      </c>
    </row>
    <row r="27" spans="1:23" s="456" customFormat="1" ht="17.45" customHeight="1">
      <c r="A27" s="899" t="s">
        <v>47</v>
      </c>
      <c r="B27" s="900"/>
      <c r="C27" s="179">
        <f t="shared" si="1"/>
        <v>507859</v>
      </c>
      <c r="D27" s="385">
        <v>23585</v>
      </c>
      <c r="E27" s="385">
        <v>24602</v>
      </c>
      <c r="F27" s="385">
        <v>4030</v>
      </c>
      <c r="G27" s="385">
        <v>35365</v>
      </c>
      <c r="H27" s="385">
        <v>34895</v>
      </c>
      <c r="I27" s="385">
        <v>90341</v>
      </c>
      <c r="J27" s="385">
        <v>8651</v>
      </c>
      <c r="K27" s="385">
        <v>133714</v>
      </c>
      <c r="L27" s="385">
        <v>3334</v>
      </c>
      <c r="M27" s="954" t="s">
        <v>48</v>
      </c>
      <c r="N27" s="955"/>
      <c r="O27" s="899" t="s">
        <v>47</v>
      </c>
      <c r="P27" s="899" t="s">
        <v>48</v>
      </c>
      <c r="Q27" s="957" t="s">
        <v>48</v>
      </c>
      <c r="R27" s="958"/>
      <c r="S27" s="385">
        <v>15647</v>
      </c>
      <c r="T27" s="385">
        <v>68005</v>
      </c>
      <c r="U27" s="385">
        <v>0</v>
      </c>
      <c r="V27" s="385">
        <v>0</v>
      </c>
      <c r="W27" s="385">
        <v>65690</v>
      </c>
    </row>
    <row r="28" spans="1:23" s="456" customFormat="1" ht="17.45" customHeight="1">
      <c r="A28" s="899" t="s">
        <v>49</v>
      </c>
      <c r="B28" s="900"/>
      <c r="C28" s="179">
        <f t="shared" si="1"/>
        <v>292127</v>
      </c>
      <c r="D28" s="385">
        <v>23261</v>
      </c>
      <c r="E28" s="385">
        <v>12527</v>
      </c>
      <c r="F28" s="385">
        <v>2736</v>
      </c>
      <c r="G28" s="385">
        <v>32067</v>
      </c>
      <c r="H28" s="385">
        <v>15814</v>
      </c>
      <c r="I28" s="385">
        <v>45286</v>
      </c>
      <c r="J28" s="385">
        <v>8633</v>
      </c>
      <c r="K28" s="385">
        <v>84432</v>
      </c>
      <c r="L28" s="385">
        <v>6683</v>
      </c>
      <c r="M28" s="954" t="s">
        <v>50</v>
      </c>
      <c r="N28" s="955"/>
      <c r="O28" s="899" t="s">
        <v>49</v>
      </c>
      <c r="P28" s="899" t="s">
        <v>50</v>
      </c>
      <c r="Q28" s="957" t="s">
        <v>50</v>
      </c>
      <c r="R28" s="958"/>
      <c r="S28" s="385">
        <v>7123</v>
      </c>
      <c r="T28" s="385">
        <v>12903</v>
      </c>
      <c r="U28" s="385">
        <v>0</v>
      </c>
      <c r="V28" s="385">
        <v>0</v>
      </c>
      <c r="W28" s="385">
        <v>40662</v>
      </c>
    </row>
    <row r="29" spans="1:23" s="456" customFormat="1" ht="17.45" customHeight="1">
      <c r="A29" s="899" t="s">
        <v>51</v>
      </c>
      <c r="B29" s="900"/>
      <c r="C29" s="179">
        <f t="shared" si="1"/>
        <v>228848</v>
      </c>
      <c r="D29" s="385">
        <v>11117</v>
      </c>
      <c r="E29" s="385">
        <v>4179</v>
      </c>
      <c r="F29" s="385">
        <v>541</v>
      </c>
      <c r="G29" s="385">
        <v>18805</v>
      </c>
      <c r="H29" s="385">
        <v>11544</v>
      </c>
      <c r="I29" s="385">
        <v>33689</v>
      </c>
      <c r="J29" s="385">
        <v>4595</v>
      </c>
      <c r="K29" s="385">
        <v>65627</v>
      </c>
      <c r="L29" s="385">
        <v>3188</v>
      </c>
      <c r="M29" s="954" t="s">
        <v>52</v>
      </c>
      <c r="N29" s="955"/>
      <c r="O29" s="899" t="s">
        <v>51</v>
      </c>
      <c r="P29" s="899" t="s">
        <v>52</v>
      </c>
      <c r="Q29" s="957" t="s">
        <v>52</v>
      </c>
      <c r="R29" s="958"/>
      <c r="S29" s="385">
        <v>8471</v>
      </c>
      <c r="T29" s="385">
        <v>29671</v>
      </c>
      <c r="U29" s="385">
        <v>0</v>
      </c>
      <c r="V29" s="385">
        <v>0</v>
      </c>
      <c r="W29" s="385">
        <v>37421</v>
      </c>
    </row>
    <row r="30" spans="1:23" s="456" customFormat="1" ht="17.45" customHeight="1">
      <c r="A30" s="899" t="s">
        <v>53</v>
      </c>
      <c r="B30" s="900"/>
      <c r="C30" s="179">
        <f t="shared" si="1"/>
        <v>348267</v>
      </c>
      <c r="D30" s="385">
        <v>34513</v>
      </c>
      <c r="E30" s="385">
        <v>19597</v>
      </c>
      <c r="F30" s="385">
        <v>1462</v>
      </c>
      <c r="G30" s="385">
        <v>32908</v>
      </c>
      <c r="H30" s="385">
        <v>30778</v>
      </c>
      <c r="I30" s="385">
        <v>66650</v>
      </c>
      <c r="J30" s="385">
        <v>8430</v>
      </c>
      <c r="K30" s="385">
        <v>64573</v>
      </c>
      <c r="L30" s="385">
        <v>5628</v>
      </c>
      <c r="M30" s="954" t="s">
        <v>26</v>
      </c>
      <c r="N30" s="955"/>
      <c r="O30" s="899" t="s">
        <v>53</v>
      </c>
      <c r="P30" s="899" t="s">
        <v>26</v>
      </c>
      <c r="Q30" s="957" t="s">
        <v>26</v>
      </c>
      <c r="R30" s="958"/>
      <c r="S30" s="385">
        <v>8149</v>
      </c>
      <c r="T30" s="385">
        <v>28703</v>
      </c>
      <c r="U30" s="385">
        <v>0</v>
      </c>
      <c r="V30" s="385">
        <v>0</v>
      </c>
      <c r="W30" s="385">
        <v>46876</v>
      </c>
    </row>
    <row r="31" spans="1:23" s="456" customFormat="1" ht="17.45" customHeight="1">
      <c r="A31" s="899" t="s">
        <v>54</v>
      </c>
      <c r="B31" s="900"/>
      <c r="C31" s="179">
        <f t="shared" si="1"/>
        <v>332993</v>
      </c>
      <c r="D31" s="385">
        <v>11761</v>
      </c>
      <c r="E31" s="385">
        <v>29590</v>
      </c>
      <c r="F31" s="385">
        <v>2012</v>
      </c>
      <c r="G31" s="385">
        <v>41562</v>
      </c>
      <c r="H31" s="385">
        <v>29339</v>
      </c>
      <c r="I31" s="385">
        <v>59909</v>
      </c>
      <c r="J31" s="385">
        <v>5410</v>
      </c>
      <c r="K31" s="385">
        <v>55748</v>
      </c>
      <c r="L31" s="385">
        <v>3251</v>
      </c>
      <c r="M31" s="954" t="s">
        <v>55</v>
      </c>
      <c r="N31" s="955"/>
      <c r="O31" s="899" t="s">
        <v>54</v>
      </c>
      <c r="P31" s="899" t="s">
        <v>55</v>
      </c>
      <c r="Q31" s="957" t="s">
        <v>55</v>
      </c>
      <c r="R31" s="958"/>
      <c r="S31" s="385">
        <v>14062</v>
      </c>
      <c r="T31" s="385">
        <v>30544</v>
      </c>
      <c r="U31" s="385">
        <v>0</v>
      </c>
      <c r="V31" s="385">
        <v>0</v>
      </c>
      <c r="W31" s="385">
        <v>49805</v>
      </c>
    </row>
    <row r="32" spans="1:23" s="456" customFormat="1" ht="17.45" customHeight="1">
      <c r="A32" s="899" t="s">
        <v>56</v>
      </c>
      <c r="B32" s="900"/>
      <c r="C32" s="179">
        <f t="shared" si="1"/>
        <v>284354</v>
      </c>
      <c r="D32" s="385">
        <v>14787</v>
      </c>
      <c r="E32" s="385">
        <v>6499</v>
      </c>
      <c r="F32" s="385">
        <v>3036</v>
      </c>
      <c r="G32" s="385">
        <v>32968</v>
      </c>
      <c r="H32" s="385">
        <v>29089</v>
      </c>
      <c r="I32" s="385">
        <v>48405</v>
      </c>
      <c r="J32" s="385">
        <v>3974</v>
      </c>
      <c r="K32" s="385">
        <v>50391</v>
      </c>
      <c r="L32" s="385">
        <v>3308</v>
      </c>
      <c r="M32" s="954" t="s">
        <v>57</v>
      </c>
      <c r="N32" s="955"/>
      <c r="O32" s="899" t="s">
        <v>56</v>
      </c>
      <c r="P32" s="899" t="s">
        <v>57</v>
      </c>
      <c r="Q32" s="957" t="s">
        <v>57</v>
      </c>
      <c r="R32" s="958"/>
      <c r="S32" s="385">
        <v>13909</v>
      </c>
      <c r="T32" s="385">
        <v>35682</v>
      </c>
      <c r="U32" s="385">
        <v>0</v>
      </c>
      <c r="V32" s="385">
        <v>0</v>
      </c>
      <c r="W32" s="385">
        <v>42306</v>
      </c>
    </row>
    <row r="33" spans="1:25" s="456" customFormat="1" ht="17.45" customHeight="1">
      <c r="A33" s="899" t="s">
        <v>58</v>
      </c>
      <c r="B33" s="900"/>
      <c r="C33" s="179">
        <f t="shared" si="1"/>
        <v>349391</v>
      </c>
      <c r="D33" s="385">
        <v>40439</v>
      </c>
      <c r="E33" s="385">
        <v>12185</v>
      </c>
      <c r="F33" s="385">
        <v>107</v>
      </c>
      <c r="G33" s="385">
        <v>29015</v>
      </c>
      <c r="H33" s="385">
        <v>34995</v>
      </c>
      <c r="I33" s="385">
        <v>52461</v>
      </c>
      <c r="J33" s="385">
        <v>5882</v>
      </c>
      <c r="K33" s="385">
        <v>50393</v>
      </c>
      <c r="L33" s="385">
        <v>7736</v>
      </c>
      <c r="M33" s="954" t="s">
        <v>59</v>
      </c>
      <c r="N33" s="955"/>
      <c r="O33" s="899" t="s">
        <v>58</v>
      </c>
      <c r="P33" s="899" t="s">
        <v>59</v>
      </c>
      <c r="Q33" s="957" t="s">
        <v>59</v>
      </c>
      <c r="R33" s="958"/>
      <c r="S33" s="385">
        <v>15525</v>
      </c>
      <c r="T33" s="385">
        <v>54193</v>
      </c>
      <c r="U33" s="385">
        <v>0</v>
      </c>
      <c r="V33" s="385">
        <v>0</v>
      </c>
      <c r="W33" s="385">
        <v>46460</v>
      </c>
    </row>
    <row r="34" spans="1:25" s="456" customFormat="1" ht="17.45" customHeight="1">
      <c r="A34" s="899" t="s">
        <v>60</v>
      </c>
      <c r="B34" s="900"/>
      <c r="C34" s="179">
        <f t="shared" si="1"/>
        <v>418301</v>
      </c>
      <c r="D34" s="385">
        <v>34575</v>
      </c>
      <c r="E34" s="385">
        <v>8682</v>
      </c>
      <c r="F34" s="385">
        <v>7597</v>
      </c>
      <c r="G34" s="385">
        <v>20063</v>
      </c>
      <c r="H34" s="385">
        <v>29973</v>
      </c>
      <c r="I34" s="385">
        <v>115253</v>
      </c>
      <c r="J34" s="385">
        <v>7920</v>
      </c>
      <c r="K34" s="385">
        <v>52603</v>
      </c>
      <c r="L34" s="385">
        <v>4491</v>
      </c>
      <c r="M34" s="954" t="s">
        <v>61</v>
      </c>
      <c r="N34" s="955"/>
      <c r="O34" s="899" t="s">
        <v>60</v>
      </c>
      <c r="P34" s="899" t="s">
        <v>61</v>
      </c>
      <c r="Q34" s="957" t="s">
        <v>61</v>
      </c>
      <c r="R34" s="958"/>
      <c r="S34" s="385">
        <v>31745</v>
      </c>
      <c r="T34" s="385">
        <v>47617</v>
      </c>
      <c r="U34" s="385">
        <v>0</v>
      </c>
      <c r="V34" s="385">
        <v>0</v>
      </c>
      <c r="W34" s="385">
        <v>57782</v>
      </c>
    </row>
    <row r="35" spans="1:25" s="456" customFormat="1" ht="17.45" customHeight="1">
      <c r="A35" s="899" t="s">
        <v>62</v>
      </c>
      <c r="B35" s="900"/>
      <c r="C35" s="179">
        <f t="shared" si="1"/>
        <v>399160</v>
      </c>
      <c r="D35" s="381">
        <v>33625</v>
      </c>
      <c r="E35" s="385">
        <v>10837</v>
      </c>
      <c r="F35" s="385">
        <v>1891</v>
      </c>
      <c r="G35" s="385">
        <v>51086</v>
      </c>
      <c r="H35" s="385">
        <v>25773</v>
      </c>
      <c r="I35" s="385">
        <v>66657</v>
      </c>
      <c r="J35" s="385">
        <v>6332</v>
      </c>
      <c r="K35" s="385">
        <v>76876</v>
      </c>
      <c r="L35" s="385">
        <v>1263</v>
      </c>
      <c r="M35" s="954" t="s">
        <v>63</v>
      </c>
      <c r="N35" s="955"/>
      <c r="O35" s="899" t="s">
        <v>62</v>
      </c>
      <c r="P35" s="899" t="s">
        <v>63</v>
      </c>
      <c r="Q35" s="957" t="s">
        <v>63</v>
      </c>
      <c r="R35" s="958"/>
      <c r="S35" s="385">
        <v>11789</v>
      </c>
      <c r="T35" s="385">
        <v>52117</v>
      </c>
      <c r="U35" s="385">
        <v>0</v>
      </c>
      <c r="V35" s="385">
        <v>0</v>
      </c>
      <c r="W35" s="385">
        <v>60914</v>
      </c>
    </row>
    <row r="36" spans="1:25" s="456" customFormat="1" ht="17.45" customHeight="1">
      <c r="A36" s="899" t="s">
        <v>64</v>
      </c>
      <c r="B36" s="900"/>
      <c r="C36" s="179">
        <f t="shared" si="1"/>
        <v>347728</v>
      </c>
      <c r="D36" s="385">
        <v>14806</v>
      </c>
      <c r="E36" s="385">
        <v>12892</v>
      </c>
      <c r="F36" s="385">
        <v>2674</v>
      </c>
      <c r="G36" s="385">
        <v>28230</v>
      </c>
      <c r="H36" s="385">
        <v>22361</v>
      </c>
      <c r="I36" s="385">
        <v>51131</v>
      </c>
      <c r="J36" s="385">
        <v>5752</v>
      </c>
      <c r="K36" s="385">
        <v>84857</v>
      </c>
      <c r="L36" s="385">
        <v>3242</v>
      </c>
      <c r="M36" s="954" t="s">
        <v>65</v>
      </c>
      <c r="N36" s="955"/>
      <c r="O36" s="899" t="s">
        <v>64</v>
      </c>
      <c r="P36" s="899" t="s">
        <v>65</v>
      </c>
      <c r="Q36" s="957" t="s">
        <v>65</v>
      </c>
      <c r="R36" s="958"/>
      <c r="S36" s="385">
        <v>18191</v>
      </c>
      <c r="T36" s="385">
        <v>59736</v>
      </c>
      <c r="U36" s="385">
        <v>0</v>
      </c>
      <c r="V36" s="385">
        <v>0</v>
      </c>
      <c r="W36" s="385">
        <v>43856</v>
      </c>
    </row>
    <row r="37" spans="1:25" s="456" customFormat="1" ht="17.45" customHeight="1">
      <c r="A37" s="899" t="s">
        <v>66</v>
      </c>
      <c r="B37" s="900"/>
      <c r="C37" s="179">
        <f t="shared" si="1"/>
        <v>399323</v>
      </c>
      <c r="D37" s="385">
        <v>26660</v>
      </c>
      <c r="E37" s="385">
        <v>20492</v>
      </c>
      <c r="F37" s="385">
        <v>3581</v>
      </c>
      <c r="G37" s="385">
        <v>29684</v>
      </c>
      <c r="H37" s="385">
        <v>51103</v>
      </c>
      <c r="I37" s="385">
        <v>70829</v>
      </c>
      <c r="J37" s="385">
        <v>9744</v>
      </c>
      <c r="K37" s="385">
        <v>86906</v>
      </c>
      <c r="L37" s="385">
        <v>8551</v>
      </c>
      <c r="M37" s="954" t="s">
        <v>67</v>
      </c>
      <c r="N37" s="955"/>
      <c r="O37" s="899" t="s">
        <v>66</v>
      </c>
      <c r="P37" s="899" t="s">
        <v>67</v>
      </c>
      <c r="Q37" s="957" t="s">
        <v>67</v>
      </c>
      <c r="R37" s="958"/>
      <c r="S37" s="385">
        <v>12068</v>
      </c>
      <c r="T37" s="385">
        <v>25595</v>
      </c>
      <c r="U37" s="385">
        <v>0</v>
      </c>
      <c r="V37" s="385">
        <v>0</v>
      </c>
      <c r="W37" s="385">
        <v>54110</v>
      </c>
    </row>
    <row r="38" spans="1:25" s="456" customFormat="1" ht="17.45" customHeight="1" thickBot="1">
      <c r="A38" s="899" t="s">
        <v>68</v>
      </c>
      <c r="B38" s="900"/>
      <c r="C38" s="179">
        <f t="shared" si="1"/>
        <v>154493</v>
      </c>
      <c r="D38" s="385">
        <v>11738</v>
      </c>
      <c r="E38" s="385">
        <v>4246</v>
      </c>
      <c r="F38" s="385">
        <v>715</v>
      </c>
      <c r="G38" s="385">
        <v>18095</v>
      </c>
      <c r="H38" s="385">
        <v>20680</v>
      </c>
      <c r="I38" s="385">
        <v>12155</v>
      </c>
      <c r="J38" s="385">
        <v>3984</v>
      </c>
      <c r="K38" s="385">
        <v>23132</v>
      </c>
      <c r="L38" s="385">
        <v>6710</v>
      </c>
      <c r="M38" s="954" t="s">
        <v>69</v>
      </c>
      <c r="N38" s="955"/>
      <c r="O38" s="956" t="s">
        <v>68</v>
      </c>
      <c r="P38" s="956" t="s">
        <v>69</v>
      </c>
      <c r="Q38" s="959" t="s">
        <v>69</v>
      </c>
      <c r="R38" s="960"/>
      <c r="S38" s="385">
        <v>6124</v>
      </c>
      <c r="T38" s="385">
        <v>18055</v>
      </c>
      <c r="U38" s="385">
        <v>0</v>
      </c>
      <c r="V38" s="385">
        <v>0</v>
      </c>
      <c r="W38" s="385">
        <v>28859</v>
      </c>
    </row>
    <row r="39" spans="1:25" s="172" customFormat="1" ht="11.1" customHeight="1">
      <c r="A39" s="185" t="s">
        <v>456</v>
      </c>
      <c r="B39" s="185"/>
      <c r="C39" s="185"/>
      <c r="D39" s="185"/>
      <c r="E39" s="186"/>
      <c r="F39" s="185"/>
      <c r="G39" s="185"/>
      <c r="H39" s="185"/>
      <c r="I39" s="185"/>
      <c r="J39" s="185"/>
      <c r="K39" s="185"/>
      <c r="L39" s="185"/>
      <c r="M39" s="185"/>
      <c r="N39" s="188" t="s">
        <v>511</v>
      </c>
      <c r="O39" s="185" t="s">
        <v>456</v>
      </c>
      <c r="P39" s="185"/>
      <c r="Q39" s="185"/>
      <c r="R39" s="185"/>
      <c r="S39" s="185"/>
      <c r="T39" s="185"/>
      <c r="U39" s="185"/>
      <c r="V39" s="186"/>
      <c r="W39" s="188" t="s">
        <v>511</v>
      </c>
      <c r="Y39" s="189"/>
    </row>
    <row r="40" spans="1:25" s="191" customFormat="1" ht="10.5">
      <c r="A40" s="190"/>
      <c r="B40" s="190"/>
      <c r="C40" s="190"/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</row>
    <row r="41" spans="1:25" s="191" customFormat="1" ht="10.5">
      <c r="A41" s="190"/>
      <c r="B41" s="190"/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</row>
    <row r="42" spans="1:25" s="456" customFormat="1" ht="11.25">
      <c r="A42" s="173"/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</row>
    <row r="43" spans="1:25" s="456" customFormat="1" ht="11.25">
      <c r="A43" s="173"/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</row>
    <row r="44" spans="1:25" s="456" customFormat="1" ht="11.25">
      <c r="A44" s="173"/>
      <c r="B44" s="173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</row>
    <row r="45" spans="1:25" s="456" customFormat="1" ht="11.25">
      <c r="A45" s="173"/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</row>
    <row r="46" spans="1:25" s="456" customFormat="1" ht="11.25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</row>
    <row r="47" spans="1:25" s="456" customFormat="1" ht="11.25">
      <c r="A47" s="173"/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</row>
    <row r="48" spans="1:25" s="456" customFormat="1" ht="11.25">
      <c r="A48" s="173"/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</row>
    <row r="49" spans="1:24" s="456" customFormat="1" ht="11.25">
      <c r="A49" s="173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</row>
    <row r="50" spans="1:24" s="456" customFormat="1" ht="11.25">
      <c r="A50" s="173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</row>
    <row r="51" spans="1:24" s="456" customFormat="1" ht="11.25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</row>
    <row r="52" spans="1:24" s="456" customFormat="1" ht="11.25">
      <c r="A52" s="173"/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</row>
    <row r="53" spans="1:24" s="456" customFormat="1" ht="11.25">
      <c r="A53" s="173"/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</row>
    <row r="54" spans="1:24" s="456" customFormat="1" ht="11.25">
      <c r="A54" s="173"/>
      <c r="B54" s="173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</row>
    <row r="55" spans="1:24" s="456" customFormat="1" ht="11.25">
      <c r="A55" s="173"/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</row>
    <row r="56" spans="1:24" s="456" customFormat="1" ht="11.25">
      <c r="A56" s="173"/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</row>
    <row r="57" spans="1:24" s="456" customFormat="1" ht="11.25">
      <c r="A57" s="173"/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</row>
    <row r="58" spans="1:24" s="456" customFormat="1" ht="11.25">
      <c r="A58" s="173"/>
      <c r="B58" s="173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</row>
    <row r="59" spans="1:24" s="456" customFormat="1" ht="11.25">
      <c r="A59" s="173"/>
      <c r="B59" s="173"/>
      <c r="C59" s="173"/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</row>
    <row r="60" spans="1:24" s="456" customFormat="1" ht="11.25">
      <c r="A60" s="173"/>
      <c r="B60" s="173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</row>
    <row r="61" spans="1:24" s="456" customFormat="1" ht="11.25">
      <c r="A61" s="173"/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</row>
    <row r="62" spans="1:24" s="456" customFormat="1" ht="11.25">
      <c r="A62" s="173"/>
      <c r="B62" s="173"/>
      <c r="C62" s="173"/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</row>
    <row r="63" spans="1:24" s="456" customFormat="1" ht="11.25">
      <c r="A63" s="173"/>
      <c r="B63" s="173"/>
      <c r="C63" s="173"/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</row>
    <row r="64" spans="1:24" s="456" customFormat="1" ht="11.25">
      <c r="A64" s="173"/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</row>
    <row r="65" spans="1:24" s="456" customFormat="1" ht="11.25">
      <c r="A65" s="173"/>
      <c r="B65" s="173"/>
      <c r="C65" s="173"/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</row>
    <row r="66" spans="1:24" s="456" customFormat="1" ht="11.25">
      <c r="A66" s="173"/>
      <c r="B66" s="173"/>
      <c r="C66" s="173"/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</row>
    <row r="67" spans="1:24" s="456" customFormat="1" ht="11.25">
      <c r="A67" s="173"/>
      <c r="B67" s="173"/>
      <c r="C67" s="173"/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</row>
    <row r="68" spans="1:24" s="456" customFormat="1" ht="11.25">
      <c r="A68" s="173"/>
      <c r="B68" s="173"/>
      <c r="C68" s="173"/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</row>
    <row r="69" spans="1:24" s="456" customFormat="1" ht="11.25">
      <c r="A69" s="173"/>
      <c r="B69" s="173"/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</row>
    <row r="70" spans="1:24" s="456" customFormat="1" ht="11.25">
      <c r="A70" s="173"/>
      <c r="B70" s="173"/>
      <c r="C70" s="173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</row>
    <row r="71" spans="1:24" s="456" customFormat="1" ht="11.25">
      <c r="A71" s="173"/>
      <c r="B71" s="173"/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</row>
    <row r="72" spans="1:24" s="456" customFormat="1" ht="11.25">
      <c r="A72" s="173"/>
      <c r="B72" s="173"/>
      <c r="C72" s="173"/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</row>
    <row r="73" spans="1:24" s="456" customFormat="1" ht="11.25">
      <c r="A73" s="173"/>
      <c r="B73" s="173"/>
      <c r="C73" s="173"/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</row>
    <row r="74" spans="1:24" s="456" customFormat="1" ht="11.25">
      <c r="A74" s="173"/>
      <c r="B74" s="173"/>
      <c r="C74" s="173"/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</row>
    <row r="75" spans="1:24" s="456" customFormat="1" ht="11.25">
      <c r="A75" s="173"/>
      <c r="B75" s="173"/>
      <c r="C75" s="173"/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</row>
    <row r="76" spans="1:24" s="456" customFormat="1" ht="11.25">
      <c r="A76" s="173"/>
      <c r="B76" s="173"/>
      <c r="C76" s="173"/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</row>
    <row r="77" spans="1:24" s="456" customFormat="1" ht="11.25">
      <c r="A77" s="173"/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</row>
    <row r="78" spans="1:24" s="456" customFormat="1" ht="11.25">
      <c r="A78" s="173"/>
      <c r="B78" s="173"/>
      <c r="C78" s="173"/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</row>
    <row r="79" spans="1:24" s="456" customFormat="1" ht="11.25">
      <c r="A79" s="173"/>
      <c r="B79" s="173"/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</row>
    <row r="80" spans="1:24" s="456" customFormat="1" ht="11.25">
      <c r="A80" s="173"/>
      <c r="B80" s="173"/>
      <c r="C80" s="173"/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</row>
    <row r="81" spans="1:24" s="456" customFormat="1" ht="11.25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</row>
    <row r="82" spans="1:24" s="456" customFormat="1" ht="11.25">
      <c r="A82" s="173"/>
      <c r="B82" s="173"/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</row>
    <row r="83" spans="1:24" s="456" customFormat="1" ht="11.25">
      <c r="A83" s="173"/>
      <c r="B83" s="173"/>
      <c r="C83" s="173"/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</row>
    <row r="84" spans="1:24" s="456" customFormat="1" ht="11.25">
      <c r="A84" s="173"/>
      <c r="B84" s="173"/>
      <c r="C84" s="173"/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</row>
    <row r="85" spans="1:24" s="456" customFormat="1" ht="11.25">
      <c r="A85" s="173"/>
      <c r="B85" s="173"/>
      <c r="C85" s="173"/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</row>
    <row r="86" spans="1:24" s="456" customFormat="1" ht="11.25">
      <c r="A86" s="173"/>
      <c r="B86" s="173"/>
      <c r="C86" s="173"/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</row>
    <row r="87" spans="1:24" s="456" customFormat="1" ht="11.25">
      <c r="A87" s="173"/>
      <c r="B87" s="173"/>
      <c r="C87" s="173"/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</row>
    <row r="88" spans="1:24" s="456" customFormat="1" ht="11.25">
      <c r="A88" s="173"/>
      <c r="B88" s="173"/>
      <c r="C88" s="173"/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</row>
    <row r="89" spans="1:24" s="456" customFormat="1" ht="11.25">
      <c r="A89" s="173"/>
      <c r="B89" s="173"/>
      <c r="C89" s="173"/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</row>
    <row r="90" spans="1:24" s="456" customFormat="1" ht="11.25">
      <c r="A90" s="173"/>
      <c r="B90" s="173"/>
      <c r="C90" s="173"/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</row>
    <row r="91" spans="1:24" s="456" customFormat="1" ht="11.25">
      <c r="A91" s="173"/>
      <c r="B91" s="173"/>
      <c r="C91" s="173"/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</row>
    <row r="92" spans="1:24" s="456" customFormat="1" ht="11.25">
      <c r="A92" s="173"/>
      <c r="B92" s="173"/>
      <c r="C92" s="173"/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</row>
    <row r="93" spans="1:24" s="456" customFormat="1" ht="11.25">
      <c r="A93" s="173"/>
      <c r="B93" s="173"/>
      <c r="C93" s="173"/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</row>
    <row r="94" spans="1:24" s="456" customFormat="1" ht="11.25">
      <c r="A94" s="173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</row>
    <row r="95" spans="1:24" s="456" customFormat="1" ht="11.25">
      <c r="A95" s="173"/>
      <c r="B95" s="173"/>
      <c r="C95" s="173"/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</row>
    <row r="96" spans="1:24" s="456" customFormat="1" ht="11.25">
      <c r="A96" s="173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</row>
    <row r="97" spans="1:24" s="456" customFormat="1" ht="11.25">
      <c r="A97" s="173"/>
      <c r="B97" s="173"/>
      <c r="C97" s="173"/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</row>
    <row r="98" spans="1:24" s="456" customFormat="1" ht="11.25">
      <c r="A98" s="173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</row>
    <row r="99" spans="1:24" s="456" customFormat="1" ht="11.25">
      <c r="A99" s="173"/>
      <c r="B99" s="173"/>
      <c r="C99" s="173"/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</row>
    <row r="100" spans="1:24" s="456" customFormat="1" ht="11.25">
      <c r="A100" s="173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</row>
    <row r="101" spans="1:24" s="456" customFormat="1" ht="11.25">
      <c r="A101" s="173"/>
      <c r="B101" s="173"/>
      <c r="C101" s="173"/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</row>
    <row r="102" spans="1:24" s="456" customFormat="1" ht="11.25">
      <c r="A102" s="173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</row>
    <row r="103" spans="1:24" s="456" customFormat="1" ht="11.25">
      <c r="A103" s="173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</row>
  </sheetData>
  <sheetProtection selectLockedCells="1"/>
  <mergeCells count="130">
    <mergeCell ref="A38:B38"/>
    <mergeCell ref="A36:B36"/>
    <mergeCell ref="A32:B32"/>
    <mergeCell ref="A35:B35"/>
    <mergeCell ref="A34:B34"/>
    <mergeCell ref="A28:B28"/>
    <mergeCell ref="A29:B29"/>
    <mergeCell ref="A37:B37"/>
    <mergeCell ref="A31:B31"/>
    <mergeCell ref="A33:B33"/>
    <mergeCell ref="Q24:R24"/>
    <mergeCell ref="M22:N22"/>
    <mergeCell ref="M23:N23"/>
    <mergeCell ref="M21:N21"/>
    <mergeCell ref="M20:N20"/>
    <mergeCell ref="M16:N16"/>
    <mergeCell ref="Q18:R18"/>
    <mergeCell ref="Q19:R19"/>
    <mergeCell ref="O14:R14"/>
    <mergeCell ref="Q20:R20"/>
    <mergeCell ref="X6:X9"/>
    <mergeCell ref="S6:S9"/>
    <mergeCell ref="T6:T9"/>
    <mergeCell ref="U6:U9"/>
    <mergeCell ref="I6:I9"/>
    <mergeCell ref="J6:J9"/>
    <mergeCell ref="V6:V9"/>
    <mergeCell ref="A16:B16"/>
    <mergeCell ref="A10:B10"/>
    <mergeCell ref="O10:R10"/>
    <mergeCell ref="M10:N10"/>
    <mergeCell ref="F6:F9"/>
    <mergeCell ref="A11:B11"/>
    <mergeCell ref="O12:R12"/>
    <mergeCell ref="O13:R13"/>
    <mergeCell ref="M11:N11"/>
    <mergeCell ref="O11:R11"/>
    <mergeCell ref="O4:W4"/>
    <mergeCell ref="O3:W3"/>
    <mergeCell ref="O28:P28"/>
    <mergeCell ref="O24:P24"/>
    <mergeCell ref="Q21:R21"/>
    <mergeCell ref="Q16:R16"/>
    <mergeCell ref="Q17:R17"/>
    <mergeCell ref="W6:W9"/>
    <mergeCell ref="O21:P21"/>
    <mergeCell ref="Q22:R22"/>
    <mergeCell ref="Q23:R23"/>
    <mergeCell ref="O17:P17"/>
    <mergeCell ref="O20:P20"/>
    <mergeCell ref="O16:P16"/>
    <mergeCell ref="Q27:R27"/>
    <mergeCell ref="Q28:R28"/>
    <mergeCell ref="O6:R9"/>
    <mergeCell ref="O25:P25"/>
    <mergeCell ref="O22:P22"/>
    <mergeCell ref="O23:P23"/>
    <mergeCell ref="O19:P19"/>
    <mergeCell ref="O27:P27"/>
    <mergeCell ref="O26:P26"/>
    <mergeCell ref="O18:P18"/>
    <mergeCell ref="A3:G3"/>
    <mergeCell ref="H3:N3"/>
    <mergeCell ref="G6:G9"/>
    <mergeCell ref="C6:C9"/>
    <mergeCell ref="D6:D9"/>
    <mergeCell ref="M19:N19"/>
    <mergeCell ref="K6:K9"/>
    <mergeCell ref="L6:L9"/>
    <mergeCell ref="M6:N9"/>
    <mergeCell ref="E6:E9"/>
    <mergeCell ref="M17:N17"/>
    <mergeCell ref="A17:B17"/>
    <mergeCell ref="A18:B18"/>
    <mergeCell ref="A19:B19"/>
    <mergeCell ref="A14:B14"/>
    <mergeCell ref="M14:N14"/>
    <mergeCell ref="A6:B9"/>
    <mergeCell ref="H6:H9"/>
    <mergeCell ref="M18:N18"/>
    <mergeCell ref="A12:B12"/>
    <mergeCell ref="M12:N12"/>
    <mergeCell ref="M13:N13"/>
    <mergeCell ref="A13:B13"/>
    <mergeCell ref="Q29:R29"/>
    <mergeCell ref="Q30:R30"/>
    <mergeCell ref="Q31:R31"/>
    <mergeCell ref="Q25:R25"/>
    <mergeCell ref="Q26:R26"/>
    <mergeCell ref="A25:B25"/>
    <mergeCell ref="A26:B26"/>
    <mergeCell ref="A27:B27"/>
    <mergeCell ref="A30:B30"/>
    <mergeCell ref="O29:P29"/>
    <mergeCell ref="M29:N29"/>
    <mergeCell ref="M31:N31"/>
    <mergeCell ref="O31:P31"/>
    <mergeCell ref="O30:P30"/>
    <mergeCell ref="A20:B20"/>
    <mergeCell ref="M30:N30"/>
    <mergeCell ref="A21:B21"/>
    <mergeCell ref="A22:B22"/>
    <mergeCell ref="A23:B23"/>
    <mergeCell ref="M25:N25"/>
    <mergeCell ref="M26:N26"/>
    <mergeCell ref="M27:N27"/>
    <mergeCell ref="M28:N28"/>
    <mergeCell ref="A24:B24"/>
    <mergeCell ref="M24:N24"/>
    <mergeCell ref="M38:N38"/>
    <mergeCell ref="O38:P38"/>
    <mergeCell ref="M36:N36"/>
    <mergeCell ref="M32:N32"/>
    <mergeCell ref="O32:P32"/>
    <mergeCell ref="M37:N37"/>
    <mergeCell ref="O37:P37"/>
    <mergeCell ref="Q37:R37"/>
    <mergeCell ref="Q38:R38"/>
    <mergeCell ref="Q35:R35"/>
    <mergeCell ref="Q36:R36"/>
    <mergeCell ref="O36:P36"/>
    <mergeCell ref="Q34:R34"/>
    <mergeCell ref="M35:N35"/>
    <mergeCell ref="Q32:R32"/>
    <mergeCell ref="Q33:R33"/>
    <mergeCell ref="O35:P35"/>
    <mergeCell ref="O33:P33"/>
    <mergeCell ref="O34:P34"/>
    <mergeCell ref="M34:N34"/>
    <mergeCell ref="M33:N33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7" max="38" man="1"/>
    <brk id="14" max="38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view="pageBreakPreview" zoomScale="115" zoomScaleNormal="100" zoomScaleSheetLayoutView="115" workbookViewId="0">
      <selection activeCell="E2" sqref="E2"/>
    </sheetView>
  </sheetViews>
  <sheetFormatPr defaultRowHeight="14.25"/>
  <cols>
    <col min="1" max="1" width="26.75" style="52" customWidth="1"/>
    <col min="2" max="4" width="13.875" style="54" customWidth="1"/>
    <col min="5" max="5" width="13.875" style="163" customWidth="1"/>
    <col min="6" max="6" width="9.125" style="57" bestFit="1" customWidth="1"/>
    <col min="7" max="16384" width="9" style="57"/>
  </cols>
  <sheetData>
    <row r="1" spans="1:6" s="403" customFormat="1" ht="14.1" customHeight="1">
      <c r="A1" s="400"/>
      <c r="B1" s="405"/>
      <c r="C1" s="405"/>
      <c r="D1" s="405"/>
      <c r="E1" s="234" t="s">
        <v>675</v>
      </c>
    </row>
    <row r="2" spans="1:6" s="37" customFormat="1" ht="14.1" customHeight="1">
      <c r="A2" s="31"/>
      <c r="B2" s="33"/>
      <c r="C2" s="33"/>
      <c r="D2" s="33"/>
      <c r="E2" s="34"/>
    </row>
    <row r="3" spans="1:6" s="38" customFormat="1" ht="20.100000000000001" customHeight="1">
      <c r="A3" s="673" t="s">
        <v>99</v>
      </c>
      <c r="B3" s="673"/>
      <c r="C3" s="673"/>
      <c r="D3" s="673"/>
      <c r="E3" s="673"/>
    </row>
    <row r="4" spans="1:6" s="42" customFormat="1" ht="24" customHeight="1">
      <c r="A4" s="966" t="s">
        <v>100</v>
      </c>
      <c r="B4" s="966"/>
      <c r="C4" s="966"/>
      <c r="D4" s="966"/>
      <c r="E4" s="966"/>
    </row>
    <row r="5" spans="1:6" s="43" customFormat="1" ht="18" customHeight="1" thickBot="1">
      <c r="A5" s="164" t="s">
        <v>17</v>
      </c>
      <c r="B5" s="165"/>
      <c r="C5" s="165"/>
      <c r="D5" s="164"/>
      <c r="E5" s="166" t="s">
        <v>76</v>
      </c>
    </row>
    <row r="6" spans="1:6" s="37" customFormat="1" ht="12" customHeight="1">
      <c r="A6" s="708" t="s">
        <v>278</v>
      </c>
      <c r="B6" s="967" t="s">
        <v>279</v>
      </c>
      <c r="C6" s="970" t="s">
        <v>280</v>
      </c>
      <c r="D6" s="696" t="s">
        <v>281</v>
      </c>
      <c r="E6" s="973" t="s">
        <v>282</v>
      </c>
    </row>
    <row r="7" spans="1:6" s="37" customFormat="1" ht="12" customHeight="1">
      <c r="A7" s="710"/>
      <c r="B7" s="968"/>
      <c r="C7" s="971"/>
      <c r="D7" s="971"/>
      <c r="E7" s="974"/>
    </row>
    <row r="8" spans="1:6" s="37" customFormat="1" ht="12" customHeight="1">
      <c r="A8" s="710"/>
      <c r="B8" s="968"/>
      <c r="C8" s="971"/>
      <c r="D8" s="971"/>
      <c r="E8" s="974"/>
    </row>
    <row r="9" spans="1:6" s="37" customFormat="1" ht="12" customHeight="1">
      <c r="A9" s="712"/>
      <c r="B9" s="969"/>
      <c r="C9" s="972"/>
      <c r="D9" s="972"/>
      <c r="E9" s="975"/>
    </row>
    <row r="10" spans="1:6" s="93" customFormat="1" ht="28.5" customHeight="1">
      <c r="A10" s="167" t="s">
        <v>463</v>
      </c>
      <c r="B10" s="10">
        <v>7</v>
      </c>
      <c r="C10" s="10">
        <v>1174351</v>
      </c>
      <c r="D10" s="10">
        <v>1246566</v>
      </c>
      <c r="E10" s="10">
        <v>1008995</v>
      </c>
    </row>
    <row r="11" spans="1:6" s="93" customFormat="1" ht="28.5" customHeight="1">
      <c r="A11" s="167" t="s">
        <v>475</v>
      </c>
      <c r="B11" s="10">
        <v>7</v>
      </c>
      <c r="C11" s="10">
        <v>1145061</v>
      </c>
      <c r="D11" s="10">
        <v>1168270</v>
      </c>
      <c r="E11" s="10">
        <v>947617</v>
      </c>
    </row>
    <row r="12" spans="1:6" s="93" customFormat="1" ht="28.5" customHeight="1">
      <c r="A12" s="167" t="s">
        <v>502</v>
      </c>
      <c r="B12" s="10">
        <v>7</v>
      </c>
      <c r="C12" s="10">
        <v>1255494</v>
      </c>
      <c r="D12" s="10">
        <v>1337050</v>
      </c>
      <c r="E12" s="10">
        <v>1036748</v>
      </c>
    </row>
    <row r="13" spans="1:6" s="93" customFormat="1" ht="28.5" customHeight="1">
      <c r="A13" s="167" t="s">
        <v>515</v>
      </c>
      <c r="B13" s="10">
        <v>7</v>
      </c>
      <c r="C13" s="10">
        <v>1213048</v>
      </c>
      <c r="D13" s="10">
        <v>1325926</v>
      </c>
      <c r="E13" s="10">
        <v>1066901</v>
      </c>
    </row>
    <row r="14" spans="1:6" s="93" customFormat="1" ht="28.5" customHeight="1">
      <c r="A14" s="168">
        <v>2017</v>
      </c>
      <c r="B14" s="145">
        <f>B16+B18</f>
        <v>0</v>
      </c>
      <c r="C14" s="145">
        <f>C16+C18</f>
        <v>649279</v>
      </c>
      <c r="D14" s="145">
        <f>D16+D18</f>
        <v>648361</v>
      </c>
      <c r="E14" s="145">
        <f>E16+E18</f>
        <v>597415</v>
      </c>
      <c r="F14" s="169"/>
    </row>
    <row r="15" spans="1:6" s="37" customFormat="1" ht="24" customHeight="1">
      <c r="A15" s="460"/>
      <c r="B15" s="151"/>
      <c r="C15" s="151"/>
      <c r="D15" s="151"/>
      <c r="E15" s="151"/>
    </row>
    <row r="16" spans="1:6" s="37" customFormat="1" ht="37.5" customHeight="1">
      <c r="A16" s="170" t="s">
        <v>283</v>
      </c>
      <c r="B16" s="358">
        <f>SUM(B17)</f>
        <v>0</v>
      </c>
      <c r="C16" s="358">
        <f>SUM(C17)</f>
        <v>0</v>
      </c>
      <c r="D16" s="358">
        <f>SUM(D17)</f>
        <v>0</v>
      </c>
      <c r="E16" s="358">
        <f>SUM(E17)</f>
        <v>0</v>
      </c>
    </row>
    <row r="17" spans="1:5" s="37" customFormat="1" ht="37.5" customHeight="1">
      <c r="A17" s="171" t="s">
        <v>284</v>
      </c>
      <c r="B17" s="386">
        <v>0</v>
      </c>
      <c r="C17" s="386">
        <v>0</v>
      </c>
      <c r="D17" s="386">
        <v>0</v>
      </c>
      <c r="E17" s="386">
        <v>0</v>
      </c>
    </row>
    <row r="18" spans="1:5" s="37" customFormat="1" ht="37.5" customHeight="1">
      <c r="A18" s="170" t="s">
        <v>285</v>
      </c>
      <c r="B18" s="358">
        <f>SUM(B19:B24)</f>
        <v>0</v>
      </c>
      <c r="C18" s="358">
        <f>SUM(C19:C24)</f>
        <v>649279</v>
      </c>
      <c r="D18" s="358">
        <f>SUM(D19:D24)</f>
        <v>648361</v>
      </c>
      <c r="E18" s="358">
        <f>SUM(E19:E24)</f>
        <v>597415</v>
      </c>
    </row>
    <row r="19" spans="1:5" s="37" customFormat="1" ht="37.5" customHeight="1">
      <c r="A19" s="171" t="s">
        <v>610</v>
      </c>
      <c r="B19" s="386">
        <v>0</v>
      </c>
      <c r="C19" s="386">
        <v>503636</v>
      </c>
      <c r="D19" s="386">
        <v>503472</v>
      </c>
      <c r="E19" s="386">
        <v>499009</v>
      </c>
    </row>
    <row r="20" spans="1:5" s="37" customFormat="1" ht="37.5" customHeight="1">
      <c r="A20" s="171" t="s">
        <v>611</v>
      </c>
      <c r="B20" s="386">
        <v>0</v>
      </c>
      <c r="C20" s="386">
        <v>20893</v>
      </c>
      <c r="D20" s="386">
        <v>23128</v>
      </c>
      <c r="E20" s="386">
        <v>7295</v>
      </c>
    </row>
    <row r="21" spans="1:5" s="37" customFormat="1" ht="37.5" customHeight="1">
      <c r="A21" s="171" t="s">
        <v>644</v>
      </c>
      <c r="B21" s="491">
        <v>0</v>
      </c>
      <c r="C21" s="386">
        <v>8898</v>
      </c>
      <c r="D21" s="386">
        <v>7489</v>
      </c>
      <c r="E21" s="386">
        <v>2524</v>
      </c>
    </row>
    <row r="22" spans="1:5" s="37" customFormat="1" ht="37.5" customHeight="1">
      <c r="A22" s="171" t="s">
        <v>518</v>
      </c>
      <c r="B22" s="491">
        <v>0</v>
      </c>
      <c r="C22" s="491">
        <v>97570</v>
      </c>
      <c r="D22" s="491">
        <v>97516</v>
      </c>
      <c r="E22" s="491">
        <v>77200</v>
      </c>
    </row>
    <row r="23" spans="1:5" s="37" customFormat="1" ht="37.5" customHeight="1">
      <c r="A23" s="171" t="s">
        <v>612</v>
      </c>
      <c r="B23" s="491">
        <v>0</v>
      </c>
      <c r="C23" s="491">
        <v>18282</v>
      </c>
      <c r="D23" s="491">
        <v>16756</v>
      </c>
      <c r="E23" s="491">
        <v>11387</v>
      </c>
    </row>
    <row r="24" spans="1:5" s="37" customFormat="1" ht="37.5" customHeight="1" thickBot="1">
      <c r="A24" s="492" t="s">
        <v>519</v>
      </c>
      <c r="B24" s="493">
        <v>0</v>
      </c>
      <c r="C24" s="494">
        <v>0</v>
      </c>
      <c r="D24" s="494">
        <v>0</v>
      </c>
      <c r="E24" s="494">
        <v>0</v>
      </c>
    </row>
    <row r="25" spans="1:5" s="628" customFormat="1" ht="11.1" customHeight="1">
      <c r="A25" s="626" t="s">
        <v>390</v>
      </c>
      <c r="B25" s="627"/>
      <c r="C25" s="627"/>
      <c r="D25" s="627"/>
      <c r="E25" s="188" t="s">
        <v>511</v>
      </c>
    </row>
    <row r="26" spans="1:5" s="628" customFormat="1" ht="11.1" customHeight="1">
      <c r="A26" s="626" t="s">
        <v>286</v>
      </c>
      <c r="B26" s="627"/>
      <c r="C26" s="627"/>
      <c r="D26" s="627"/>
    </row>
    <row r="27" spans="1:5" s="630" customFormat="1" ht="11.1" customHeight="1">
      <c r="A27" s="343" t="s">
        <v>647</v>
      </c>
      <c r="B27" s="629"/>
      <c r="C27" s="629"/>
      <c r="D27" s="629"/>
      <c r="E27" s="343"/>
    </row>
    <row r="28" spans="1:5" s="630" customFormat="1" ht="11.1" customHeight="1">
      <c r="A28" s="343" t="s">
        <v>648</v>
      </c>
      <c r="B28" s="629"/>
      <c r="C28" s="629"/>
      <c r="D28" s="629"/>
      <c r="E28" s="343"/>
    </row>
    <row r="29" spans="1:5" s="37" customFormat="1" ht="11.25">
      <c r="A29" s="31"/>
      <c r="B29" s="33"/>
      <c r="C29" s="33"/>
      <c r="D29" s="33"/>
      <c r="E29" s="31"/>
    </row>
    <row r="30" spans="1:5" s="37" customFormat="1" ht="11.25">
      <c r="A30" s="31"/>
      <c r="B30" s="33"/>
      <c r="C30" s="33"/>
      <c r="D30" s="33"/>
      <c r="E30" s="31"/>
    </row>
    <row r="31" spans="1:5" s="37" customFormat="1" ht="11.25">
      <c r="A31" s="31"/>
      <c r="B31" s="33"/>
      <c r="C31" s="33"/>
      <c r="D31" s="33"/>
      <c r="E31" s="31"/>
    </row>
    <row r="32" spans="1:5" s="37" customFormat="1" ht="11.25">
      <c r="A32" s="31"/>
      <c r="B32" s="33"/>
      <c r="C32" s="33"/>
      <c r="D32" s="33"/>
      <c r="E32" s="31"/>
    </row>
    <row r="33" spans="1:5" s="37" customFormat="1" ht="11.25">
      <c r="A33" s="31"/>
      <c r="B33" s="33"/>
      <c r="C33" s="33"/>
      <c r="D33" s="33"/>
      <c r="E33" s="31"/>
    </row>
    <row r="34" spans="1:5" s="37" customFormat="1" ht="11.25">
      <c r="A34" s="31"/>
      <c r="B34" s="33"/>
      <c r="C34" s="33"/>
      <c r="D34" s="33"/>
      <c r="E34" s="31"/>
    </row>
    <row r="35" spans="1:5" s="37" customFormat="1" ht="11.25">
      <c r="A35" s="31"/>
      <c r="B35" s="33"/>
      <c r="C35" s="33"/>
      <c r="D35" s="33"/>
      <c r="E35" s="31"/>
    </row>
    <row r="36" spans="1:5" s="37" customFormat="1" ht="11.25">
      <c r="A36" s="31"/>
      <c r="B36" s="33"/>
      <c r="C36" s="33"/>
      <c r="D36" s="33"/>
      <c r="E36" s="31"/>
    </row>
    <row r="37" spans="1:5" s="37" customFormat="1" ht="11.25">
      <c r="A37" s="31"/>
      <c r="B37" s="33"/>
      <c r="C37" s="33"/>
      <c r="D37" s="33"/>
      <c r="E37" s="31"/>
    </row>
    <row r="38" spans="1:5" s="37" customFormat="1" ht="11.25">
      <c r="A38" s="31"/>
      <c r="B38" s="33"/>
      <c r="C38" s="33"/>
      <c r="D38" s="33"/>
      <c r="E38" s="31"/>
    </row>
    <row r="39" spans="1:5" s="37" customFormat="1" ht="11.25">
      <c r="A39" s="31"/>
      <c r="B39" s="33"/>
      <c r="C39" s="33"/>
      <c r="D39" s="33"/>
      <c r="E39" s="31"/>
    </row>
    <row r="40" spans="1:5" s="37" customFormat="1" ht="11.25">
      <c r="A40" s="31"/>
      <c r="B40" s="33"/>
      <c r="C40" s="33"/>
      <c r="D40" s="33"/>
      <c r="E40" s="31"/>
    </row>
    <row r="41" spans="1:5" s="37" customFormat="1" ht="11.25">
      <c r="A41" s="31"/>
      <c r="B41" s="33"/>
      <c r="C41" s="33"/>
      <c r="D41" s="33"/>
      <c r="E41" s="31"/>
    </row>
    <row r="42" spans="1:5" s="37" customFormat="1" ht="11.25">
      <c r="A42" s="31"/>
      <c r="B42" s="33"/>
      <c r="C42" s="33"/>
      <c r="D42" s="33"/>
      <c r="E42" s="31"/>
    </row>
    <row r="43" spans="1:5" s="37" customFormat="1" ht="11.25">
      <c r="A43" s="31"/>
      <c r="B43" s="33"/>
      <c r="C43" s="33"/>
      <c r="D43" s="33"/>
      <c r="E43" s="31"/>
    </row>
    <row r="44" spans="1:5" s="37" customFormat="1" ht="11.25">
      <c r="A44" s="31"/>
      <c r="B44" s="33"/>
      <c r="C44" s="33"/>
      <c r="D44" s="33"/>
      <c r="E44" s="31"/>
    </row>
    <row r="45" spans="1:5" s="37" customFormat="1" ht="11.25">
      <c r="A45" s="31"/>
      <c r="B45" s="33"/>
      <c r="C45" s="33"/>
      <c r="D45" s="33"/>
      <c r="E45" s="31"/>
    </row>
    <row r="46" spans="1:5" s="37" customFormat="1" ht="11.25">
      <c r="A46" s="31"/>
      <c r="B46" s="33"/>
      <c r="C46" s="33"/>
      <c r="D46" s="33"/>
      <c r="E46" s="31"/>
    </row>
    <row r="47" spans="1:5" s="37" customFormat="1" ht="11.25">
      <c r="A47" s="31"/>
      <c r="B47" s="33"/>
      <c r="C47" s="33"/>
      <c r="D47" s="33"/>
      <c r="E47" s="31"/>
    </row>
    <row r="48" spans="1:5" s="37" customFormat="1" ht="11.25">
      <c r="A48" s="31"/>
      <c r="B48" s="33"/>
      <c r="C48" s="33"/>
      <c r="D48" s="33"/>
      <c r="E48" s="31"/>
    </row>
    <row r="49" spans="1:5" s="37" customFormat="1" ht="11.25">
      <c r="A49" s="31"/>
      <c r="B49" s="33"/>
      <c r="C49" s="33"/>
      <c r="D49" s="33"/>
      <c r="E49" s="31"/>
    </row>
    <row r="50" spans="1:5" s="37" customFormat="1" ht="11.25">
      <c r="A50" s="31"/>
      <c r="B50" s="33"/>
      <c r="C50" s="33"/>
      <c r="D50" s="33"/>
      <c r="E50" s="31"/>
    </row>
    <row r="51" spans="1:5" s="37" customFormat="1" ht="11.25">
      <c r="A51" s="31"/>
      <c r="B51" s="33"/>
      <c r="C51" s="33"/>
      <c r="D51" s="33"/>
      <c r="E51" s="31"/>
    </row>
    <row r="52" spans="1:5" s="37" customFormat="1" ht="11.25">
      <c r="A52" s="31"/>
      <c r="B52" s="33"/>
      <c r="C52" s="33"/>
      <c r="D52" s="33"/>
      <c r="E52" s="31"/>
    </row>
    <row r="53" spans="1:5" s="37" customFormat="1" ht="11.25">
      <c r="A53" s="31"/>
      <c r="B53" s="33"/>
      <c r="C53" s="33"/>
      <c r="D53" s="33"/>
      <c r="E53" s="31"/>
    </row>
    <row r="54" spans="1:5" s="37" customFormat="1" ht="11.25">
      <c r="A54" s="31"/>
      <c r="B54" s="33"/>
      <c r="C54" s="33"/>
      <c r="D54" s="33"/>
      <c r="E54" s="31"/>
    </row>
    <row r="55" spans="1:5" s="37" customFormat="1" ht="11.25">
      <c r="A55" s="31"/>
      <c r="B55" s="33"/>
      <c r="C55" s="33"/>
      <c r="D55" s="33"/>
      <c r="E55" s="31"/>
    </row>
    <row r="56" spans="1:5" s="37" customFormat="1" ht="11.25">
      <c r="A56" s="31"/>
      <c r="B56" s="33"/>
      <c r="C56" s="33"/>
      <c r="D56" s="33"/>
      <c r="E56" s="31"/>
    </row>
    <row r="57" spans="1:5" s="37" customFormat="1" ht="11.25">
      <c r="A57" s="31"/>
      <c r="B57" s="33"/>
      <c r="C57" s="33"/>
      <c r="D57" s="33"/>
      <c r="E57" s="31"/>
    </row>
    <row r="58" spans="1:5" s="37" customFormat="1" ht="11.25">
      <c r="A58" s="31"/>
      <c r="B58" s="33"/>
      <c r="C58" s="33"/>
      <c r="D58" s="33"/>
      <c r="E58" s="31"/>
    </row>
    <row r="59" spans="1:5" s="37" customFormat="1" ht="11.25">
      <c r="A59" s="31"/>
      <c r="B59" s="33"/>
      <c r="C59" s="33"/>
      <c r="D59" s="33"/>
      <c r="E59" s="31"/>
    </row>
    <row r="60" spans="1:5" s="37" customFormat="1" ht="11.25">
      <c r="A60" s="31"/>
      <c r="B60" s="33"/>
      <c r="C60" s="33"/>
      <c r="D60" s="33"/>
      <c r="E60" s="31"/>
    </row>
    <row r="61" spans="1:5" s="37" customFormat="1" ht="11.25">
      <c r="A61" s="31"/>
      <c r="B61" s="33"/>
      <c r="C61" s="33"/>
      <c r="D61" s="33"/>
      <c r="E61" s="31"/>
    </row>
    <row r="62" spans="1:5" s="37" customFormat="1" ht="11.25">
      <c r="A62" s="31"/>
      <c r="B62" s="33"/>
      <c r="C62" s="33"/>
      <c r="D62" s="33"/>
      <c r="E62" s="31"/>
    </row>
    <row r="63" spans="1:5" s="37" customFormat="1" ht="11.25">
      <c r="A63" s="31"/>
      <c r="B63" s="33"/>
      <c r="C63" s="33"/>
      <c r="D63" s="33"/>
      <c r="E63" s="31"/>
    </row>
    <row r="64" spans="1:5" s="37" customFormat="1" ht="11.25">
      <c r="A64" s="31"/>
      <c r="B64" s="33"/>
      <c r="C64" s="33"/>
      <c r="D64" s="33"/>
      <c r="E64" s="31"/>
    </row>
    <row r="65" spans="1:5" s="37" customFormat="1" ht="11.25">
      <c r="A65" s="31"/>
      <c r="B65" s="33"/>
      <c r="C65" s="33"/>
      <c r="D65" s="33"/>
      <c r="E65" s="31"/>
    </row>
    <row r="66" spans="1:5" s="37" customFormat="1" ht="11.25">
      <c r="A66" s="31"/>
      <c r="B66" s="33"/>
      <c r="C66" s="33"/>
      <c r="D66" s="33"/>
      <c r="E66" s="31"/>
    </row>
    <row r="67" spans="1:5" s="37" customFormat="1" ht="11.25">
      <c r="A67" s="31"/>
      <c r="B67" s="33"/>
      <c r="C67" s="33"/>
      <c r="D67" s="33"/>
      <c r="E67" s="31"/>
    </row>
    <row r="68" spans="1:5" s="37" customFormat="1" ht="11.25">
      <c r="A68" s="31"/>
      <c r="B68" s="33"/>
      <c r="C68" s="33"/>
      <c r="D68" s="33"/>
      <c r="E68" s="31"/>
    </row>
    <row r="69" spans="1:5" s="37" customFormat="1" ht="11.25">
      <c r="A69" s="31"/>
      <c r="B69" s="33"/>
      <c r="C69" s="33"/>
      <c r="D69" s="33"/>
      <c r="E69" s="31"/>
    </row>
    <row r="70" spans="1:5" s="37" customFormat="1" ht="11.25">
      <c r="A70" s="31"/>
      <c r="B70" s="33"/>
      <c r="C70" s="33"/>
      <c r="D70" s="33"/>
      <c r="E70" s="31"/>
    </row>
    <row r="71" spans="1:5" s="37" customFormat="1" ht="11.25">
      <c r="A71" s="31"/>
      <c r="B71" s="33"/>
      <c r="C71" s="33"/>
      <c r="D71" s="33"/>
      <c r="E71" s="31"/>
    </row>
    <row r="72" spans="1:5" s="37" customFormat="1" ht="11.25">
      <c r="A72" s="31"/>
      <c r="B72" s="33"/>
      <c r="C72" s="33"/>
      <c r="D72" s="33"/>
      <c r="E72" s="31"/>
    </row>
    <row r="73" spans="1:5" s="37" customFormat="1" ht="11.25">
      <c r="A73" s="31"/>
      <c r="B73" s="33"/>
      <c r="C73" s="33"/>
      <c r="D73" s="33"/>
      <c r="E73" s="31"/>
    </row>
    <row r="74" spans="1:5" s="37" customFormat="1" ht="11.25">
      <c r="A74" s="31"/>
      <c r="B74" s="33"/>
      <c r="C74" s="33"/>
      <c r="D74" s="33"/>
      <c r="E74" s="31"/>
    </row>
    <row r="75" spans="1:5" s="37" customFormat="1" ht="11.25">
      <c r="A75" s="31"/>
      <c r="B75" s="33"/>
      <c r="C75" s="33"/>
      <c r="D75" s="33"/>
      <c r="E75" s="31"/>
    </row>
    <row r="76" spans="1:5" s="37" customFormat="1" ht="11.25">
      <c r="A76" s="31"/>
      <c r="B76" s="33"/>
      <c r="C76" s="33"/>
      <c r="D76" s="33"/>
      <c r="E76" s="31"/>
    </row>
    <row r="77" spans="1:5" s="37" customFormat="1" ht="11.25">
      <c r="A77" s="31"/>
      <c r="B77" s="33"/>
      <c r="C77" s="33"/>
      <c r="D77" s="33"/>
      <c r="E77" s="31"/>
    </row>
    <row r="78" spans="1:5" s="37" customFormat="1" ht="11.25">
      <c r="A78" s="31"/>
      <c r="B78" s="33"/>
      <c r="C78" s="33"/>
      <c r="D78" s="33"/>
      <c r="E78" s="31"/>
    </row>
    <row r="79" spans="1:5" s="37" customFormat="1" ht="11.25">
      <c r="A79" s="31"/>
      <c r="B79" s="33"/>
      <c r="C79" s="33"/>
      <c r="D79" s="33"/>
      <c r="E79" s="31"/>
    </row>
    <row r="80" spans="1:5" s="37" customFormat="1" ht="11.25">
      <c r="A80" s="31"/>
      <c r="B80" s="33"/>
      <c r="C80" s="33"/>
      <c r="D80" s="33"/>
      <c r="E80" s="31"/>
    </row>
    <row r="81" spans="1:5" s="37" customFormat="1" ht="11.25">
      <c r="A81" s="31"/>
      <c r="B81" s="33"/>
      <c r="C81" s="33"/>
      <c r="D81" s="33"/>
      <c r="E81" s="31"/>
    </row>
    <row r="82" spans="1:5" s="37" customFormat="1" ht="11.25">
      <c r="A82" s="31"/>
      <c r="B82" s="33"/>
      <c r="C82" s="33"/>
      <c r="D82" s="33"/>
      <c r="E82" s="31"/>
    </row>
    <row r="83" spans="1:5" s="37" customFormat="1" ht="11.25">
      <c r="A83" s="31"/>
      <c r="B83" s="33"/>
      <c r="C83" s="33"/>
      <c r="D83" s="33"/>
      <c r="E83" s="31"/>
    </row>
    <row r="84" spans="1:5" s="37" customFormat="1" ht="11.25">
      <c r="A84" s="31"/>
      <c r="B84" s="33"/>
      <c r="C84" s="33"/>
      <c r="D84" s="33"/>
      <c r="E84" s="31"/>
    </row>
    <row r="85" spans="1:5" s="37" customFormat="1" ht="11.25">
      <c r="A85" s="31"/>
      <c r="B85" s="33"/>
      <c r="C85" s="33"/>
      <c r="D85" s="33"/>
      <c r="E85" s="31"/>
    </row>
    <row r="86" spans="1:5" s="37" customFormat="1" ht="11.25">
      <c r="A86" s="31"/>
      <c r="B86" s="33"/>
      <c r="C86" s="33"/>
      <c r="D86" s="33"/>
      <c r="E86" s="31"/>
    </row>
    <row r="87" spans="1:5" s="37" customFormat="1" ht="11.25">
      <c r="A87" s="31"/>
      <c r="B87" s="33"/>
      <c r="C87" s="33"/>
      <c r="D87" s="33"/>
      <c r="E87" s="31"/>
    </row>
    <row r="88" spans="1:5" s="37" customFormat="1" ht="11.25">
      <c r="A88" s="31"/>
      <c r="B88" s="33"/>
      <c r="C88" s="33"/>
      <c r="D88" s="33"/>
      <c r="E88" s="31"/>
    </row>
    <row r="89" spans="1:5" s="37" customFormat="1" ht="11.25">
      <c r="A89" s="31"/>
      <c r="B89" s="33"/>
      <c r="C89" s="33"/>
      <c r="D89" s="33"/>
      <c r="E89" s="31"/>
    </row>
    <row r="90" spans="1:5" s="37" customFormat="1" ht="11.25">
      <c r="A90" s="31"/>
      <c r="B90" s="33"/>
      <c r="C90" s="33"/>
      <c r="D90" s="33"/>
      <c r="E90" s="31"/>
    </row>
    <row r="91" spans="1:5" s="37" customFormat="1" ht="11.25">
      <c r="A91" s="31"/>
      <c r="B91" s="33"/>
      <c r="C91" s="33"/>
      <c r="D91" s="33"/>
      <c r="E91" s="31"/>
    </row>
    <row r="92" spans="1:5" s="37" customFormat="1" ht="11.25">
      <c r="A92" s="31"/>
      <c r="B92" s="33"/>
      <c r="C92" s="33"/>
      <c r="D92" s="33"/>
      <c r="E92" s="31"/>
    </row>
    <row r="93" spans="1:5" s="37" customFormat="1" ht="11.25">
      <c r="A93" s="31"/>
      <c r="B93" s="33"/>
      <c r="C93" s="33"/>
      <c r="D93" s="33"/>
      <c r="E93" s="31"/>
    </row>
    <row r="94" spans="1:5" s="37" customFormat="1" ht="11.25">
      <c r="A94" s="31"/>
      <c r="B94" s="33"/>
      <c r="C94" s="33"/>
      <c r="D94" s="33"/>
      <c r="E94" s="31"/>
    </row>
    <row r="95" spans="1:5" s="37" customFormat="1" ht="11.25">
      <c r="A95" s="31"/>
      <c r="B95" s="33"/>
      <c r="C95" s="33"/>
      <c r="D95" s="33"/>
      <c r="E95" s="31"/>
    </row>
    <row r="96" spans="1:5" s="37" customFormat="1" ht="11.25">
      <c r="A96" s="31"/>
      <c r="B96" s="33"/>
      <c r="C96" s="33"/>
      <c r="D96" s="33"/>
      <c r="E96" s="31"/>
    </row>
    <row r="97" spans="1:5" s="37" customFormat="1" ht="11.25">
      <c r="A97" s="31"/>
      <c r="B97" s="33"/>
      <c r="C97" s="33"/>
      <c r="D97" s="33"/>
      <c r="E97" s="31"/>
    </row>
    <row r="98" spans="1:5" s="37" customFormat="1" ht="11.25">
      <c r="A98" s="31"/>
      <c r="B98" s="33"/>
      <c r="C98" s="33"/>
      <c r="D98" s="33"/>
      <c r="E98" s="31"/>
    </row>
    <row r="99" spans="1:5" s="37" customFormat="1" ht="11.25">
      <c r="A99" s="31"/>
      <c r="B99" s="33"/>
      <c r="C99" s="33"/>
      <c r="D99" s="33"/>
      <c r="E99" s="31"/>
    </row>
    <row r="100" spans="1:5" s="37" customFormat="1" ht="11.25">
      <c r="A100" s="31"/>
      <c r="B100" s="33"/>
      <c r="C100" s="33"/>
      <c r="D100" s="33"/>
      <c r="E100" s="31"/>
    </row>
    <row r="101" spans="1:5" s="37" customFormat="1" ht="11.25">
      <c r="A101" s="31"/>
      <c r="B101" s="33"/>
      <c r="C101" s="33"/>
      <c r="D101" s="33"/>
      <c r="E101" s="31"/>
    </row>
    <row r="102" spans="1:5" s="37" customFormat="1" ht="11.25">
      <c r="A102" s="31"/>
      <c r="B102" s="33"/>
      <c r="C102" s="33"/>
      <c r="D102" s="33"/>
      <c r="E102" s="31"/>
    </row>
    <row r="103" spans="1:5" s="37" customFormat="1" ht="11.25">
      <c r="A103" s="31"/>
      <c r="B103" s="33"/>
      <c r="C103" s="33"/>
      <c r="D103" s="33"/>
      <c r="E103" s="31"/>
    </row>
    <row r="104" spans="1:5" s="37" customFormat="1" ht="11.25">
      <c r="A104" s="31"/>
      <c r="B104" s="33"/>
      <c r="C104" s="33"/>
      <c r="D104" s="33"/>
      <c r="E104" s="31"/>
    </row>
    <row r="105" spans="1:5" s="37" customFormat="1" ht="11.25">
      <c r="A105" s="31"/>
      <c r="B105" s="33"/>
      <c r="C105" s="33"/>
      <c r="D105" s="33"/>
      <c r="E105" s="31"/>
    </row>
    <row r="106" spans="1:5" s="37" customFormat="1" ht="11.25">
      <c r="A106" s="31"/>
      <c r="B106" s="33"/>
      <c r="C106" s="33"/>
      <c r="D106" s="33"/>
      <c r="E106" s="31"/>
    </row>
    <row r="107" spans="1:5" s="37" customFormat="1" ht="11.25">
      <c r="A107" s="31"/>
      <c r="B107" s="33"/>
      <c r="C107" s="33"/>
      <c r="D107" s="33"/>
      <c r="E107" s="31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1" manualBreakCount="1">
    <brk id="28" max="4" man="1"/>
  </rowBreaks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view="pageBreakPreview" zoomScaleNormal="100" zoomScaleSheetLayoutView="100" workbookViewId="0">
      <selection activeCell="A15" sqref="A15"/>
    </sheetView>
  </sheetViews>
  <sheetFormatPr defaultRowHeight="14.25"/>
  <cols>
    <col min="1" max="1" width="21.25" style="52" customWidth="1"/>
    <col min="2" max="3" width="20.375" style="163" customWidth="1"/>
    <col min="4" max="4" width="20.375" style="57" customWidth="1"/>
    <col min="5" max="6" width="18.125" style="139" customWidth="1"/>
    <col min="7" max="7" width="18.125" style="56" customWidth="1"/>
    <col min="8" max="8" width="28.125" style="52" customWidth="1"/>
    <col min="9" max="16384" width="9" style="57"/>
  </cols>
  <sheetData>
    <row r="1" spans="1:9" s="403" customFormat="1" ht="14.1" customHeight="1">
      <c r="A1" s="231" t="s">
        <v>676</v>
      </c>
      <c r="B1" s="400"/>
      <c r="C1" s="400"/>
      <c r="E1" s="402"/>
      <c r="F1" s="402"/>
      <c r="G1" s="407"/>
      <c r="H1" s="234" t="s">
        <v>677</v>
      </c>
    </row>
    <row r="2" spans="1:9" s="37" customFormat="1" ht="14.1" customHeight="1">
      <c r="A2" s="89"/>
      <c r="B2" s="31"/>
      <c r="C2" s="31"/>
      <c r="E2" s="118"/>
      <c r="F2" s="118"/>
      <c r="G2" s="36"/>
      <c r="H2" s="34"/>
    </row>
    <row r="3" spans="1:9" s="38" customFormat="1" ht="20.100000000000001" customHeight="1">
      <c r="A3" s="673" t="s">
        <v>121</v>
      </c>
      <c r="B3" s="673"/>
      <c r="C3" s="673"/>
      <c r="D3" s="673"/>
      <c r="E3" s="673" t="s">
        <v>122</v>
      </c>
      <c r="F3" s="673"/>
      <c r="G3" s="673"/>
      <c r="H3" s="673"/>
    </row>
    <row r="4" spans="1:9" s="42" customFormat="1" ht="24" customHeight="1">
      <c r="A4" s="457"/>
      <c r="B4" s="457"/>
      <c r="C4" s="457"/>
      <c r="D4" s="457"/>
      <c r="E4" s="457"/>
      <c r="F4" s="457"/>
      <c r="G4" s="457"/>
    </row>
    <row r="5" spans="1:9" s="43" customFormat="1" ht="18" customHeight="1" thickBot="1">
      <c r="A5" s="140" t="s">
        <v>17</v>
      </c>
      <c r="B5" s="140"/>
      <c r="C5" s="140"/>
      <c r="D5" s="140"/>
      <c r="E5" s="141"/>
      <c r="F5" s="141"/>
      <c r="G5" s="65"/>
      <c r="H5" s="166" t="s">
        <v>76</v>
      </c>
    </row>
    <row r="6" spans="1:9" s="37" customFormat="1" ht="15" customHeight="1">
      <c r="A6" s="708" t="s">
        <v>401</v>
      </c>
      <c r="B6" s="967" t="s">
        <v>402</v>
      </c>
      <c r="C6" s="970" t="s">
        <v>403</v>
      </c>
      <c r="D6" s="973" t="s">
        <v>404</v>
      </c>
      <c r="E6" s="985" t="s">
        <v>405</v>
      </c>
      <c r="F6" s="988" t="s">
        <v>613</v>
      </c>
      <c r="G6" s="976" t="s">
        <v>406</v>
      </c>
      <c r="H6" s="840" t="s">
        <v>93</v>
      </c>
    </row>
    <row r="7" spans="1:9" s="37" customFormat="1" ht="15" customHeight="1">
      <c r="A7" s="710"/>
      <c r="B7" s="979"/>
      <c r="C7" s="981"/>
      <c r="D7" s="983"/>
      <c r="E7" s="986"/>
      <c r="F7" s="981"/>
      <c r="G7" s="977"/>
      <c r="H7" s="841"/>
    </row>
    <row r="8" spans="1:9" s="37" customFormat="1" ht="15" customHeight="1">
      <c r="A8" s="710"/>
      <c r="B8" s="979"/>
      <c r="C8" s="981"/>
      <c r="D8" s="983"/>
      <c r="E8" s="986"/>
      <c r="F8" s="981"/>
      <c r="G8" s="977"/>
      <c r="H8" s="841"/>
    </row>
    <row r="9" spans="1:9" s="37" customFormat="1" ht="15" customHeight="1">
      <c r="A9" s="712"/>
      <c r="B9" s="980"/>
      <c r="C9" s="982"/>
      <c r="D9" s="984"/>
      <c r="E9" s="987"/>
      <c r="F9" s="982"/>
      <c r="G9" s="978"/>
      <c r="H9" s="842"/>
    </row>
    <row r="10" spans="1:9" s="143" customFormat="1" ht="29.65" customHeight="1">
      <c r="A10" s="142" t="s">
        <v>463</v>
      </c>
      <c r="B10" s="10">
        <v>3529401</v>
      </c>
      <c r="C10" s="10">
        <v>3771634</v>
      </c>
      <c r="D10" s="10">
        <v>3771408</v>
      </c>
      <c r="E10" s="10">
        <v>9</v>
      </c>
      <c r="F10" s="10">
        <v>218</v>
      </c>
      <c r="G10" s="10">
        <v>242007</v>
      </c>
      <c r="H10" s="92" t="s">
        <v>463</v>
      </c>
      <c r="I10" s="93"/>
    </row>
    <row r="11" spans="1:9" s="143" customFormat="1" ht="29.65" customHeight="1">
      <c r="A11" s="142" t="s">
        <v>475</v>
      </c>
      <c r="B11" s="10">
        <v>3977213</v>
      </c>
      <c r="C11" s="10">
        <v>4010652</v>
      </c>
      <c r="D11" s="10">
        <v>4010412</v>
      </c>
      <c r="E11" s="10">
        <v>3</v>
      </c>
      <c r="F11" s="10">
        <v>237</v>
      </c>
      <c r="G11" s="10">
        <v>33199</v>
      </c>
      <c r="H11" s="92" t="s">
        <v>475</v>
      </c>
      <c r="I11" s="93"/>
    </row>
    <row r="12" spans="1:9" s="143" customFormat="1" ht="29.65" customHeight="1">
      <c r="A12" s="142" t="s">
        <v>502</v>
      </c>
      <c r="B12" s="10">
        <v>4112258</v>
      </c>
      <c r="C12" s="10">
        <v>4126060</v>
      </c>
      <c r="D12" s="10">
        <v>4125379</v>
      </c>
      <c r="E12" s="10">
        <v>7</v>
      </c>
      <c r="F12" s="10">
        <v>673</v>
      </c>
      <c r="G12" s="10">
        <v>13121</v>
      </c>
      <c r="H12" s="92" t="s">
        <v>502</v>
      </c>
      <c r="I12" s="93"/>
    </row>
    <row r="13" spans="1:9" s="143" customFormat="1" ht="29.65" customHeight="1">
      <c r="A13" s="142" t="s">
        <v>515</v>
      </c>
      <c r="B13" s="10">
        <v>4412863</v>
      </c>
      <c r="C13" s="10">
        <v>4468283</v>
      </c>
      <c r="D13" s="10">
        <v>4467605</v>
      </c>
      <c r="E13" s="10">
        <v>43</v>
      </c>
      <c r="F13" s="10">
        <v>635</v>
      </c>
      <c r="G13" s="10">
        <v>54742</v>
      </c>
      <c r="H13" s="92" t="s">
        <v>515</v>
      </c>
      <c r="I13" s="93"/>
    </row>
    <row r="14" spans="1:9" s="143" customFormat="1" ht="29.65" customHeight="1">
      <c r="A14" s="570" t="s">
        <v>688</v>
      </c>
      <c r="B14" s="145">
        <f t="shared" ref="B14:G14" si="0">SUM(B16:B27)</f>
        <v>4920330</v>
      </c>
      <c r="C14" s="145">
        <f t="shared" si="0"/>
        <v>4961173</v>
      </c>
      <c r="D14" s="145">
        <f t="shared" si="0"/>
        <v>4960474</v>
      </c>
      <c r="E14" s="145">
        <f t="shared" si="0"/>
        <v>13</v>
      </c>
      <c r="F14" s="145">
        <f t="shared" si="0"/>
        <v>686</v>
      </c>
      <c r="G14" s="145">
        <f t="shared" si="0"/>
        <v>40144</v>
      </c>
      <c r="H14" s="571">
        <v>2017</v>
      </c>
    </row>
    <row r="15" spans="1:9" s="148" customFormat="1" ht="26.1" customHeight="1">
      <c r="A15" s="460"/>
      <c r="B15" s="147"/>
      <c r="C15" s="147"/>
      <c r="D15" s="147"/>
      <c r="E15" s="147"/>
      <c r="F15" s="147"/>
      <c r="G15" s="147"/>
      <c r="H15" s="96"/>
    </row>
    <row r="16" spans="1:9" s="148" customFormat="1" ht="29.25" customHeight="1">
      <c r="A16" s="149" t="s">
        <v>407</v>
      </c>
      <c r="B16" s="387">
        <v>3735886</v>
      </c>
      <c r="C16" s="387">
        <v>3757847</v>
      </c>
      <c r="D16" s="387">
        <v>3757847</v>
      </c>
      <c r="E16" s="387">
        <v>0</v>
      </c>
      <c r="F16" s="387">
        <v>0</v>
      </c>
      <c r="G16" s="26">
        <f>D16-B16</f>
        <v>21961</v>
      </c>
      <c r="H16" s="150" t="s">
        <v>408</v>
      </c>
    </row>
    <row r="17" spans="1:8" s="148" customFormat="1" ht="29.25" customHeight="1">
      <c r="A17" s="149" t="s">
        <v>409</v>
      </c>
      <c r="B17" s="387">
        <v>430301</v>
      </c>
      <c r="C17" s="387">
        <v>442592</v>
      </c>
      <c r="D17" s="387">
        <v>442592</v>
      </c>
      <c r="E17" s="387">
        <v>0</v>
      </c>
      <c r="F17" s="387">
        <v>0</v>
      </c>
      <c r="G17" s="26">
        <f t="shared" ref="G17:G27" si="1">D17-B17</f>
        <v>12291</v>
      </c>
      <c r="H17" s="150" t="s">
        <v>410</v>
      </c>
    </row>
    <row r="18" spans="1:8" s="148" customFormat="1" ht="29.25" customHeight="1">
      <c r="A18" s="149" t="s">
        <v>411</v>
      </c>
      <c r="B18" s="387">
        <v>9052</v>
      </c>
      <c r="C18" s="387">
        <v>9055</v>
      </c>
      <c r="D18" s="387">
        <v>9055</v>
      </c>
      <c r="E18" s="387">
        <v>0</v>
      </c>
      <c r="F18" s="387">
        <v>0</v>
      </c>
      <c r="G18" s="26">
        <f t="shared" si="1"/>
        <v>3</v>
      </c>
      <c r="H18" s="150" t="s">
        <v>412</v>
      </c>
    </row>
    <row r="19" spans="1:8" s="148" customFormat="1" ht="29.25" customHeight="1">
      <c r="A19" s="149" t="s">
        <v>413</v>
      </c>
      <c r="B19" s="387">
        <v>26951</v>
      </c>
      <c r="C19" s="387">
        <v>27150</v>
      </c>
      <c r="D19" s="387">
        <v>27121</v>
      </c>
      <c r="E19" s="387">
        <v>2</v>
      </c>
      <c r="F19" s="387">
        <v>27</v>
      </c>
      <c r="G19" s="26">
        <f t="shared" si="1"/>
        <v>170</v>
      </c>
      <c r="H19" s="150" t="s">
        <v>414</v>
      </c>
    </row>
    <row r="20" spans="1:8" s="148" customFormat="1" ht="29.25" customHeight="1">
      <c r="A20" s="149" t="s">
        <v>415</v>
      </c>
      <c r="B20" s="387">
        <v>818</v>
      </c>
      <c r="C20" s="387">
        <v>804</v>
      </c>
      <c r="D20" s="387">
        <v>804</v>
      </c>
      <c r="E20" s="387">
        <v>0</v>
      </c>
      <c r="F20" s="387">
        <v>0</v>
      </c>
      <c r="G20" s="26">
        <f t="shared" si="1"/>
        <v>-14</v>
      </c>
      <c r="H20" s="150" t="s">
        <v>416</v>
      </c>
    </row>
    <row r="21" spans="1:8" s="148" customFormat="1" ht="29.25" customHeight="1">
      <c r="A21" s="149" t="s">
        <v>417</v>
      </c>
      <c r="B21" s="387">
        <v>21813</v>
      </c>
      <c r="C21" s="387">
        <v>21791</v>
      </c>
      <c r="D21" s="387">
        <v>21791</v>
      </c>
      <c r="E21" s="387">
        <v>0</v>
      </c>
      <c r="F21" s="387">
        <v>0</v>
      </c>
      <c r="G21" s="26">
        <f t="shared" si="1"/>
        <v>-22</v>
      </c>
      <c r="H21" s="150" t="s">
        <v>418</v>
      </c>
    </row>
    <row r="22" spans="1:8" s="148" customFormat="1" ht="29.25" customHeight="1">
      <c r="A22" s="149" t="s">
        <v>419</v>
      </c>
      <c r="B22" s="387">
        <v>6021</v>
      </c>
      <c r="C22" s="387">
        <v>6004</v>
      </c>
      <c r="D22" s="387">
        <v>6004</v>
      </c>
      <c r="E22" s="387">
        <v>0</v>
      </c>
      <c r="F22" s="387">
        <v>0</v>
      </c>
      <c r="G22" s="26">
        <f t="shared" si="1"/>
        <v>-17</v>
      </c>
      <c r="H22" s="150" t="s">
        <v>420</v>
      </c>
    </row>
    <row r="23" spans="1:8" s="148" customFormat="1" ht="29.25" customHeight="1">
      <c r="A23" s="149" t="s">
        <v>421</v>
      </c>
      <c r="B23" s="387">
        <v>0</v>
      </c>
      <c r="C23" s="387">
        <v>0</v>
      </c>
      <c r="D23" s="387">
        <v>0</v>
      </c>
      <c r="E23" s="387">
        <v>0</v>
      </c>
      <c r="F23" s="387">
        <v>0</v>
      </c>
      <c r="G23" s="26">
        <f t="shared" si="1"/>
        <v>0</v>
      </c>
      <c r="H23" s="150" t="s">
        <v>422</v>
      </c>
    </row>
    <row r="24" spans="1:8" s="148" customFormat="1" ht="29.25" customHeight="1">
      <c r="A24" s="149" t="s">
        <v>423</v>
      </c>
      <c r="B24" s="387">
        <v>0</v>
      </c>
      <c r="C24" s="387">
        <v>80</v>
      </c>
      <c r="D24" s="387">
        <v>80</v>
      </c>
      <c r="E24" s="387">
        <v>0</v>
      </c>
      <c r="F24" s="387">
        <v>0</v>
      </c>
      <c r="G24" s="26">
        <f t="shared" si="1"/>
        <v>80</v>
      </c>
      <c r="H24" s="150" t="s">
        <v>424</v>
      </c>
    </row>
    <row r="25" spans="1:8" s="37" customFormat="1" ht="29.25" customHeight="1">
      <c r="A25" s="149" t="s">
        <v>425</v>
      </c>
      <c r="B25" s="387">
        <v>14896</v>
      </c>
      <c r="C25" s="387">
        <v>21258</v>
      </c>
      <c r="D25" s="387">
        <v>20588</v>
      </c>
      <c r="E25" s="387">
        <v>11</v>
      </c>
      <c r="F25" s="387">
        <v>659</v>
      </c>
      <c r="G25" s="26">
        <f t="shared" si="1"/>
        <v>5692</v>
      </c>
      <c r="H25" s="152" t="s">
        <v>426</v>
      </c>
    </row>
    <row r="26" spans="1:8" s="37" customFormat="1" ht="29.25" customHeight="1">
      <c r="A26" s="149" t="s">
        <v>427</v>
      </c>
      <c r="B26" s="387">
        <v>138948</v>
      </c>
      <c r="C26" s="387">
        <v>138948</v>
      </c>
      <c r="D26" s="387">
        <v>138948</v>
      </c>
      <c r="E26" s="387">
        <v>0</v>
      </c>
      <c r="F26" s="387">
        <v>0</v>
      </c>
      <c r="G26" s="26">
        <f t="shared" si="1"/>
        <v>0</v>
      </c>
      <c r="H26" s="152" t="s">
        <v>428</v>
      </c>
    </row>
    <row r="27" spans="1:8" s="37" customFormat="1" ht="29.25" customHeight="1" thickBot="1">
      <c r="A27" s="153" t="s">
        <v>429</v>
      </c>
      <c r="B27" s="490">
        <v>535644</v>
      </c>
      <c r="C27" s="490">
        <v>535644</v>
      </c>
      <c r="D27" s="490">
        <v>535644</v>
      </c>
      <c r="E27" s="490">
        <v>0</v>
      </c>
      <c r="F27" s="490">
        <v>0</v>
      </c>
      <c r="G27" s="348">
        <f t="shared" si="1"/>
        <v>0</v>
      </c>
      <c r="H27" s="154" t="s">
        <v>430</v>
      </c>
    </row>
    <row r="28" spans="1:8" s="114" customFormat="1" ht="11.25" customHeight="1">
      <c r="A28" s="114" t="s">
        <v>111</v>
      </c>
      <c r="B28" s="155"/>
      <c r="C28" s="155"/>
      <c r="D28" s="155"/>
      <c r="E28" s="156"/>
      <c r="F28" s="156"/>
      <c r="H28" s="157" t="s">
        <v>513</v>
      </c>
    </row>
    <row r="29" spans="1:8" s="160" customFormat="1" ht="10.5">
      <c r="A29" s="158"/>
      <c r="B29" s="159"/>
      <c r="C29" s="159"/>
      <c r="E29" s="161"/>
      <c r="F29" s="161"/>
      <c r="G29" s="162"/>
      <c r="H29" s="158"/>
    </row>
    <row r="30" spans="1:8" s="37" customFormat="1" ht="11.25">
      <c r="A30" s="31"/>
      <c r="B30" s="31"/>
      <c r="C30" s="31"/>
      <c r="E30" s="118"/>
      <c r="F30" s="118"/>
      <c r="G30" s="36"/>
      <c r="H30" s="31"/>
    </row>
    <row r="31" spans="1:8" s="37" customFormat="1" ht="11.25">
      <c r="A31" s="31"/>
      <c r="B31" s="31"/>
      <c r="C31" s="31"/>
      <c r="E31" s="118"/>
      <c r="F31" s="118"/>
      <c r="G31" s="36"/>
      <c r="H31" s="31"/>
    </row>
    <row r="32" spans="1:8" s="37" customFormat="1" ht="11.25">
      <c r="A32" s="31"/>
      <c r="B32" s="31"/>
      <c r="C32" s="31"/>
      <c r="E32" s="118"/>
      <c r="F32" s="118"/>
      <c r="G32" s="36"/>
      <c r="H32" s="31"/>
    </row>
    <row r="33" spans="1:8" s="37" customFormat="1" ht="11.25">
      <c r="A33" s="31"/>
      <c r="B33" s="31"/>
      <c r="C33" s="31"/>
      <c r="E33" s="118"/>
      <c r="F33" s="118"/>
      <c r="G33" s="36"/>
      <c r="H33" s="31"/>
    </row>
    <row r="34" spans="1:8" s="37" customFormat="1" ht="11.25">
      <c r="A34" s="31"/>
      <c r="B34" s="31"/>
      <c r="C34" s="31"/>
      <c r="E34" s="118"/>
      <c r="F34" s="118"/>
      <c r="G34" s="36"/>
      <c r="H34" s="31"/>
    </row>
    <row r="35" spans="1:8" s="37" customFormat="1" ht="11.25">
      <c r="A35" s="31"/>
      <c r="B35" s="31"/>
      <c r="C35" s="31"/>
      <c r="E35" s="118"/>
      <c r="F35" s="118"/>
      <c r="G35" s="36"/>
      <c r="H35" s="31"/>
    </row>
    <row r="36" spans="1:8" s="37" customFormat="1" ht="11.25">
      <c r="A36" s="31"/>
      <c r="B36" s="31"/>
      <c r="C36" s="31"/>
      <c r="E36" s="118"/>
      <c r="F36" s="118"/>
      <c r="G36" s="36"/>
      <c r="H36" s="31"/>
    </row>
    <row r="37" spans="1:8" s="37" customFormat="1" ht="11.25">
      <c r="A37" s="31"/>
      <c r="B37" s="31"/>
      <c r="C37" s="31"/>
      <c r="E37" s="118"/>
      <c r="F37" s="118"/>
      <c r="G37" s="36"/>
      <c r="H37" s="31"/>
    </row>
    <row r="38" spans="1:8" s="37" customFormat="1" ht="11.25">
      <c r="A38" s="31"/>
      <c r="B38" s="31"/>
      <c r="C38" s="31"/>
      <c r="E38" s="118"/>
      <c r="F38" s="118"/>
      <c r="G38" s="36"/>
      <c r="H38" s="31"/>
    </row>
    <row r="39" spans="1:8" s="37" customFormat="1" ht="11.25">
      <c r="A39" s="31"/>
      <c r="B39" s="31"/>
      <c r="C39" s="31"/>
      <c r="E39" s="118"/>
      <c r="F39" s="118"/>
      <c r="G39" s="36"/>
      <c r="H39" s="31"/>
    </row>
    <row r="40" spans="1:8" s="37" customFormat="1" ht="11.25">
      <c r="A40" s="31"/>
      <c r="B40" s="31"/>
      <c r="C40" s="31"/>
      <c r="E40" s="118"/>
      <c r="F40" s="118"/>
      <c r="G40" s="36"/>
      <c r="H40" s="31"/>
    </row>
    <row r="41" spans="1:8" s="37" customFormat="1" ht="11.25">
      <c r="A41" s="31"/>
      <c r="B41" s="31"/>
      <c r="C41" s="31"/>
      <c r="E41" s="118"/>
      <c r="F41" s="118"/>
      <c r="G41" s="36"/>
      <c r="H41" s="31"/>
    </row>
    <row r="42" spans="1:8" s="37" customFormat="1" ht="11.25">
      <c r="A42" s="31"/>
      <c r="B42" s="31"/>
      <c r="C42" s="31"/>
      <c r="E42" s="118"/>
      <c r="F42" s="118"/>
      <c r="G42" s="36"/>
      <c r="H42" s="31"/>
    </row>
    <row r="43" spans="1:8" s="37" customFormat="1" ht="11.25">
      <c r="A43" s="31"/>
      <c r="B43" s="31"/>
      <c r="C43" s="31"/>
      <c r="E43" s="118"/>
      <c r="F43" s="118"/>
      <c r="G43" s="36"/>
      <c r="H43" s="31"/>
    </row>
    <row r="44" spans="1:8" s="37" customFormat="1" ht="11.25">
      <c r="A44" s="31"/>
      <c r="B44" s="31"/>
      <c r="C44" s="31"/>
      <c r="E44" s="118"/>
      <c r="F44" s="118"/>
      <c r="G44" s="36"/>
      <c r="H44" s="31"/>
    </row>
    <row r="45" spans="1:8" s="37" customFormat="1" ht="11.25">
      <c r="A45" s="31"/>
      <c r="B45" s="31"/>
      <c r="C45" s="31"/>
      <c r="E45" s="118"/>
      <c r="F45" s="118"/>
      <c r="G45" s="36"/>
      <c r="H45" s="31"/>
    </row>
    <row r="46" spans="1:8" s="37" customFormat="1" ht="11.25">
      <c r="A46" s="31"/>
      <c r="B46" s="31"/>
      <c r="C46" s="31"/>
      <c r="E46" s="118"/>
      <c r="F46" s="118"/>
      <c r="G46" s="36"/>
      <c r="H46" s="31"/>
    </row>
    <row r="47" spans="1:8" s="37" customFormat="1" ht="11.25">
      <c r="A47" s="31"/>
      <c r="B47" s="31"/>
      <c r="C47" s="31"/>
      <c r="E47" s="118"/>
      <c r="F47" s="118"/>
      <c r="G47" s="36"/>
      <c r="H47" s="31"/>
    </row>
    <row r="48" spans="1:8" s="37" customFormat="1" ht="11.25">
      <c r="A48" s="31"/>
      <c r="B48" s="31"/>
      <c r="C48" s="31"/>
      <c r="E48" s="118"/>
      <c r="F48" s="118"/>
      <c r="G48" s="36"/>
      <c r="H48" s="31"/>
    </row>
    <row r="49" spans="1:8" s="37" customFormat="1" ht="11.25">
      <c r="A49" s="31"/>
      <c r="B49" s="31"/>
      <c r="C49" s="31"/>
      <c r="E49" s="118"/>
      <c r="F49" s="118"/>
      <c r="G49" s="36"/>
      <c r="H49" s="31"/>
    </row>
    <row r="50" spans="1:8" s="37" customFormat="1" ht="11.25">
      <c r="A50" s="31"/>
      <c r="B50" s="31"/>
      <c r="C50" s="31"/>
      <c r="E50" s="118"/>
      <c r="F50" s="118"/>
      <c r="G50" s="36"/>
      <c r="H50" s="31"/>
    </row>
    <row r="51" spans="1:8" s="37" customFormat="1" ht="11.25">
      <c r="A51" s="31"/>
      <c r="B51" s="31"/>
      <c r="C51" s="31"/>
      <c r="E51" s="118"/>
      <c r="F51" s="118"/>
      <c r="G51" s="36"/>
      <c r="H51" s="31"/>
    </row>
    <row r="52" spans="1:8" s="37" customFormat="1" ht="11.25">
      <c r="A52" s="31"/>
      <c r="B52" s="31"/>
      <c r="C52" s="31"/>
      <c r="E52" s="118"/>
      <c r="F52" s="118"/>
      <c r="G52" s="36"/>
      <c r="H52" s="31"/>
    </row>
    <row r="53" spans="1:8" s="37" customFormat="1" ht="11.25">
      <c r="A53" s="31"/>
      <c r="B53" s="31"/>
      <c r="C53" s="31"/>
      <c r="E53" s="118"/>
      <c r="F53" s="118"/>
      <c r="G53" s="36"/>
      <c r="H53" s="31"/>
    </row>
    <row r="54" spans="1:8" s="37" customFormat="1" ht="11.25">
      <c r="A54" s="31"/>
      <c r="B54" s="31"/>
      <c r="C54" s="31"/>
      <c r="E54" s="118"/>
      <c r="F54" s="118"/>
      <c r="G54" s="36"/>
      <c r="H54" s="31"/>
    </row>
    <row r="55" spans="1:8" s="37" customFormat="1" ht="11.25">
      <c r="A55" s="31"/>
      <c r="B55" s="31"/>
      <c r="C55" s="31"/>
      <c r="E55" s="118"/>
      <c r="F55" s="118"/>
      <c r="G55" s="36"/>
      <c r="H55" s="31"/>
    </row>
    <row r="56" spans="1:8" s="37" customFormat="1" ht="11.25">
      <c r="A56" s="31"/>
      <c r="B56" s="31"/>
      <c r="C56" s="31"/>
      <c r="E56" s="118"/>
      <c r="F56" s="118"/>
      <c r="G56" s="36"/>
      <c r="H56" s="31"/>
    </row>
    <row r="57" spans="1:8" s="37" customFormat="1" ht="11.25">
      <c r="A57" s="31"/>
      <c r="B57" s="31"/>
      <c r="C57" s="31"/>
      <c r="E57" s="118"/>
      <c r="F57" s="118"/>
      <c r="G57" s="36"/>
      <c r="H57" s="31"/>
    </row>
    <row r="58" spans="1:8" s="37" customFormat="1" ht="11.25">
      <c r="A58" s="31"/>
      <c r="B58" s="31"/>
      <c r="C58" s="31"/>
      <c r="E58" s="118"/>
      <c r="F58" s="118"/>
      <c r="G58" s="36"/>
      <c r="H58" s="31"/>
    </row>
    <row r="59" spans="1:8" s="37" customFormat="1" ht="11.25">
      <c r="A59" s="31"/>
      <c r="B59" s="31"/>
      <c r="C59" s="31"/>
      <c r="E59" s="118"/>
      <c r="F59" s="118"/>
      <c r="G59" s="36"/>
      <c r="H59" s="31"/>
    </row>
    <row r="60" spans="1:8" s="37" customFormat="1" ht="11.25">
      <c r="A60" s="31"/>
      <c r="B60" s="31"/>
      <c r="C60" s="31"/>
      <c r="E60" s="118"/>
      <c r="F60" s="118"/>
      <c r="G60" s="36"/>
      <c r="H60" s="31"/>
    </row>
    <row r="61" spans="1:8" s="37" customFormat="1" ht="11.25">
      <c r="A61" s="31"/>
      <c r="B61" s="31"/>
      <c r="C61" s="31"/>
      <c r="E61" s="118"/>
      <c r="F61" s="118"/>
      <c r="G61" s="36"/>
      <c r="H61" s="31"/>
    </row>
    <row r="62" spans="1:8" s="37" customFormat="1" ht="11.25">
      <c r="A62" s="31"/>
      <c r="B62" s="31"/>
      <c r="C62" s="31"/>
      <c r="E62" s="118"/>
      <c r="F62" s="118"/>
      <c r="G62" s="36"/>
      <c r="H62" s="31"/>
    </row>
    <row r="63" spans="1:8" s="37" customFormat="1" ht="11.25">
      <c r="A63" s="31"/>
      <c r="B63" s="31"/>
      <c r="C63" s="31"/>
      <c r="E63" s="118"/>
      <c r="F63" s="118"/>
      <c r="G63" s="36"/>
      <c r="H63" s="31"/>
    </row>
    <row r="64" spans="1:8" s="37" customFormat="1" ht="11.25">
      <c r="A64" s="31"/>
      <c r="B64" s="31"/>
      <c r="C64" s="31"/>
      <c r="E64" s="118"/>
      <c r="F64" s="118"/>
      <c r="G64" s="36"/>
      <c r="H64" s="31"/>
    </row>
    <row r="65" spans="1:8" s="37" customFormat="1" ht="11.25">
      <c r="A65" s="31"/>
      <c r="B65" s="31"/>
      <c r="C65" s="31"/>
      <c r="E65" s="118"/>
      <c r="F65" s="118"/>
      <c r="G65" s="36"/>
      <c r="H65" s="31"/>
    </row>
    <row r="66" spans="1:8" s="37" customFormat="1" ht="11.25">
      <c r="A66" s="31"/>
      <c r="B66" s="31"/>
      <c r="C66" s="31"/>
      <c r="E66" s="118"/>
      <c r="F66" s="118"/>
      <c r="G66" s="36"/>
      <c r="H66" s="31"/>
    </row>
    <row r="67" spans="1:8" s="37" customFormat="1" ht="11.25">
      <c r="A67" s="31"/>
      <c r="B67" s="31"/>
      <c r="C67" s="31"/>
      <c r="E67" s="118"/>
      <c r="F67" s="118"/>
      <c r="G67" s="36"/>
      <c r="H67" s="31"/>
    </row>
    <row r="68" spans="1:8" s="37" customFormat="1" ht="11.25">
      <c r="A68" s="31"/>
      <c r="B68" s="31"/>
      <c r="C68" s="31"/>
      <c r="E68" s="118"/>
      <c r="F68" s="118"/>
      <c r="G68" s="36"/>
      <c r="H68" s="31"/>
    </row>
    <row r="69" spans="1:8" s="37" customFormat="1" ht="11.25">
      <c r="A69" s="31"/>
      <c r="B69" s="31"/>
      <c r="C69" s="31"/>
      <c r="E69" s="118"/>
      <c r="F69" s="118"/>
      <c r="G69" s="36"/>
      <c r="H69" s="31"/>
    </row>
    <row r="70" spans="1:8" s="37" customFormat="1" ht="11.25">
      <c r="A70" s="31"/>
      <c r="B70" s="31"/>
      <c r="C70" s="31"/>
      <c r="E70" s="118"/>
      <c r="F70" s="118"/>
      <c r="G70" s="36"/>
      <c r="H70" s="31"/>
    </row>
    <row r="71" spans="1:8" s="37" customFormat="1" ht="11.25">
      <c r="A71" s="31"/>
      <c r="B71" s="31"/>
      <c r="C71" s="31"/>
      <c r="E71" s="118"/>
      <c r="F71" s="118"/>
      <c r="G71" s="36"/>
      <c r="H71" s="31"/>
    </row>
    <row r="72" spans="1:8" s="37" customFormat="1" ht="11.25">
      <c r="A72" s="31"/>
      <c r="B72" s="31"/>
      <c r="C72" s="31"/>
      <c r="E72" s="118"/>
      <c r="F72" s="118"/>
      <c r="G72" s="36"/>
      <c r="H72" s="31"/>
    </row>
    <row r="73" spans="1:8" s="37" customFormat="1" ht="11.25">
      <c r="A73" s="31"/>
      <c r="B73" s="31"/>
      <c r="C73" s="31"/>
      <c r="E73" s="118"/>
      <c r="F73" s="118"/>
      <c r="G73" s="36"/>
      <c r="H73" s="31"/>
    </row>
    <row r="74" spans="1:8" s="37" customFormat="1" ht="11.25">
      <c r="A74" s="31"/>
      <c r="B74" s="31"/>
      <c r="C74" s="31"/>
      <c r="E74" s="118"/>
      <c r="F74" s="118"/>
      <c r="G74" s="36"/>
      <c r="H74" s="31"/>
    </row>
    <row r="75" spans="1:8" s="37" customFormat="1" ht="11.25">
      <c r="A75" s="31"/>
      <c r="B75" s="31"/>
      <c r="C75" s="31"/>
      <c r="E75" s="118"/>
      <c r="F75" s="118"/>
      <c r="G75" s="36"/>
      <c r="H75" s="31"/>
    </row>
    <row r="76" spans="1:8" s="37" customFormat="1" ht="11.25">
      <c r="A76" s="31"/>
      <c r="B76" s="31"/>
      <c r="C76" s="31"/>
      <c r="E76" s="118"/>
      <c r="F76" s="118"/>
      <c r="G76" s="36"/>
      <c r="H76" s="31"/>
    </row>
    <row r="77" spans="1:8" s="37" customFormat="1" ht="11.25">
      <c r="A77" s="31"/>
      <c r="B77" s="31"/>
      <c r="C77" s="31"/>
      <c r="E77" s="118"/>
      <c r="F77" s="118"/>
      <c r="G77" s="36"/>
      <c r="H77" s="31"/>
    </row>
    <row r="78" spans="1:8" s="37" customFormat="1" ht="11.25">
      <c r="A78" s="31"/>
      <c r="B78" s="31"/>
      <c r="C78" s="31"/>
      <c r="E78" s="118"/>
      <c r="F78" s="118"/>
      <c r="G78" s="36"/>
      <c r="H78" s="31"/>
    </row>
    <row r="79" spans="1:8" s="37" customFormat="1" ht="11.25">
      <c r="A79" s="31"/>
      <c r="B79" s="31"/>
      <c r="C79" s="31"/>
      <c r="E79" s="118"/>
      <c r="F79" s="118"/>
      <c r="G79" s="36"/>
      <c r="H79" s="31"/>
    </row>
    <row r="80" spans="1:8" s="37" customFormat="1" ht="11.25">
      <c r="A80" s="31"/>
      <c r="B80" s="31"/>
      <c r="C80" s="31"/>
      <c r="E80" s="118"/>
      <c r="F80" s="118"/>
      <c r="G80" s="36"/>
      <c r="H80" s="31"/>
    </row>
    <row r="81" spans="1:8" s="37" customFormat="1" ht="11.25">
      <c r="A81" s="31"/>
      <c r="B81" s="31"/>
      <c r="C81" s="31"/>
      <c r="E81" s="118"/>
      <c r="F81" s="118"/>
      <c r="G81" s="36"/>
      <c r="H81" s="31"/>
    </row>
    <row r="82" spans="1:8" s="37" customFormat="1" ht="11.25">
      <c r="A82" s="31"/>
      <c r="B82" s="31"/>
      <c r="C82" s="31"/>
      <c r="E82" s="118"/>
      <c r="F82" s="118"/>
      <c r="G82" s="36"/>
      <c r="H82" s="31"/>
    </row>
    <row r="83" spans="1:8" s="37" customFormat="1" ht="11.25">
      <c r="A83" s="31"/>
      <c r="B83" s="31"/>
      <c r="C83" s="31"/>
      <c r="E83" s="118"/>
      <c r="F83" s="118"/>
      <c r="G83" s="36"/>
      <c r="H83" s="31"/>
    </row>
    <row r="84" spans="1:8" s="37" customFormat="1" ht="11.25">
      <c r="A84" s="31"/>
      <c r="B84" s="31"/>
      <c r="C84" s="31"/>
      <c r="E84" s="118"/>
      <c r="F84" s="118"/>
      <c r="G84" s="36"/>
      <c r="H84" s="31"/>
    </row>
    <row r="85" spans="1:8" s="37" customFormat="1" ht="11.25">
      <c r="A85" s="31"/>
      <c r="B85" s="31"/>
      <c r="C85" s="31"/>
      <c r="E85" s="118"/>
      <c r="F85" s="118"/>
      <c r="G85" s="36"/>
      <c r="H85" s="31"/>
    </row>
    <row r="86" spans="1:8" s="37" customFormat="1" ht="11.25">
      <c r="A86" s="31"/>
      <c r="B86" s="31"/>
      <c r="C86" s="31"/>
      <c r="E86" s="118"/>
      <c r="F86" s="118"/>
      <c r="G86" s="36"/>
      <c r="H86" s="31"/>
    </row>
    <row r="87" spans="1:8" s="37" customFormat="1" ht="11.25">
      <c r="A87" s="31"/>
      <c r="B87" s="31"/>
      <c r="C87" s="31"/>
      <c r="E87" s="118"/>
      <c r="F87" s="118"/>
      <c r="G87" s="36"/>
      <c r="H87" s="31"/>
    </row>
    <row r="88" spans="1:8" s="37" customFormat="1" ht="11.25">
      <c r="A88" s="31"/>
      <c r="B88" s="31"/>
      <c r="C88" s="31"/>
      <c r="E88" s="118"/>
      <c r="F88" s="118"/>
      <c r="G88" s="36"/>
      <c r="H88" s="31"/>
    </row>
    <row r="89" spans="1:8" s="37" customFormat="1" ht="11.25">
      <c r="A89" s="31"/>
      <c r="B89" s="31"/>
      <c r="C89" s="31"/>
      <c r="E89" s="118"/>
      <c r="F89" s="118"/>
      <c r="G89" s="36"/>
      <c r="H89" s="31"/>
    </row>
    <row r="90" spans="1:8" s="37" customFormat="1" ht="11.25">
      <c r="A90" s="31"/>
      <c r="B90" s="31"/>
      <c r="C90" s="31"/>
      <c r="E90" s="118"/>
      <c r="F90" s="118"/>
      <c r="G90" s="36"/>
      <c r="H90" s="31"/>
    </row>
    <row r="91" spans="1:8" s="37" customFormat="1" ht="11.25">
      <c r="A91" s="31"/>
      <c r="B91" s="31"/>
      <c r="C91" s="31"/>
      <c r="E91" s="118"/>
      <c r="F91" s="118"/>
      <c r="G91" s="36"/>
      <c r="H91" s="31"/>
    </row>
    <row r="92" spans="1:8" s="37" customFormat="1" ht="11.25">
      <c r="A92" s="31"/>
      <c r="B92" s="31"/>
      <c r="C92" s="31"/>
      <c r="E92" s="118"/>
      <c r="F92" s="118"/>
      <c r="G92" s="36"/>
      <c r="H92" s="31"/>
    </row>
    <row r="93" spans="1:8" s="37" customFormat="1" ht="11.25">
      <c r="A93" s="31"/>
      <c r="B93" s="31"/>
      <c r="C93" s="31"/>
      <c r="E93" s="118"/>
      <c r="F93" s="118"/>
      <c r="G93" s="36"/>
      <c r="H93" s="31"/>
    </row>
    <row r="94" spans="1:8" s="37" customFormat="1" ht="11.25">
      <c r="A94" s="31"/>
      <c r="B94" s="31"/>
      <c r="C94" s="31"/>
      <c r="E94" s="118"/>
      <c r="F94" s="118"/>
      <c r="G94" s="36"/>
      <c r="H94" s="31"/>
    </row>
    <row r="95" spans="1:8" s="37" customFormat="1" ht="11.25">
      <c r="A95" s="31"/>
      <c r="B95" s="31"/>
      <c r="C95" s="31"/>
      <c r="E95" s="118"/>
      <c r="F95" s="118"/>
      <c r="G95" s="36"/>
      <c r="H95" s="31"/>
    </row>
    <row r="96" spans="1:8" s="37" customFormat="1" ht="11.25">
      <c r="A96" s="31"/>
      <c r="B96" s="31"/>
      <c r="C96" s="31"/>
      <c r="E96" s="118"/>
      <c r="F96" s="118"/>
      <c r="G96" s="36"/>
      <c r="H96" s="31"/>
    </row>
    <row r="97" spans="1:8" s="37" customFormat="1" ht="11.25">
      <c r="A97" s="31"/>
      <c r="B97" s="31"/>
      <c r="C97" s="31"/>
      <c r="E97" s="118"/>
      <c r="F97" s="118"/>
      <c r="G97" s="36"/>
      <c r="H97" s="31"/>
    </row>
    <row r="98" spans="1:8" s="37" customFormat="1" ht="11.25">
      <c r="A98" s="31"/>
      <c r="B98" s="31"/>
      <c r="C98" s="31"/>
      <c r="E98" s="118"/>
      <c r="F98" s="118"/>
      <c r="G98" s="36"/>
      <c r="H98" s="31"/>
    </row>
    <row r="99" spans="1:8" s="37" customFormat="1" ht="11.25">
      <c r="A99" s="31"/>
      <c r="B99" s="31"/>
      <c r="C99" s="31"/>
      <c r="E99" s="118"/>
      <c r="F99" s="118"/>
      <c r="G99" s="36"/>
      <c r="H99" s="31"/>
    </row>
  </sheetData>
  <sheetProtection selectLockedCells="1"/>
  <mergeCells count="10">
    <mergeCell ref="G6:G9"/>
    <mergeCell ref="H6:H9"/>
    <mergeCell ref="A3:D3"/>
    <mergeCell ref="E3:H3"/>
    <mergeCell ref="A6:A9"/>
    <mergeCell ref="B6:B9"/>
    <mergeCell ref="C6:C9"/>
    <mergeCell ref="D6:D9"/>
    <mergeCell ref="E6:E9"/>
    <mergeCell ref="F6:F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view="pageBreakPreview" zoomScaleNormal="100" zoomScaleSheetLayoutView="100" workbookViewId="0">
      <selection activeCell="A16" sqref="A16"/>
    </sheetView>
  </sheetViews>
  <sheetFormatPr defaultRowHeight="14.25"/>
  <cols>
    <col min="1" max="1" width="18.625" style="52" customWidth="1"/>
    <col min="2" max="2" width="13.75" style="138" customWidth="1"/>
    <col min="3" max="3" width="16.625" style="138" customWidth="1"/>
    <col min="4" max="4" width="16.625" style="56" customWidth="1"/>
    <col min="5" max="5" width="16.625" style="139" customWidth="1"/>
    <col min="6" max="8" width="14.125" style="57" customWidth="1"/>
    <col min="9" max="9" width="14.125" style="52" customWidth="1"/>
    <col min="10" max="10" width="25.875" style="57" customWidth="1"/>
    <col min="11" max="16" width="15.625" style="57" customWidth="1"/>
    <col min="17" max="16384" width="9" style="57"/>
  </cols>
  <sheetData>
    <row r="1" spans="1:10" s="403" customFormat="1" ht="14.1" customHeight="1">
      <c r="A1" s="231" t="s">
        <v>678</v>
      </c>
      <c r="B1" s="399"/>
      <c r="C1" s="399"/>
      <c r="D1" s="407"/>
      <c r="E1" s="402"/>
      <c r="J1" s="411" t="s">
        <v>679</v>
      </c>
    </row>
    <row r="2" spans="1:10" s="37" customFormat="1" ht="14.1" customHeight="1">
      <c r="A2" s="89"/>
      <c r="B2" s="117"/>
      <c r="C2" s="117"/>
      <c r="D2" s="36"/>
      <c r="E2" s="118"/>
      <c r="I2" s="90"/>
    </row>
    <row r="3" spans="1:10" s="38" customFormat="1" ht="20.100000000000001" customHeight="1">
      <c r="A3" s="673" t="s">
        <v>123</v>
      </c>
      <c r="B3" s="673"/>
      <c r="C3" s="673"/>
      <c r="D3" s="673"/>
      <c r="E3" s="673"/>
      <c r="F3" s="673" t="s">
        <v>472</v>
      </c>
      <c r="G3" s="673"/>
      <c r="H3" s="673"/>
      <c r="I3" s="673"/>
      <c r="J3" s="673"/>
    </row>
    <row r="4" spans="1:10" s="42" customFormat="1" ht="24" customHeight="1">
      <c r="A4" s="457"/>
      <c r="B4" s="457"/>
      <c r="C4" s="457"/>
      <c r="D4" s="457"/>
      <c r="E4" s="457"/>
      <c r="F4" s="966"/>
      <c r="G4" s="966"/>
      <c r="H4" s="706"/>
      <c r="I4" s="706"/>
    </row>
    <row r="5" spans="1:10" s="43" customFormat="1" ht="18" customHeight="1" thickBot="1">
      <c r="A5" s="65" t="s">
        <v>17</v>
      </c>
      <c r="B5" s="119"/>
      <c r="C5" s="119"/>
      <c r="D5" s="120"/>
      <c r="E5" s="119"/>
      <c r="F5" s="65"/>
      <c r="G5" s="65"/>
      <c r="H5" s="65"/>
      <c r="I5" s="65"/>
      <c r="J5" s="121" t="s">
        <v>460</v>
      </c>
    </row>
    <row r="6" spans="1:10" s="37" customFormat="1" ht="15" customHeight="1">
      <c r="A6" s="947" t="s">
        <v>401</v>
      </c>
      <c r="B6" s="995" t="s">
        <v>614</v>
      </c>
      <c r="C6" s="996" t="s">
        <v>431</v>
      </c>
      <c r="D6" s="997"/>
      <c r="E6" s="997"/>
      <c r="F6" s="717" t="s">
        <v>615</v>
      </c>
      <c r="G6" s="716" t="s">
        <v>616</v>
      </c>
      <c r="H6" s="716" t="s">
        <v>618</v>
      </c>
      <c r="I6" s="973" t="s">
        <v>617</v>
      </c>
      <c r="J6" s="989" t="s">
        <v>432</v>
      </c>
    </row>
    <row r="7" spans="1:10" s="37" customFormat="1" ht="15" customHeight="1">
      <c r="A7" s="690"/>
      <c r="B7" s="858"/>
      <c r="C7" s="998"/>
      <c r="D7" s="999"/>
      <c r="E7" s="999"/>
      <c r="F7" s="747"/>
      <c r="G7" s="648"/>
      <c r="H7" s="648"/>
      <c r="I7" s="974"/>
      <c r="J7" s="990"/>
    </row>
    <row r="8" spans="1:10" s="37" customFormat="1" ht="15" customHeight="1">
      <c r="A8" s="690"/>
      <c r="B8" s="858"/>
      <c r="C8" s="828" t="s">
        <v>433</v>
      </c>
      <c r="D8" s="665" t="s">
        <v>434</v>
      </c>
      <c r="E8" s="993" t="s">
        <v>435</v>
      </c>
      <c r="F8" s="747"/>
      <c r="G8" s="648"/>
      <c r="H8" s="648"/>
      <c r="I8" s="974"/>
      <c r="J8" s="990"/>
    </row>
    <row r="9" spans="1:10" s="37" customFormat="1" ht="15" customHeight="1">
      <c r="A9" s="690"/>
      <c r="B9" s="858"/>
      <c r="C9" s="829"/>
      <c r="D9" s="665"/>
      <c r="E9" s="993"/>
      <c r="F9" s="747"/>
      <c r="G9" s="648"/>
      <c r="H9" s="648"/>
      <c r="I9" s="974"/>
      <c r="J9" s="990"/>
    </row>
    <row r="10" spans="1:10" s="37" customFormat="1" ht="15" customHeight="1">
      <c r="A10" s="691"/>
      <c r="B10" s="859"/>
      <c r="C10" s="830"/>
      <c r="D10" s="992"/>
      <c r="E10" s="994"/>
      <c r="F10" s="753"/>
      <c r="G10" s="666"/>
      <c r="H10" s="666"/>
      <c r="I10" s="975"/>
      <c r="J10" s="991"/>
    </row>
    <row r="11" spans="1:10" s="46" customFormat="1" ht="28.5" customHeight="1">
      <c r="A11" s="450" t="s">
        <v>463</v>
      </c>
      <c r="B11" s="10">
        <v>3529402</v>
      </c>
      <c r="C11" s="10">
        <v>234083</v>
      </c>
      <c r="D11" s="10">
        <v>0</v>
      </c>
      <c r="E11" s="24">
        <v>0</v>
      </c>
      <c r="F11" s="10">
        <v>3763485</v>
      </c>
      <c r="G11" s="10">
        <v>3458079</v>
      </c>
      <c r="H11" s="10">
        <v>213910</v>
      </c>
      <c r="I11" s="122">
        <v>91496</v>
      </c>
      <c r="J11" s="449" t="s">
        <v>463</v>
      </c>
    </row>
    <row r="12" spans="1:10" s="46" customFormat="1" ht="28.5" customHeight="1">
      <c r="A12" s="450" t="s">
        <v>475</v>
      </c>
      <c r="B12" s="10">
        <v>3763303</v>
      </c>
      <c r="C12" s="10">
        <v>213910</v>
      </c>
      <c r="D12" s="10">
        <v>0</v>
      </c>
      <c r="E12" s="24">
        <v>0</v>
      </c>
      <c r="F12" s="10">
        <v>3977213</v>
      </c>
      <c r="G12" s="10">
        <v>3668104</v>
      </c>
      <c r="H12" s="10">
        <v>184314</v>
      </c>
      <c r="I12" s="122">
        <v>124795</v>
      </c>
      <c r="J12" s="449" t="s">
        <v>475</v>
      </c>
    </row>
    <row r="13" spans="1:10" s="46" customFormat="1" ht="28.5" customHeight="1">
      <c r="A13" s="450" t="s">
        <v>502</v>
      </c>
      <c r="B13" s="10">
        <v>3927945</v>
      </c>
      <c r="C13" s="10">
        <v>184314</v>
      </c>
      <c r="D13" s="10">
        <v>0</v>
      </c>
      <c r="E13" s="24">
        <v>0</v>
      </c>
      <c r="F13" s="10">
        <v>4112259</v>
      </c>
      <c r="G13" s="10">
        <v>3566892</v>
      </c>
      <c r="H13" s="10">
        <v>364067</v>
      </c>
      <c r="I13" s="122">
        <v>181298</v>
      </c>
      <c r="J13" s="449" t="s">
        <v>502</v>
      </c>
    </row>
    <row r="14" spans="1:10" s="46" customFormat="1" ht="28.5" customHeight="1">
      <c r="A14" s="564" t="s">
        <v>515</v>
      </c>
      <c r="B14" s="10">
        <v>4048794</v>
      </c>
      <c r="C14" s="10">
        <v>364067</v>
      </c>
      <c r="D14" s="10">
        <v>4917</v>
      </c>
      <c r="E14" s="24">
        <v>160</v>
      </c>
      <c r="F14" s="10">
        <v>4417938</v>
      </c>
      <c r="G14" s="10">
        <v>3931961</v>
      </c>
      <c r="H14" s="10">
        <v>361982</v>
      </c>
      <c r="I14" s="122">
        <v>118921</v>
      </c>
      <c r="J14" s="563" t="s">
        <v>515</v>
      </c>
    </row>
    <row r="15" spans="1:10" s="46" customFormat="1" ht="28.5" customHeight="1">
      <c r="A15" s="631" t="s">
        <v>689</v>
      </c>
      <c r="B15" s="14">
        <f>SUM(B17:B28)</f>
        <v>4558347</v>
      </c>
      <c r="C15" s="14">
        <f>SUM(C17:C28)</f>
        <v>361983</v>
      </c>
      <c r="D15" s="14">
        <f t="shared" ref="D15:I15" si="0">SUM(D17:D28)</f>
        <v>0</v>
      </c>
      <c r="E15" s="25">
        <f t="shared" si="0"/>
        <v>0</v>
      </c>
      <c r="F15" s="14">
        <f>SUM(F17:F28)</f>
        <v>4920330</v>
      </c>
      <c r="G15" s="14">
        <f t="shared" si="0"/>
        <v>4428663</v>
      </c>
      <c r="H15" s="14">
        <f t="shared" si="0"/>
        <v>404590</v>
      </c>
      <c r="I15" s="14">
        <f t="shared" si="0"/>
        <v>87076</v>
      </c>
      <c r="J15" s="575">
        <v>2017</v>
      </c>
    </row>
    <row r="16" spans="1:10" s="15" customFormat="1" ht="8.1" customHeight="1">
      <c r="A16" s="123"/>
      <c r="B16" s="14"/>
      <c r="C16" s="14"/>
      <c r="D16" s="14"/>
      <c r="E16" s="25"/>
      <c r="F16" s="14"/>
      <c r="G16" s="14"/>
      <c r="H16" s="14"/>
      <c r="I16" s="14"/>
      <c r="J16" s="124"/>
    </row>
    <row r="17" spans="1:11" s="15" customFormat="1" ht="30" customHeight="1">
      <c r="A17" s="19" t="s">
        <v>436</v>
      </c>
      <c r="B17" s="388">
        <v>1802924</v>
      </c>
      <c r="C17" s="389">
        <v>183</v>
      </c>
      <c r="D17" s="389">
        <v>0</v>
      </c>
      <c r="E17" s="365">
        <v>0</v>
      </c>
      <c r="F17" s="23">
        <f>SUM(B17:E17)</f>
        <v>1803107</v>
      </c>
      <c r="G17" s="389">
        <v>1781372</v>
      </c>
      <c r="H17" s="389">
        <v>37</v>
      </c>
      <c r="I17" s="393">
        <v>21698</v>
      </c>
      <c r="J17" s="125" t="s">
        <v>469</v>
      </c>
    </row>
    <row r="18" spans="1:11" s="15" customFormat="1" ht="30" customHeight="1">
      <c r="A18" s="19" t="s">
        <v>437</v>
      </c>
      <c r="B18" s="388">
        <v>282515</v>
      </c>
      <c r="C18" s="389">
        <v>6268</v>
      </c>
      <c r="D18" s="389">
        <v>0</v>
      </c>
      <c r="E18" s="365">
        <v>0</v>
      </c>
      <c r="F18" s="23">
        <f t="shared" ref="F18:F28" si="1">SUM(B18:E18)</f>
        <v>288783</v>
      </c>
      <c r="G18" s="389">
        <v>279078</v>
      </c>
      <c r="H18" s="389">
        <v>6406</v>
      </c>
      <c r="I18" s="393">
        <v>3299</v>
      </c>
      <c r="J18" s="125" t="s">
        <v>468</v>
      </c>
    </row>
    <row r="19" spans="1:11" s="15" customFormat="1" ht="30" customHeight="1">
      <c r="A19" s="19" t="s">
        <v>438</v>
      </c>
      <c r="B19" s="388">
        <v>479732</v>
      </c>
      <c r="C19" s="389">
        <v>1975</v>
      </c>
      <c r="D19" s="389">
        <v>0</v>
      </c>
      <c r="E19" s="365">
        <v>0</v>
      </c>
      <c r="F19" s="23">
        <f t="shared" si="1"/>
        <v>481707</v>
      </c>
      <c r="G19" s="389">
        <v>478951</v>
      </c>
      <c r="H19" s="389">
        <v>197</v>
      </c>
      <c r="I19" s="393">
        <v>2560</v>
      </c>
      <c r="J19" s="126" t="s">
        <v>459</v>
      </c>
      <c r="K19" s="127"/>
    </row>
    <row r="20" spans="1:11" s="15" customFormat="1" ht="30" customHeight="1">
      <c r="A20" s="19" t="s">
        <v>439</v>
      </c>
      <c r="B20" s="388">
        <v>37237</v>
      </c>
      <c r="C20" s="389">
        <v>1301</v>
      </c>
      <c r="D20" s="389">
        <v>0</v>
      </c>
      <c r="E20" s="365">
        <v>0</v>
      </c>
      <c r="F20" s="23">
        <f t="shared" si="1"/>
        <v>38538</v>
      </c>
      <c r="G20" s="389">
        <v>36611</v>
      </c>
      <c r="H20" s="389">
        <v>965</v>
      </c>
      <c r="I20" s="393">
        <v>962</v>
      </c>
      <c r="J20" s="128" t="s">
        <v>505</v>
      </c>
    </row>
    <row r="21" spans="1:11" s="15" customFormat="1" ht="30" customHeight="1">
      <c r="A21" s="19" t="s">
        <v>440</v>
      </c>
      <c r="B21" s="388">
        <v>848577</v>
      </c>
      <c r="C21" s="389">
        <v>0</v>
      </c>
      <c r="D21" s="389">
        <v>0</v>
      </c>
      <c r="E21" s="365">
        <v>0</v>
      </c>
      <c r="F21" s="23">
        <f t="shared" si="1"/>
        <v>848577</v>
      </c>
      <c r="G21" s="389">
        <v>847759</v>
      </c>
      <c r="H21" s="389">
        <v>0</v>
      </c>
      <c r="I21" s="394">
        <v>818</v>
      </c>
      <c r="J21" s="125" t="s">
        <v>467</v>
      </c>
    </row>
    <row r="22" spans="1:11" s="15" customFormat="1" ht="30" customHeight="1">
      <c r="A22" s="19" t="s">
        <v>441</v>
      </c>
      <c r="B22" s="388">
        <v>722484</v>
      </c>
      <c r="C22" s="389">
        <v>330027</v>
      </c>
      <c r="D22" s="389">
        <v>0</v>
      </c>
      <c r="E22" s="365">
        <v>0</v>
      </c>
      <c r="F22" s="23">
        <f t="shared" si="1"/>
        <v>1052511</v>
      </c>
      <c r="G22" s="389">
        <v>654345</v>
      </c>
      <c r="H22" s="389">
        <v>376308</v>
      </c>
      <c r="I22" s="393">
        <v>21858</v>
      </c>
      <c r="J22" s="125" t="s">
        <v>504</v>
      </c>
    </row>
    <row r="23" spans="1:11" s="15" customFormat="1" ht="30" customHeight="1">
      <c r="A23" s="19" t="s">
        <v>442</v>
      </c>
      <c r="B23" s="388">
        <v>7527</v>
      </c>
      <c r="C23" s="389">
        <v>1664</v>
      </c>
      <c r="D23" s="389">
        <v>0</v>
      </c>
      <c r="E23" s="365">
        <v>0</v>
      </c>
      <c r="F23" s="23">
        <f t="shared" si="1"/>
        <v>9191</v>
      </c>
      <c r="G23" s="389">
        <v>8242</v>
      </c>
      <c r="H23" s="389">
        <v>682</v>
      </c>
      <c r="I23" s="393">
        <v>266</v>
      </c>
      <c r="J23" s="125" t="s">
        <v>443</v>
      </c>
    </row>
    <row r="24" spans="1:11" s="15" customFormat="1" ht="30" customHeight="1">
      <c r="A24" s="19" t="s">
        <v>444</v>
      </c>
      <c r="B24" s="388">
        <v>7571</v>
      </c>
      <c r="C24" s="389">
        <v>0</v>
      </c>
      <c r="D24" s="389">
        <v>0</v>
      </c>
      <c r="E24" s="365">
        <v>0</v>
      </c>
      <c r="F24" s="23">
        <f t="shared" si="1"/>
        <v>7571</v>
      </c>
      <c r="G24" s="389">
        <v>7526</v>
      </c>
      <c r="H24" s="389">
        <v>0</v>
      </c>
      <c r="I24" s="393">
        <v>45</v>
      </c>
      <c r="J24" s="125" t="s">
        <v>445</v>
      </c>
    </row>
    <row r="25" spans="1:11" s="15" customFormat="1" ht="30" customHeight="1">
      <c r="A25" s="19" t="s">
        <v>446</v>
      </c>
      <c r="B25" s="388">
        <v>39007</v>
      </c>
      <c r="C25" s="389">
        <v>2343</v>
      </c>
      <c r="D25" s="365">
        <v>17368</v>
      </c>
      <c r="E25" s="365">
        <v>0</v>
      </c>
      <c r="F25" s="23">
        <f t="shared" si="1"/>
        <v>58718</v>
      </c>
      <c r="G25" s="389">
        <v>56392</v>
      </c>
      <c r="H25" s="389">
        <v>258</v>
      </c>
      <c r="I25" s="393">
        <v>2068</v>
      </c>
      <c r="J25" s="125" t="s">
        <v>447</v>
      </c>
    </row>
    <row r="26" spans="1:11" s="15" customFormat="1" ht="30" customHeight="1">
      <c r="A26" s="19" t="s">
        <v>448</v>
      </c>
      <c r="B26" s="388">
        <v>50704</v>
      </c>
      <c r="C26" s="389">
        <v>18222</v>
      </c>
      <c r="D26" s="365">
        <v>0</v>
      </c>
      <c r="E26" s="365">
        <v>0</v>
      </c>
      <c r="F26" s="23">
        <f t="shared" si="1"/>
        <v>68926</v>
      </c>
      <c r="G26" s="389">
        <v>47393</v>
      </c>
      <c r="H26" s="389">
        <v>19737</v>
      </c>
      <c r="I26" s="393">
        <v>1795</v>
      </c>
      <c r="J26" s="125" t="s">
        <v>449</v>
      </c>
    </row>
    <row r="27" spans="1:11" s="15" customFormat="1" ht="30" customHeight="1">
      <c r="A27" s="19" t="s">
        <v>450</v>
      </c>
      <c r="B27" s="388">
        <v>230226</v>
      </c>
      <c r="C27" s="389">
        <v>0</v>
      </c>
      <c r="D27" s="365">
        <v>0</v>
      </c>
      <c r="E27" s="365">
        <v>0</v>
      </c>
      <c r="F27" s="23">
        <f t="shared" si="1"/>
        <v>230226</v>
      </c>
      <c r="G27" s="389">
        <v>229735</v>
      </c>
      <c r="H27" s="389">
        <v>0</v>
      </c>
      <c r="I27" s="393">
        <v>491</v>
      </c>
      <c r="J27" s="125" t="s">
        <v>451</v>
      </c>
    </row>
    <row r="28" spans="1:11" s="15" customFormat="1" ht="30" customHeight="1" thickBot="1">
      <c r="A28" s="129" t="s">
        <v>452</v>
      </c>
      <c r="B28" s="390">
        <v>49843</v>
      </c>
      <c r="C28" s="391">
        <v>0</v>
      </c>
      <c r="D28" s="392">
        <v>-17368</v>
      </c>
      <c r="E28" s="392">
        <v>0</v>
      </c>
      <c r="F28" s="357">
        <f t="shared" si="1"/>
        <v>32475</v>
      </c>
      <c r="G28" s="391">
        <v>1259</v>
      </c>
      <c r="H28" s="391">
        <v>0</v>
      </c>
      <c r="I28" s="395">
        <v>31216</v>
      </c>
      <c r="J28" s="130" t="s">
        <v>453</v>
      </c>
    </row>
    <row r="29" spans="1:11" s="131" customFormat="1" ht="11.1" customHeight="1">
      <c r="A29" s="131" t="s">
        <v>111</v>
      </c>
      <c r="B29" s="132"/>
      <c r="C29" s="132"/>
      <c r="D29" s="133"/>
      <c r="E29" s="132"/>
      <c r="F29" s="132"/>
      <c r="G29" s="132"/>
      <c r="H29" s="132"/>
      <c r="I29" s="132"/>
      <c r="J29" s="134" t="s">
        <v>514</v>
      </c>
    </row>
    <row r="30" spans="1:11" s="43" customFormat="1" ht="11.25">
      <c r="A30" s="135"/>
      <c r="B30" s="136"/>
      <c r="C30" s="136"/>
      <c r="D30" s="44"/>
      <c r="E30" s="137"/>
      <c r="G30" s="137"/>
    </row>
    <row r="31" spans="1:11" s="43" customFormat="1" ht="11.25">
      <c r="A31" s="135"/>
      <c r="B31" s="136"/>
      <c r="C31" s="136"/>
      <c r="D31" s="44"/>
      <c r="E31" s="137"/>
    </row>
    <row r="32" spans="1:11" s="43" customFormat="1" ht="11.25">
      <c r="A32" s="135"/>
      <c r="B32" s="136"/>
      <c r="C32" s="136"/>
      <c r="D32" s="44"/>
      <c r="E32" s="137"/>
    </row>
    <row r="33" spans="1:9" s="37" customFormat="1" ht="11.25">
      <c r="A33" s="31"/>
      <c r="B33" s="117"/>
      <c r="C33" s="117"/>
      <c r="D33" s="36"/>
      <c r="E33" s="118"/>
    </row>
    <row r="34" spans="1:9" s="37" customFormat="1" ht="11.25">
      <c r="A34" s="31"/>
      <c r="B34" s="117"/>
      <c r="C34" s="117"/>
      <c r="D34" s="36"/>
      <c r="E34" s="118"/>
    </row>
    <row r="35" spans="1:9" s="37" customFormat="1" ht="11.25">
      <c r="A35" s="31"/>
      <c r="B35" s="117"/>
      <c r="C35" s="117"/>
      <c r="D35" s="36"/>
      <c r="E35" s="118"/>
    </row>
    <row r="36" spans="1:9" s="37" customFormat="1" ht="11.25">
      <c r="A36" s="31"/>
      <c r="B36" s="117"/>
      <c r="C36" s="117"/>
      <c r="D36" s="36"/>
      <c r="E36" s="118"/>
      <c r="I36" s="31"/>
    </row>
    <row r="37" spans="1:9" s="37" customFormat="1" ht="11.25">
      <c r="A37" s="31"/>
      <c r="B37" s="117"/>
      <c r="C37" s="117"/>
      <c r="D37" s="36"/>
      <c r="E37" s="118"/>
      <c r="I37" s="31"/>
    </row>
    <row r="38" spans="1:9" s="37" customFormat="1" ht="11.25">
      <c r="A38" s="31"/>
      <c r="B38" s="117"/>
      <c r="C38" s="117"/>
      <c r="D38" s="36"/>
      <c r="E38" s="118"/>
      <c r="I38" s="31"/>
    </row>
    <row r="39" spans="1:9" s="37" customFormat="1" ht="11.25">
      <c r="A39" s="31"/>
      <c r="B39" s="117"/>
      <c r="C39" s="117"/>
      <c r="D39" s="36"/>
      <c r="E39" s="118"/>
      <c r="I39" s="31"/>
    </row>
    <row r="40" spans="1:9" s="37" customFormat="1" ht="11.25">
      <c r="A40" s="31"/>
      <c r="B40" s="117"/>
      <c r="C40" s="117"/>
      <c r="D40" s="36"/>
      <c r="E40" s="118"/>
      <c r="I40" s="31"/>
    </row>
    <row r="41" spans="1:9" s="37" customFormat="1" ht="11.25">
      <c r="A41" s="31"/>
      <c r="B41" s="117"/>
      <c r="C41" s="117"/>
      <c r="D41" s="36"/>
      <c r="E41" s="118"/>
      <c r="I41" s="31"/>
    </row>
    <row r="42" spans="1:9" s="37" customFormat="1" ht="11.25">
      <c r="A42" s="31"/>
      <c r="B42" s="117"/>
      <c r="C42" s="117"/>
      <c r="D42" s="36"/>
      <c r="E42" s="118"/>
      <c r="I42" s="31"/>
    </row>
    <row r="43" spans="1:9" s="37" customFormat="1" ht="11.25">
      <c r="A43" s="31"/>
      <c r="B43" s="117"/>
      <c r="C43" s="117"/>
      <c r="D43" s="36"/>
      <c r="E43" s="118"/>
      <c r="I43" s="31"/>
    </row>
    <row r="44" spans="1:9" s="37" customFormat="1" ht="11.25">
      <c r="A44" s="31"/>
      <c r="B44" s="117"/>
      <c r="C44" s="117"/>
      <c r="D44" s="36"/>
      <c r="E44" s="118"/>
      <c r="I44" s="31"/>
    </row>
    <row r="45" spans="1:9" s="37" customFormat="1" ht="11.25">
      <c r="A45" s="31"/>
      <c r="B45" s="117"/>
      <c r="C45" s="117"/>
      <c r="D45" s="36"/>
      <c r="E45" s="118"/>
      <c r="I45" s="31"/>
    </row>
    <row r="46" spans="1:9" s="37" customFormat="1" ht="11.25">
      <c r="A46" s="31"/>
      <c r="B46" s="117"/>
      <c r="C46" s="117"/>
      <c r="D46" s="36"/>
      <c r="E46" s="118"/>
      <c r="I46" s="31"/>
    </row>
    <row r="47" spans="1:9" s="37" customFormat="1" ht="11.25">
      <c r="A47" s="31"/>
      <c r="B47" s="117"/>
      <c r="C47" s="117"/>
      <c r="D47" s="36"/>
      <c r="E47" s="118"/>
      <c r="I47" s="31"/>
    </row>
    <row r="48" spans="1:9" s="37" customFormat="1" ht="11.25">
      <c r="A48" s="31"/>
      <c r="B48" s="117"/>
      <c r="C48" s="117"/>
      <c r="D48" s="36"/>
      <c r="E48" s="118"/>
      <c r="I48" s="31"/>
    </row>
    <row r="49" spans="1:9" s="37" customFormat="1" ht="11.25">
      <c r="A49" s="31"/>
      <c r="B49" s="117"/>
      <c r="C49" s="117"/>
      <c r="D49" s="36"/>
      <c r="E49" s="118"/>
      <c r="I49" s="31"/>
    </row>
    <row r="50" spans="1:9" s="37" customFormat="1" ht="11.25">
      <c r="A50" s="31"/>
      <c r="B50" s="117"/>
      <c r="C50" s="117"/>
      <c r="D50" s="36"/>
      <c r="E50" s="118"/>
      <c r="I50" s="31"/>
    </row>
    <row r="51" spans="1:9" s="37" customFormat="1" ht="11.25">
      <c r="A51" s="31"/>
      <c r="B51" s="117"/>
      <c r="C51" s="117"/>
      <c r="D51" s="36"/>
      <c r="E51" s="118"/>
      <c r="I51" s="31"/>
    </row>
    <row r="52" spans="1:9" s="37" customFormat="1" ht="11.25">
      <c r="A52" s="31"/>
      <c r="B52" s="117"/>
      <c r="C52" s="117"/>
      <c r="D52" s="36"/>
      <c r="E52" s="118"/>
      <c r="I52" s="31"/>
    </row>
    <row r="53" spans="1:9" s="37" customFormat="1" ht="11.25">
      <c r="A53" s="31"/>
      <c r="B53" s="117"/>
      <c r="C53" s="117"/>
      <c r="D53" s="36"/>
      <c r="E53" s="118"/>
      <c r="I53" s="31"/>
    </row>
    <row r="54" spans="1:9" s="37" customFormat="1" ht="11.25">
      <c r="A54" s="31"/>
      <c r="B54" s="117"/>
      <c r="C54" s="117"/>
      <c r="D54" s="36"/>
      <c r="E54" s="118"/>
      <c r="I54" s="31"/>
    </row>
    <row r="55" spans="1:9" s="37" customFormat="1" ht="11.25">
      <c r="A55" s="31"/>
      <c r="B55" s="117"/>
      <c r="C55" s="117"/>
      <c r="D55" s="36"/>
      <c r="E55" s="118"/>
      <c r="I55" s="31"/>
    </row>
    <row r="56" spans="1:9" s="37" customFormat="1" ht="11.25">
      <c r="A56" s="31"/>
      <c r="B56" s="117"/>
      <c r="C56" s="117"/>
      <c r="D56" s="36"/>
      <c r="E56" s="118"/>
      <c r="I56" s="31"/>
    </row>
    <row r="57" spans="1:9" s="37" customFormat="1" ht="11.25">
      <c r="A57" s="31"/>
      <c r="B57" s="117"/>
      <c r="C57" s="117"/>
      <c r="D57" s="36"/>
      <c r="E57" s="118"/>
      <c r="I57" s="31"/>
    </row>
    <row r="58" spans="1:9" s="37" customFormat="1" ht="11.25">
      <c r="A58" s="31"/>
      <c r="B58" s="117"/>
      <c r="C58" s="117"/>
      <c r="D58" s="36"/>
      <c r="E58" s="118"/>
      <c r="I58" s="31"/>
    </row>
    <row r="59" spans="1:9" s="37" customFormat="1" ht="11.25">
      <c r="A59" s="31"/>
      <c r="B59" s="117"/>
      <c r="C59" s="117"/>
      <c r="D59" s="36"/>
      <c r="E59" s="118"/>
      <c r="I59" s="31"/>
    </row>
    <row r="60" spans="1:9" s="37" customFormat="1" ht="11.25">
      <c r="A60" s="31"/>
      <c r="B60" s="117"/>
      <c r="C60" s="117"/>
      <c r="D60" s="36"/>
      <c r="E60" s="118"/>
      <c r="I60" s="31"/>
    </row>
    <row r="61" spans="1:9" s="37" customFormat="1" ht="11.25">
      <c r="A61" s="31"/>
      <c r="B61" s="117"/>
      <c r="C61" s="117"/>
      <c r="D61" s="36"/>
      <c r="E61" s="118"/>
      <c r="I61" s="31"/>
    </row>
    <row r="62" spans="1:9" s="37" customFormat="1" ht="11.25">
      <c r="A62" s="31"/>
      <c r="B62" s="117"/>
      <c r="C62" s="117"/>
      <c r="D62" s="36"/>
      <c r="E62" s="118"/>
      <c r="I62" s="31"/>
    </row>
    <row r="63" spans="1:9" s="37" customFormat="1" ht="11.25">
      <c r="A63" s="31"/>
      <c r="B63" s="117"/>
      <c r="C63" s="117"/>
      <c r="D63" s="36"/>
      <c r="E63" s="118"/>
      <c r="I63" s="31"/>
    </row>
    <row r="64" spans="1:9" s="37" customFormat="1" ht="11.25">
      <c r="A64" s="31"/>
      <c r="B64" s="117"/>
      <c r="C64" s="117"/>
      <c r="D64" s="36"/>
      <c r="E64" s="118"/>
      <c r="I64" s="31"/>
    </row>
    <row r="65" spans="1:9" s="37" customFormat="1" ht="11.25">
      <c r="A65" s="31"/>
      <c r="B65" s="117"/>
      <c r="C65" s="117"/>
      <c r="D65" s="36"/>
      <c r="E65" s="118"/>
      <c r="I65" s="31"/>
    </row>
    <row r="66" spans="1:9" s="37" customFormat="1" ht="11.25">
      <c r="A66" s="31"/>
      <c r="B66" s="117"/>
      <c r="C66" s="117"/>
      <c r="D66" s="36"/>
      <c r="E66" s="118"/>
      <c r="I66" s="31"/>
    </row>
    <row r="67" spans="1:9" s="37" customFormat="1" ht="11.25">
      <c r="A67" s="31"/>
      <c r="B67" s="117"/>
      <c r="C67" s="117"/>
      <c r="D67" s="36"/>
      <c r="E67" s="118"/>
      <c r="I67" s="31"/>
    </row>
    <row r="68" spans="1:9" s="37" customFormat="1" ht="11.25">
      <c r="A68" s="31"/>
      <c r="B68" s="117"/>
      <c r="C68" s="117"/>
      <c r="D68" s="36"/>
      <c r="E68" s="118"/>
      <c r="I68" s="31"/>
    </row>
    <row r="69" spans="1:9" s="37" customFormat="1" ht="11.25">
      <c r="A69" s="31"/>
      <c r="B69" s="117"/>
      <c r="C69" s="117"/>
      <c r="D69" s="36"/>
      <c r="E69" s="118"/>
      <c r="I69" s="31"/>
    </row>
    <row r="70" spans="1:9" s="37" customFormat="1" ht="11.25">
      <c r="A70" s="31"/>
      <c r="B70" s="117"/>
      <c r="C70" s="117"/>
      <c r="D70" s="36"/>
      <c r="E70" s="118"/>
      <c r="I70" s="31"/>
    </row>
    <row r="71" spans="1:9" s="37" customFormat="1" ht="11.25">
      <c r="A71" s="31"/>
      <c r="B71" s="117"/>
      <c r="C71" s="117"/>
      <c r="D71" s="36"/>
      <c r="E71" s="118"/>
      <c r="I71" s="31"/>
    </row>
    <row r="72" spans="1:9" s="37" customFormat="1" ht="11.25">
      <c r="A72" s="31"/>
      <c r="B72" s="117"/>
      <c r="C72" s="117"/>
      <c r="D72" s="36"/>
      <c r="E72" s="118"/>
      <c r="I72" s="31"/>
    </row>
    <row r="73" spans="1:9" s="37" customFormat="1" ht="11.25">
      <c r="A73" s="31"/>
      <c r="B73" s="117"/>
      <c r="C73" s="117"/>
      <c r="D73" s="36"/>
      <c r="E73" s="118"/>
      <c r="I73" s="31"/>
    </row>
    <row r="74" spans="1:9" s="37" customFormat="1" ht="11.25">
      <c r="A74" s="31"/>
      <c r="B74" s="117"/>
      <c r="C74" s="117"/>
      <c r="D74" s="36"/>
      <c r="E74" s="118"/>
      <c r="I74" s="31"/>
    </row>
    <row r="75" spans="1:9" s="37" customFormat="1" ht="11.25">
      <c r="A75" s="31"/>
      <c r="B75" s="117"/>
      <c r="C75" s="117"/>
      <c r="D75" s="36"/>
      <c r="E75" s="118"/>
      <c r="I75" s="31"/>
    </row>
    <row r="76" spans="1:9" s="37" customFormat="1" ht="11.25">
      <c r="A76" s="31"/>
      <c r="B76" s="117"/>
      <c r="C76" s="117"/>
      <c r="D76" s="36"/>
      <c r="E76" s="118"/>
      <c r="I76" s="31"/>
    </row>
    <row r="77" spans="1:9" s="37" customFormat="1" ht="11.25">
      <c r="A77" s="31"/>
      <c r="B77" s="117"/>
      <c r="C77" s="117"/>
      <c r="D77" s="36"/>
      <c r="E77" s="118"/>
      <c r="I77" s="31"/>
    </row>
    <row r="78" spans="1:9" s="37" customFormat="1" ht="11.25">
      <c r="A78" s="31"/>
      <c r="B78" s="117"/>
      <c r="C78" s="117"/>
      <c r="D78" s="36"/>
      <c r="E78" s="118"/>
      <c r="I78" s="31"/>
    </row>
    <row r="79" spans="1:9" s="37" customFormat="1" ht="11.25">
      <c r="A79" s="31"/>
      <c r="B79" s="117"/>
      <c r="C79" s="117"/>
      <c r="D79" s="36"/>
      <c r="E79" s="118"/>
      <c r="I79" s="31"/>
    </row>
    <row r="80" spans="1:9" s="37" customFormat="1" ht="11.25">
      <c r="A80" s="31"/>
      <c r="B80" s="117"/>
      <c r="C80" s="117"/>
      <c r="D80" s="36"/>
      <c r="E80" s="118"/>
      <c r="I80" s="31"/>
    </row>
    <row r="81" spans="1:9" s="37" customFormat="1" ht="11.25">
      <c r="A81" s="31"/>
      <c r="B81" s="117"/>
      <c r="C81" s="117"/>
      <c r="D81" s="36"/>
      <c r="E81" s="118"/>
      <c r="I81" s="31"/>
    </row>
    <row r="82" spans="1:9" s="37" customFormat="1" ht="11.25">
      <c r="A82" s="31"/>
      <c r="B82" s="117"/>
      <c r="C82" s="117"/>
      <c r="D82" s="36"/>
      <c r="E82" s="118"/>
      <c r="I82" s="31"/>
    </row>
    <row r="83" spans="1:9" s="37" customFormat="1" ht="11.25">
      <c r="A83" s="31"/>
      <c r="B83" s="117"/>
      <c r="C83" s="117"/>
      <c r="D83" s="36"/>
      <c r="E83" s="118"/>
      <c r="I83" s="31"/>
    </row>
    <row r="84" spans="1:9" s="37" customFormat="1" ht="11.25">
      <c r="A84" s="31"/>
      <c r="B84" s="117"/>
      <c r="C84" s="117"/>
      <c r="D84" s="36"/>
      <c r="E84" s="118"/>
      <c r="I84" s="31"/>
    </row>
    <row r="85" spans="1:9" s="37" customFormat="1" ht="11.25">
      <c r="A85" s="31"/>
      <c r="B85" s="117"/>
      <c r="C85" s="117"/>
      <c r="D85" s="36"/>
      <c r="E85" s="118"/>
      <c r="I85" s="31"/>
    </row>
    <row r="86" spans="1:9" s="37" customFormat="1" ht="11.25">
      <c r="A86" s="31"/>
      <c r="B86" s="117"/>
      <c r="C86" s="117"/>
      <c r="D86" s="36"/>
      <c r="E86" s="118"/>
      <c r="I86" s="31"/>
    </row>
    <row r="87" spans="1:9" s="37" customFormat="1" ht="11.25">
      <c r="A87" s="31"/>
      <c r="B87" s="117"/>
      <c r="C87" s="117"/>
      <c r="D87" s="36"/>
      <c r="E87" s="118"/>
      <c r="I87" s="31"/>
    </row>
    <row r="88" spans="1:9" s="37" customFormat="1" ht="11.25">
      <c r="A88" s="31"/>
      <c r="B88" s="117"/>
      <c r="C88" s="117"/>
      <c r="D88" s="36"/>
      <c r="E88" s="118"/>
      <c r="I88" s="31"/>
    </row>
    <row r="89" spans="1:9" s="37" customFormat="1" ht="11.25">
      <c r="A89" s="31"/>
      <c r="B89" s="117"/>
      <c r="C89" s="117"/>
      <c r="D89" s="36"/>
      <c r="E89" s="118"/>
      <c r="I89" s="31"/>
    </row>
    <row r="90" spans="1:9" s="37" customFormat="1" ht="11.25">
      <c r="A90" s="31"/>
      <c r="B90" s="117"/>
      <c r="C90" s="117"/>
      <c r="D90" s="36"/>
      <c r="E90" s="118"/>
      <c r="I90" s="31"/>
    </row>
    <row r="91" spans="1:9" s="37" customFormat="1" ht="11.25">
      <c r="A91" s="31"/>
      <c r="B91" s="117"/>
      <c r="C91" s="117"/>
      <c r="D91" s="36"/>
      <c r="E91" s="118"/>
      <c r="I91" s="31"/>
    </row>
    <row r="92" spans="1:9" s="37" customFormat="1" ht="11.25">
      <c r="A92" s="31"/>
      <c r="B92" s="117"/>
      <c r="C92" s="117"/>
      <c r="D92" s="36"/>
      <c r="E92" s="118"/>
      <c r="I92" s="31"/>
    </row>
    <row r="93" spans="1:9" s="37" customFormat="1" ht="11.25">
      <c r="A93" s="31"/>
      <c r="B93" s="117"/>
      <c r="C93" s="117"/>
      <c r="D93" s="36"/>
      <c r="E93" s="118"/>
      <c r="I93" s="31"/>
    </row>
    <row r="94" spans="1:9" s="37" customFormat="1" ht="11.25">
      <c r="A94" s="31"/>
      <c r="B94" s="117"/>
      <c r="C94" s="117"/>
      <c r="D94" s="36"/>
      <c r="E94" s="118"/>
      <c r="I94" s="31"/>
    </row>
    <row r="95" spans="1:9" s="37" customFormat="1" ht="11.25">
      <c r="A95" s="31"/>
      <c r="B95" s="117"/>
      <c r="C95" s="117"/>
      <c r="D95" s="36"/>
      <c r="E95" s="118"/>
      <c r="I95" s="31"/>
    </row>
    <row r="96" spans="1:9" s="37" customFormat="1" ht="11.25">
      <c r="A96" s="31"/>
      <c r="B96" s="117"/>
      <c r="C96" s="117"/>
      <c r="D96" s="36"/>
      <c r="E96" s="118"/>
      <c r="I96" s="31"/>
    </row>
    <row r="97" spans="1:9" s="37" customFormat="1" ht="11.25">
      <c r="A97" s="31"/>
      <c r="B97" s="117"/>
      <c r="C97" s="117"/>
      <c r="D97" s="36"/>
      <c r="E97" s="118"/>
      <c r="I97" s="31"/>
    </row>
    <row r="98" spans="1:9" s="37" customFormat="1" ht="11.25">
      <c r="A98" s="31"/>
      <c r="B98" s="117"/>
      <c r="C98" s="117"/>
      <c r="D98" s="36"/>
      <c r="E98" s="118"/>
      <c r="I98" s="31"/>
    </row>
    <row r="99" spans="1:9" s="37" customFormat="1" ht="11.25">
      <c r="A99" s="31"/>
      <c r="B99" s="117"/>
      <c r="C99" s="117"/>
      <c r="D99" s="36"/>
      <c r="E99" s="118"/>
      <c r="I99" s="31"/>
    </row>
    <row r="100" spans="1:9" s="37" customFormat="1" ht="11.25">
      <c r="A100" s="31"/>
      <c r="B100" s="117"/>
      <c r="C100" s="117"/>
      <c r="D100" s="36"/>
      <c r="E100" s="118"/>
      <c r="I100" s="31"/>
    </row>
    <row r="101" spans="1:9" s="37" customFormat="1" ht="11.25">
      <c r="A101" s="31"/>
      <c r="B101" s="117"/>
      <c r="C101" s="117"/>
      <c r="D101" s="36"/>
      <c r="E101" s="118"/>
      <c r="I101" s="31"/>
    </row>
    <row r="102" spans="1:9" s="37" customFormat="1" ht="11.25">
      <c r="A102" s="31"/>
      <c r="B102" s="117"/>
      <c r="C102" s="117"/>
      <c r="D102" s="36"/>
      <c r="E102" s="118"/>
      <c r="I102" s="31"/>
    </row>
    <row r="103" spans="1:9" s="37" customFormat="1" ht="11.25">
      <c r="A103" s="31"/>
      <c r="B103" s="117"/>
      <c r="C103" s="117"/>
      <c r="D103" s="36"/>
      <c r="E103" s="118"/>
      <c r="I103" s="31"/>
    </row>
    <row r="104" spans="1:9" s="37" customFormat="1" ht="11.25">
      <c r="A104" s="31"/>
      <c r="B104" s="117"/>
      <c r="C104" s="117"/>
      <c r="D104" s="36"/>
      <c r="E104" s="118"/>
      <c r="I104" s="31"/>
    </row>
    <row r="105" spans="1:9" s="37" customFormat="1" ht="11.25">
      <c r="A105" s="31"/>
      <c r="B105" s="117"/>
      <c r="C105" s="117"/>
      <c r="D105" s="36"/>
      <c r="E105" s="118"/>
      <c r="I105" s="31"/>
    </row>
  </sheetData>
  <sheetProtection selectLockedCells="1"/>
  <mergeCells count="14">
    <mergeCell ref="I6:I10"/>
    <mergeCell ref="A3:E3"/>
    <mergeCell ref="F4:I4"/>
    <mergeCell ref="J6:J10"/>
    <mergeCell ref="C8:C10"/>
    <mergeCell ref="D8:D10"/>
    <mergeCell ref="E8:E10"/>
    <mergeCell ref="A6:A10"/>
    <mergeCell ref="B6:B10"/>
    <mergeCell ref="C6:E7"/>
    <mergeCell ref="F6:F10"/>
    <mergeCell ref="G6:G10"/>
    <mergeCell ref="H6:H10"/>
    <mergeCell ref="F3:J3"/>
  </mergeCells>
  <phoneticPr fontId="42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05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0.625" style="52" customWidth="1"/>
    <col min="2" max="2" width="15" style="52" customWidth="1"/>
    <col min="3" max="4" width="9.875" style="54" customWidth="1"/>
    <col min="5" max="5" width="10.125" style="535" customWidth="1"/>
    <col min="6" max="6" width="9.125" style="535" customWidth="1"/>
    <col min="7" max="7" width="10.125" style="535" customWidth="1"/>
    <col min="8" max="8" width="7.625" style="535" customWidth="1"/>
    <col min="9" max="9" width="9" style="536"/>
    <col min="10" max="16384" width="9" style="57"/>
  </cols>
  <sheetData>
    <row r="1" spans="1:9" s="403" customFormat="1" ht="14.1" customHeight="1">
      <c r="A1" s="231" t="s">
        <v>680</v>
      </c>
      <c r="B1" s="231"/>
      <c r="C1" s="405"/>
      <c r="D1" s="405"/>
      <c r="E1" s="517"/>
      <c r="F1" s="517"/>
      <c r="G1" s="517"/>
      <c r="H1" s="517"/>
      <c r="I1" s="518"/>
    </row>
    <row r="2" spans="1:9" s="110" customFormat="1" ht="14.1" customHeight="1">
      <c r="A2" s="89"/>
      <c r="B2" s="89"/>
      <c r="C2" s="109"/>
      <c r="D2" s="109"/>
      <c r="E2" s="519"/>
      <c r="F2" s="519"/>
      <c r="G2" s="519"/>
      <c r="H2" s="519"/>
      <c r="I2" s="520"/>
    </row>
    <row r="3" spans="1:9" s="38" customFormat="1" ht="20.100000000000001" customHeight="1">
      <c r="A3" s="673" t="s">
        <v>287</v>
      </c>
      <c r="B3" s="673"/>
      <c r="C3" s="673"/>
      <c r="D3" s="673"/>
      <c r="E3" s="673"/>
      <c r="F3" s="673"/>
      <c r="G3" s="673"/>
      <c r="H3" s="673"/>
      <c r="I3" s="521"/>
    </row>
    <row r="4" spans="1:9" s="42" customFormat="1" ht="24" customHeight="1">
      <c r="A4" s="1000" t="s">
        <v>619</v>
      </c>
      <c r="B4" s="1000"/>
      <c r="C4" s="1000"/>
      <c r="D4" s="1000"/>
      <c r="E4" s="1000"/>
      <c r="F4" s="1000"/>
      <c r="G4" s="1000"/>
      <c r="H4" s="1000"/>
      <c r="I4" s="522"/>
    </row>
    <row r="5" spans="1:9" s="43" customFormat="1" ht="18" customHeight="1" thickBot="1">
      <c r="A5" s="45" t="s">
        <v>17</v>
      </c>
      <c r="B5" s="45"/>
      <c r="C5" s="35"/>
      <c r="D5" s="35"/>
      <c r="E5" s="523"/>
      <c r="F5" s="523"/>
      <c r="G5" s="523"/>
      <c r="H5" s="524" t="s">
        <v>76</v>
      </c>
      <c r="I5" s="525"/>
    </row>
    <row r="6" spans="1:9" s="37" customFormat="1" ht="15.95" customHeight="1">
      <c r="A6" s="707" t="s">
        <v>288</v>
      </c>
      <c r="B6" s="1001"/>
      <c r="C6" s="683" t="s">
        <v>289</v>
      </c>
      <c r="D6" s="763"/>
      <c r="E6" s="1006" t="s">
        <v>290</v>
      </c>
      <c r="F6" s="1007"/>
      <c r="G6" s="1010" t="s">
        <v>620</v>
      </c>
      <c r="H6" s="1007"/>
      <c r="I6" s="502"/>
    </row>
    <row r="7" spans="1:9" s="37" customFormat="1" ht="15.95" customHeight="1">
      <c r="A7" s="1002"/>
      <c r="B7" s="1003"/>
      <c r="C7" s="747"/>
      <c r="D7" s="648"/>
      <c r="E7" s="1008"/>
      <c r="F7" s="1009"/>
      <c r="G7" s="1008"/>
      <c r="H7" s="1009"/>
      <c r="I7" s="502"/>
    </row>
    <row r="8" spans="1:9" s="37" customFormat="1" ht="18" customHeight="1">
      <c r="A8" s="1002"/>
      <c r="B8" s="1003"/>
      <c r="C8" s="684" t="s">
        <v>291</v>
      </c>
      <c r="D8" s="640" t="s">
        <v>292</v>
      </c>
      <c r="E8" s="1011" t="s">
        <v>291</v>
      </c>
      <c r="F8" s="1013" t="s">
        <v>292</v>
      </c>
      <c r="G8" s="1011" t="s">
        <v>291</v>
      </c>
      <c r="H8" s="1013" t="s">
        <v>292</v>
      </c>
      <c r="I8" s="502"/>
    </row>
    <row r="9" spans="1:9" s="37" customFormat="1" ht="18" customHeight="1">
      <c r="A9" s="1004"/>
      <c r="B9" s="1005"/>
      <c r="C9" s="753"/>
      <c r="D9" s="666"/>
      <c r="E9" s="1012"/>
      <c r="F9" s="1014"/>
      <c r="G9" s="1012"/>
      <c r="H9" s="1014"/>
      <c r="I9" s="502"/>
    </row>
    <row r="10" spans="1:9" s="93" customFormat="1" ht="32.1" customHeight="1">
      <c r="A10" s="725" t="s">
        <v>473</v>
      </c>
      <c r="B10" s="725"/>
      <c r="C10" s="434">
        <v>1924857</v>
      </c>
      <c r="D10" s="434">
        <v>5623751</v>
      </c>
      <c r="E10" s="526">
        <v>1433134</v>
      </c>
      <c r="F10" s="526">
        <v>6508129</v>
      </c>
      <c r="G10" s="526">
        <v>491722</v>
      </c>
      <c r="H10" s="526">
        <v>0</v>
      </c>
      <c r="I10" s="527"/>
    </row>
    <row r="11" spans="1:9" s="93" customFormat="1" ht="32.1" customHeight="1">
      <c r="A11" s="726" t="s">
        <v>475</v>
      </c>
      <c r="B11" s="725"/>
      <c r="C11" s="434">
        <v>20183113</v>
      </c>
      <c r="D11" s="434">
        <v>2151971</v>
      </c>
      <c r="E11" s="526">
        <v>13628768</v>
      </c>
      <c r="F11" s="526">
        <v>1654450</v>
      </c>
      <c r="G11" s="526">
        <v>6554345</v>
      </c>
      <c r="H11" s="526">
        <v>497521</v>
      </c>
      <c r="I11" s="527"/>
    </row>
    <row r="12" spans="1:9" s="93" customFormat="1" ht="32.1" customHeight="1">
      <c r="A12" s="726" t="s">
        <v>502</v>
      </c>
      <c r="B12" s="725"/>
      <c r="C12" s="434">
        <v>26468370</v>
      </c>
      <c r="D12" s="434">
        <v>2412364</v>
      </c>
      <c r="E12" s="526">
        <v>14294715</v>
      </c>
      <c r="F12" s="526">
        <v>1885503</v>
      </c>
      <c r="G12" s="526">
        <v>12173655</v>
      </c>
      <c r="H12" s="526">
        <v>526861</v>
      </c>
      <c r="I12" s="527"/>
    </row>
    <row r="13" spans="1:9" s="93" customFormat="1" ht="32.1" customHeight="1">
      <c r="A13" s="726" t="s">
        <v>515</v>
      </c>
      <c r="B13" s="725"/>
      <c r="C13" s="434">
        <v>26941667</v>
      </c>
      <c r="D13" s="434">
        <v>2769166</v>
      </c>
      <c r="E13" s="526">
        <v>14765236</v>
      </c>
      <c r="F13" s="526">
        <v>2203320</v>
      </c>
      <c r="G13" s="526">
        <v>12176431</v>
      </c>
      <c r="H13" s="526">
        <v>565846</v>
      </c>
      <c r="I13" s="527"/>
    </row>
    <row r="14" spans="1:9" s="93" customFormat="1" ht="32.1" customHeight="1">
      <c r="A14" s="723">
        <v>2017</v>
      </c>
      <c r="B14" s="723"/>
      <c r="C14" s="435">
        <f t="shared" ref="C14:H14" si="0">SUM(C16:C25)</f>
        <v>30194461</v>
      </c>
      <c r="D14" s="435">
        <f t="shared" si="0"/>
        <v>3083489</v>
      </c>
      <c r="E14" s="528">
        <f t="shared" si="0"/>
        <v>13843718</v>
      </c>
      <c r="F14" s="528">
        <f t="shared" si="0"/>
        <v>2560639</v>
      </c>
      <c r="G14" s="528">
        <f t="shared" si="0"/>
        <v>16350743</v>
      </c>
      <c r="H14" s="528">
        <f t="shared" si="0"/>
        <v>522850</v>
      </c>
      <c r="I14" s="527"/>
    </row>
    <row r="15" spans="1:9" s="37" customFormat="1" ht="25.7" customHeight="1">
      <c r="A15" s="1015"/>
      <c r="B15" s="1015"/>
      <c r="C15" s="434"/>
      <c r="D15" s="434"/>
      <c r="E15" s="526"/>
      <c r="F15" s="526"/>
      <c r="G15" s="526"/>
      <c r="H15" s="526"/>
      <c r="I15" s="502"/>
    </row>
    <row r="16" spans="1:9" s="37" customFormat="1" ht="32.1" customHeight="1">
      <c r="A16" s="19" t="s">
        <v>101</v>
      </c>
      <c r="B16" s="111" t="s">
        <v>293</v>
      </c>
      <c r="C16" s="436">
        <f>SUM(E16,G16)</f>
        <v>288040</v>
      </c>
      <c r="D16" s="436">
        <f>SUM(F16,H16)</f>
        <v>1327542</v>
      </c>
      <c r="E16" s="605">
        <v>272403</v>
      </c>
      <c r="F16" s="606">
        <v>1279025</v>
      </c>
      <c r="G16" s="605">
        <v>15637</v>
      </c>
      <c r="H16" s="606">
        <v>48517</v>
      </c>
      <c r="I16" s="502"/>
    </row>
    <row r="17" spans="1:9" s="37" customFormat="1" ht="32.1" customHeight="1">
      <c r="A17" s="19" t="s">
        <v>102</v>
      </c>
      <c r="B17" s="111" t="s">
        <v>103</v>
      </c>
      <c r="C17" s="436">
        <f t="shared" ref="C17:C25" si="1">SUM(E17,G17)</f>
        <v>1029</v>
      </c>
      <c r="D17" s="436">
        <f t="shared" ref="D17:D25" si="2">SUM(F17,H17)</f>
        <v>659775</v>
      </c>
      <c r="E17" s="605">
        <v>1004</v>
      </c>
      <c r="F17" s="606">
        <v>626699</v>
      </c>
      <c r="G17" s="605">
        <v>25</v>
      </c>
      <c r="H17" s="606">
        <v>33076</v>
      </c>
      <c r="I17" s="502"/>
    </row>
    <row r="18" spans="1:9" s="37" customFormat="1" ht="32.1" customHeight="1">
      <c r="A18" s="19" t="s">
        <v>104</v>
      </c>
      <c r="B18" s="111" t="s">
        <v>294</v>
      </c>
      <c r="C18" s="436">
        <f t="shared" si="1"/>
        <v>3753574</v>
      </c>
      <c r="D18" s="436">
        <f t="shared" si="2"/>
        <v>13280</v>
      </c>
      <c r="E18" s="605">
        <v>3647452</v>
      </c>
      <c r="F18" s="606">
        <v>8529</v>
      </c>
      <c r="G18" s="605">
        <v>106122</v>
      </c>
      <c r="H18" s="606">
        <v>4751</v>
      </c>
      <c r="I18" s="502"/>
    </row>
    <row r="19" spans="1:9" s="37" customFormat="1" ht="32.1" customHeight="1">
      <c r="A19" s="19" t="s">
        <v>295</v>
      </c>
      <c r="B19" s="111" t="s">
        <v>623</v>
      </c>
      <c r="C19" s="436">
        <f t="shared" si="1"/>
        <v>2926</v>
      </c>
      <c r="D19" s="436">
        <f t="shared" si="2"/>
        <v>618167</v>
      </c>
      <c r="E19" s="605">
        <v>2651</v>
      </c>
      <c r="F19" s="606">
        <v>576178</v>
      </c>
      <c r="G19" s="605">
        <v>275</v>
      </c>
      <c r="H19" s="606">
        <v>41989</v>
      </c>
      <c r="I19" s="502"/>
    </row>
    <row r="20" spans="1:9" s="37" customFormat="1" ht="32.1" customHeight="1">
      <c r="A20" s="19" t="s">
        <v>296</v>
      </c>
      <c r="B20" s="111" t="s">
        <v>622</v>
      </c>
      <c r="C20" s="436">
        <f t="shared" si="1"/>
        <v>6</v>
      </c>
      <c r="D20" s="436">
        <f t="shared" si="2"/>
        <v>134</v>
      </c>
      <c r="E20" s="605">
        <v>6</v>
      </c>
      <c r="F20" s="606">
        <v>134</v>
      </c>
      <c r="G20" s="605">
        <v>0</v>
      </c>
      <c r="H20" s="606">
        <v>0</v>
      </c>
      <c r="I20" s="502"/>
    </row>
    <row r="21" spans="1:9" s="37" customFormat="1" ht="32.1" customHeight="1">
      <c r="A21" s="19" t="s">
        <v>297</v>
      </c>
      <c r="B21" s="111" t="s">
        <v>105</v>
      </c>
      <c r="C21" s="436">
        <f t="shared" si="1"/>
        <v>7</v>
      </c>
      <c r="D21" s="436">
        <f t="shared" si="2"/>
        <v>2620</v>
      </c>
      <c r="E21" s="605">
        <v>6</v>
      </c>
      <c r="F21" s="606">
        <v>2566</v>
      </c>
      <c r="G21" s="605">
        <v>1</v>
      </c>
      <c r="H21" s="606">
        <v>54</v>
      </c>
      <c r="I21" s="502"/>
    </row>
    <row r="22" spans="1:9" s="37" customFormat="1" ht="32.1" customHeight="1">
      <c r="A22" s="19" t="s">
        <v>106</v>
      </c>
      <c r="B22" s="111" t="s">
        <v>624</v>
      </c>
      <c r="C22" s="436">
        <f t="shared" si="1"/>
        <v>2</v>
      </c>
      <c r="D22" s="436">
        <f t="shared" si="2"/>
        <v>13725</v>
      </c>
      <c r="E22" s="605">
        <v>2</v>
      </c>
      <c r="F22" s="606">
        <v>13725</v>
      </c>
      <c r="G22" s="605">
        <v>0</v>
      </c>
      <c r="H22" s="606">
        <v>0</v>
      </c>
      <c r="I22" s="502"/>
    </row>
    <row r="23" spans="1:9" s="37" customFormat="1" ht="32.1" customHeight="1">
      <c r="A23" s="19" t="s">
        <v>298</v>
      </c>
      <c r="B23" s="111" t="s">
        <v>621</v>
      </c>
      <c r="C23" s="436">
        <f t="shared" si="1"/>
        <v>178</v>
      </c>
      <c r="D23" s="436">
        <f t="shared" si="2"/>
        <v>1534</v>
      </c>
      <c r="E23" s="605">
        <v>176</v>
      </c>
      <c r="F23" s="606">
        <v>1533</v>
      </c>
      <c r="G23" s="605">
        <v>2</v>
      </c>
      <c r="H23" s="606">
        <v>1</v>
      </c>
      <c r="I23" s="502"/>
    </row>
    <row r="24" spans="1:9" s="37" customFormat="1" ht="32.1" customHeight="1">
      <c r="A24" s="19" t="s">
        <v>107</v>
      </c>
      <c r="B24" s="111" t="s">
        <v>108</v>
      </c>
      <c r="C24" s="436">
        <f t="shared" si="1"/>
        <v>26148660</v>
      </c>
      <c r="D24" s="436">
        <f t="shared" si="2"/>
        <v>443196</v>
      </c>
      <c r="E24" s="605">
        <v>9920000</v>
      </c>
      <c r="F24" s="606">
        <v>49600</v>
      </c>
      <c r="G24" s="605">
        <v>16228660</v>
      </c>
      <c r="H24" s="606">
        <v>393596</v>
      </c>
      <c r="I24" s="502"/>
    </row>
    <row r="25" spans="1:9" s="37" customFormat="1" ht="32.1" customHeight="1" thickBot="1">
      <c r="A25" s="112" t="s">
        <v>299</v>
      </c>
      <c r="B25" s="113" t="s">
        <v>300</v>
      </c>
      <c r="C25" s="437">
        <f t="shared" si="1"/>
        <v>39</v>
      </c>
      <c r="D25" s="438">
        <f t="shared" si="2"/>
        <v>3516</v>
      </c>
      <c r="E25" s="607">
        <v>18</v>
      </c>
      <c r="F25" s="608">
        <v>2650</v>
      </c>
      <c r="G25" s="607">
        <v>21</v>
      </c>
      <c r="H25" s="608">
        <v>866</v>
      </c>
      <c r="I25" s="502"/>
    </row>
    <row r="26" spans="1:9" s="114" customFormat="1" ht="11.1" customHeight="1">
      <c r="A26" s="114" t="s">
        <v>462</v>
      </c>
      <c r="C26" s="115"/>
      <c r="D26" s="115"/>
      <c r="E26" s="529"/>
      <c r="F26" s="530"/>
      <c r="G26" s="529"/>
      <c r="H26" s="531" t="s">
        <v>511</v>
      </c>
      <c r="I26" s="532"/>
    </row>
    <row r="27" spans="1:9" s="114" customFormat="1" ht="11.1" customHeight="1">
      <c r="A27" s="116" t="s">
        <v>645</v>
      </c>
      <c r="B27" s="116"/>
      <c r="C27" s="115"/>
      <c r="D27" s="115"/>
      <c r="E27" s="529"/>
      <c r="F27" s="530"/>
      <c r="G27" s="529"/>
      <c r="H27" s="529"/>
      <c r="I27" s="532"/>
    </row>
    <row r="28" spans="1:9" s="37" customFormat="1" ht="11.25">
      <c r="A28" s="31"/>
      <c r="B28" s="31"/>
      <c r="C28" s="33"/>
      <c r="D28" s="33"/>
      <c r="E28" s="533"/>
      <c r="F28" s="534"/>
      <c r="G28" s="533"/>
      <c r="H28" s="533"/>
      <c r="I28" s="502"/>
    </row>
    <row r="29" spans="1:9" s="37" customFormat="1" ht="11.25">
      <c r="A29" s="31"/>
      <c r="B29" s="31"/>
      <c r="C29" s="33"/>
      <c r="D29" s="33"/>
      <c r="E29" s="533"/>
      <c r="F29" s="533"/>
      <c r="G29" s="533"/>
      <c r="H29" s="533"/>
      <c r="I29" s="502"/>
    </row>
    <row r="30" spans="1:9" s="37" customFormat="1" ht="11.25">
      <c r="A30" s="31"/>
      <c r="B30" s="31"/>
      <c r="C30" s="33"/>
      <c r="D30" s="108"/>
      <c r="E30" s="533"/>
      <c r="F30" s="533"/>
      <c r="G30" s="533"/>
      <c r="H30" s="533"/>
      <c r="I30" s="502"/>
    </row>
    <row r="31" spans="1:9" s="37" customFormat="1" ht="11.25">
      <c r="A31" s="31"/>
      <c r="B31" s="31"/>
      <c r="C31" s="33"/>
      <c r="D31" s="33"/>
      <c r="E31" s="533"/>
      <c r="F31" s="533"/>
      <c r="G31" s="533"/>
      <c r="H31" s="533"/>
      <c r="I31" s="502"/>
    </row>
    <row r="32" spans="1:9" s="37" customFormat="1" ht="11.25">
      <c r="A32" s="31"/>
      <c r="B32" s="31"/>
      <c r="C32" s="33"/>
      <c r="D32" s="33"/>
      <c r="E32" s="533"/>
      <c r="F32" s="533"/>
      <c r="G32" s="533"/>
      <c r="H32" s="533"/>
      <c r="I32" s="502"/>
    </row>
    <row r="33" spans="1:9" s="37" customFormat="1" ht="11.25">
      <c r="A33" s="31"/>
      <c r="B33" s="31"/>
      <c r="C33" s="33"/>
      <c r="D33" s="33"/>
      <c r="E33" s="533"/>
      <c r="F33" s="533"/>
      <c r="G33" s="533"/>
      <c r="H33" s="533"/>
      <c r="I33" s="502"/>
    </row>
    <row r="34" spans="1:9" s="37" customFormat="1" ht="11.25">
      <c r="A34" s="31"/>
      <c r="B34" s="31"/>
      <c r="C34" s="33"/>
      <c r="D34" s="33"/>
      <c r="E34" s="533"/>
      <c r="F34" s="533"/>
      <c r="G34" s="533"/>
      <c r="H34" s="533"/>
      <c r="I34" s="502"/>
    </row>
    <row r="35" spans="1:9" s="37" customFormat="1" ht="11.25">
      <c r="A35" s="31"/>
      <c r="B35" s="31"/>
      <c r="C35" s="33"/>
      <c r="D35" s="33"/>
      <c r="E35" s="533"/>
      <c r="F35" s="533"/>
      <c r="G35" s="533"/>
      <c r="H35" s="533"/>
      <c r="I35" s="502"/>
    </row>
    <row r="36" spans="1:9" s="37" customFormat="1" ht="11.25">
      <c r="A36" s="31"/>
      <c r="B36" s="31"/>
      <c r="C36" s="33"/>
      <c r="D36" s="33"/>
      <c r="E36" s="533"/>
      <c r="F36" s="533"/>
      <c r="G36" s="533"/>
      <c r="H36" s="533"/>
      <c r="I36" s="502"/>
    </row>
    <row r="37" spans="1:9" s="37" customFormat="1" ht="11.25">
      <c r="A37" s="31"/>
      <c r="B37" s="31"/>
      <c r="C37" s="33"/>
      <c r="D37" s="33"/>
      <c r="E37" s="533"/>
      <c r="F37" s="533"/>
      <c r="G37" s="533"/>
      <c r="H37" s="533"/>
      <c r="I37" s="502"/>
    </row>
    <row r="38" spans="1:9" s="37" customFormat="1" ht="11.25">
      <c r="A38" s="31"/>
      <c r="B38" s="31"/>
      <c r="C38" s="33"/>
      <c r="D38" s="33"/>
      <c r="E38" s="533"/>
      <c r="F38" s="533"/>
      <c r="G38" s="533"/>
      <c r="H38" s="533"/>
      <c r="I38" s="502"/>
    </row>
    <row r="39" spans="1:9" s="37" customFormat="1" ht="11.25">
      <c r="A39" s="31"/>
      <c r="B39" s="31"/>
      <c r="C39" s="33"/>
      <c r="D39" s="33"/>
      <c r="E39" s="533"/>
      <c r="F39" s="533"/>
      <c r="G39" s="533"/>
      <c r="H39" s="533"/>
      <c r="I39" s="502"/>
    </row>
    <row r="40" spans="1:9" s="37" customFormat="1" ht="11.25">
      <c r="A40" s="31"/>
      <c r="B40" s="31"/>
      <c r="C40" s="33"/>
      <c r="D40" s="33"/>
      <c r="E40" s="533"/>
      <c r="F40" s="533"/>
      <c r="G40" s="533"/>
      <c r="H40" s="533"/>
      <c r="I40" s="502"/>
    </row>
    <row r="41" spans="1:9" s="37" customFormat="1" ht="11.25">
      <c r="A41" s="31"/>
      <c r="B41" s="31"/>
      <c r="C41" s="33"/>
      <c r="D41" s="33"/>
      <c r="E41" s="533"/>
      <c r="F41" s="533"/>
      <c r="G41" s="533"/>
      <c r="H41" s="533"/>
      <c r="I41" s="502"/>
    </row>
    <row r="42" spans="1:9" s="37" customFormat="1" ht="11.25">
      <c r="A42" s="31"/>
      <c r="B42" s="31"/>
      <c r="C42" s="33"/>
      <c r="D42" s="33"/>
      <c r="E42" s="533"/>
      <c r="F42" s="533"/>
      <c r="G42" s="533"/>
      <c r="H42" s="533"/>
      <c r="I42" s="502"/>
    </row>
    <row r="43" spans="1:9" s="37" customFormat="1" ht="11.25">
      <c r="A43" s="31"/>
      <c r="B43" s="31"/>
      <c r="C43" s="33"/>
      <c r="D43" s="33"/>
      <c r="E43" s="533"/>
      <c r="F43" s="533"/>
      <c r="G43" s="533"/>
      <c r="H43" s="533"/>
      <c r="I43" s="502"/>
    </row>
    <row r="44" spans="1:9" s="37" customFormat="1" ht="11.25">
      <c r="A44" s="31"/>
      <c r="B44" s="31"/>
      <c r="C44" s="33"/>
      <c r="D44" s="33"/>
      <c r="E44" s="533"/>
      <c r="F44" s="533"/>
      <c r="G44" s="533"/>
      <c r="H44" s="533"/>
      <c r="I44" s="502"/>
    </row>
    <row r="45" spans="1:9" s="37" customFormat="1" ht="11.25">
      <c r="A45" s="31"/>
      <c r="B45" s="31"/>
      <c r="C45" s="33"/>
      <c r="D45" s="33"/>
      <c r="E45" s="533"/>
      <c r="F45" s="533"/>
      <c r="G45" s="533"/>
      <c r="H45" s="533"/>
      <c r="I45" s="502"/>
    </row>
    <row r="46" spans="1:9" s="37" customFormat="1" ht="11.25">
      <c r="A46" s="31"/>
      <c r="B46" s="31"/>
      <c r="C46" s="33"/>
      <c r="D46" s="33"/>
      <c r="E46" s="533"/>
      <c r="F46" s="533"/>
      <c r="G46" s="533"/>
      <c r="H46" s="533"/>
      <c r="I46" s="502"/>
    </row>
    <row r="47" spans="1:9" s="37" customFormat="1" ht="11.25">
      <c r="A47" s="31"/>
      <c r="B47" s="31"/>
      <c r="C47" s="33"/>
      <c r="D47" s="33"/>
      <c r="E47" s="533"/>
      <c r="F47" s="533"/>
      <c r="G47" s="533"/>
      <c r="H47" s="533"/>
      <c r="I47" s="502"/>
    </row>
    <row r="48" spans="1:9" s="37" customFormat="1" ht="11.25">
      <c r="A48" s="31"/>
      <c r="B48" s="31"/>
      <c r="C48" s="33"/>
      <c r="D48" s="33"/>
      <c r="E48" s="533"/>
      <c r="F48" s="533"/>
      <c r="G48" s="533"/>
      <c r="H48" s="533"/>
      <c r="I48" s="502"/>
    </row>
    <row r="49" spans="1:9" s="37" customFormat="1" ht="11.25">
      <c r="A49" s="31"/>
      <c r="B49" s="31"/>
      <c r="C49" s="33"/>
      <c r="D49" s="33"/>
      <c r="E49" s="533"/>
      <c r="F49" s="533"/>
      <c r="G49" s="533"/>
      <c r="H49" s="533"/>
      <c r="I49" s="502"/>
    </row>
    <row r="50" spans="1:9" s="37" customFormat="1" ht="11.25">
      <c r="A50" s="31"/>
      <c r="B50" s="31"/>
      <c r="C50" s="33"/>
      <c r="D50" s="33"/>
      <c r="E50" s="533"/>
      <c r="F50" s="533"/>
      <c r="G50" s="533"/>
      <c r="H50" s="533"/>
      <c r="I50" s="502"/>
    </row>
    <row r="51" spans="1:9" s="37" customFormat="1" ht="11.25">
      <c r="A51" s="31"/>
      <c r="B51" s="31"/>
      <c r="C51" s="33"/>
      <c r="D51" s="33"/>
      <c r="E51" s="533"/>
      <c r="F51" s="533"/>
      <c r="G51" s="533"/>
      <c r="H51" s="533"/>
      <c r="I51" s="502"/>
    </row>
    <row r="52" spans="1:9" s="37" customFormat="1" ht="11.25">
      <c r="A52" s="31"/>
      <c r="B52" s="31"/>
      <c r="C52" s="33"/>
      <c r="D52" s="33"/>
      <c r="E52" s="533"/>
      <c r="F52" s="533"/>
      <c r="G52" s="533"/>
      <c r="H52" s="533"/>
      <c r="I52" s="502"/>
    </row>
    <row r="53" spans="1:9" s="37" customFormat="1" ht="11.25">
      <c r="A53" s="31"/>
      <c r="B53" s="31"/>
      <c r="C53" s="33"/>
      <c r="D53" s="33"/>
      <c r="E53" s="533"/>
      <c r="F53" s="533"/>
      <c r="G53" s="533"/>
      <c r="H53" s="533"/>
      <c r="I53" s="502"/>
    </row>
    <row r="54" spans="1:9" s="37" customFormat="1" ht="11.25">
      <c r="A54" s="31"/>
      <c r="B54" s="31"/>
      <c r="C54" s="33"/>
      <c r="D54" s="33"/>
      <c r="E54" s="533"/>
      <c r="F54" s="533"/>
      <c r="G54" s="533"/>
      <c r="H54" s="533"/>
      <c r="I54" s="502"/>
    </row>
    <row r="55" spans="1:9" s="37" customFormat="1" ht="11.25">
      <c r="A55" s="31"/>
      <c r="B55" s="31"/>
      <c r="C55" s="33"/>
      <c r="D55" s="33"/>
      <c r="E55" s="533"/>
      <c r="F55" s="533"/>
      <c r="G55" s="533"/>
      <c r="H55" s="533"/>
      <c r="I55" s="502"/>
    </row>
    <row r="56" spans="1:9" s="37" customFormat="1" ht="11.25">
      <c r="A56" s="31"/>
      <c r="B56" s="31"/>
      <c r="C56" s="33"/>
      <c r="D56" s="33"/>
      <c r="E56" s="533"/>
      <c r="F56" s="533"/>
      <c r="G56" s="533"/>
      <c r="H56" s="533"/>
      <c r="I56" s="502"/>
    </row>
    <row r="57" spans="1:9" s="37" customFormat="1" ht="11.25">
      <c r="A57" s="31"/>
      <c r="B57" s="31"/>
      <c r="C57" s="33"/>
      <c r="D57" s="33"/>
      <c r="E57" s="533"/>
      <c r="F57" s="533"/>
      <c r="G57" s="533"/>
      <c r="H57" s="533"/>
      <c r="I57" s="502"/>
    </row>
    <row r="58" spans="1:9" s="37" customFormat="1" ht="11.25">
      <c r="A58" s="31"/>
      <c r="B58" s="31"/>
      <c r="C58" s="33"/>
      <c r="D58" s="33"/>
      <c r="E58" s="533"/>
      <c r="F58" s="533"/>
      <c r="G58" s="533"/>
      <c r="H58" s="533"/>
      <c r="I58" s="502"/>
    </row>
    <row r="59" spans="1:9" s="37" customFormat="1" ht="11.25">
      <c r="A59" s="31"/>
      <c r="B59" s="31"/>
      <c r="C59" s="33"/>
      <c r="D59" s="33"/>
      <c r="E59" s="533"/>
      <c r="F59" s="533"/>
      <c r="G59" s="533"/>
      <c r="H59" s="533"/>
      <c r="I59" s="502"/>
    </row>
    <row r="60" spans="1:9" s="37" customFormat="1" ht="11.25">
      <c r="A60" s="31"/>
      <c r="B60" s="31"/>
      <c r="C60" s="33"/>
      <c r="D60" s="33"/>
      <c r="E60" s="533"/>
      <c r="F60" s="533"/>
      <c r="G60" s="533"/>
      <c r="H60" s="533"/>
      <c r="I60" s="502"/>
    </row>
    <row r="61" spans="1:9" s="37" customFormat="1" ht="11.25">
      <c r="A61" s="31"/>
      <c r="B61" s="31"/>
      <c r="C61" s="33"/>
      <c r="D61" s="33"/>
      <c r="E61" s="533"/>
      <c r="F61" s="533"/>
      <c r="G61" s="533"/>
      <c r="H61" s="533"/>
      <c r="I61" s="502"/>
    </row>
    <row r="62" spans="1:9" s="37" customFormat="1" ht="11.25">
      <c r="A62" s="31"/>
      <c r="B62" s="31"/>
      <c r="C62" s="33"/>
      <c r="D62" s="33"/>
      <c r="E62" s="533"/>
      <c r="F62" s="533"/>
      <c r="G62" s="533"/>
      <c r="H62" s="533"/>
      <c r="I62" s="502"/>
    </row>
    <row r="63" spans="1:9" s="37" customFormat="1" ht="11.25">
      <c r="A63" s="31"/>
      <c r="B63" s="31"/>
      <c r="C63" s="33"/>
      <c r="D63" s="33"/>
      <c r="E63" s="533"/>
      <c r="F63" s="533"/>
      <c r="G63" s="533"/>
      <c r="H63" s="533"/>
      <c r="I63" s="502"/>
    </row>
    <row r="64" spans="1:9" s="37" customFormat="1" ht="11.25">
      <c r="A64" s="31"/>
      <c r="B64" s="31"/>
      <c r="C64" s="33"/>
      <c r="D64" s="33"/>
      <c r="E64" s="533"/>
      <c r="F64" s="533"/>
      <c r="G64" s="533"/>
      <c r="H64" s="533"/>
      <c r="I64" s="502"/>
    </row>
    <row r="65" spans="1:9" s="37" customFormat="1" ht="11.25">
      <c r="A65" s="31"/>
      <c r="B65" s="31"/>
      <c r="C65" s="33"/>
      <c r="D65" s="33"/>
      <c r="E65" s="533"/>
      <c r="F65" s="533"/>
      <c r="G65" s="533"/>
      <c r="H65" s="533"/>
      <c r="I65" s="502"/>
    </row>
    <row r="66" spans="1:9" s="37" customFormat="1" ht="11.25">
      <c r="A66" s="31"/>
      <c r="B66" s="31"/>
      <c r="C66" s="33"/>
      <c r="D66" s="33"/>
      <c r="E66" s="533"/>
      <c r="F66" s="533"/>
      <c r="G66" s="533"/>
      <c r="H66" s="533"/>
      <c r="I66" s="502"/>
    </row>
    <row r="67" spans="1:9" s="37" customFormat="1" ht="11.25">
      <c r="A67" s="31"/>
      <c r="B67" s="31"/>
      <c r="C67" s="33"/>
      <c r="D67" s="33"/>
      <c r="E67" s="533"/>
      <c r="F67" s="533"/>
      <c r="G67" s="533"/>
      <c r="H67" s="533"/>
      <c r="I67" s="502"/>
    </row>
    <row r="68" spans="1:9" s="37" customFormat="1" ht="11.25">
      <c r="A68" s="31"/>
      <c r="B68" s="31"/>
      <c r="C68" s="33"/>
      <c r="D68" s="33"/>
      <c r="E68" s="533"/>
      <c r="F68" s="533"/>
      <c r="G68" s="533"/>
      <c r="H68" s="533"/>
      <c r="I68" s="502"/>
    </row>
    <row r="69" spans="1:9" s="37" customFormat="1" ht="11.25">
      <c r="A69" s="31"/>
      <c r="B69" s="31"/>
      <c r="C69" s="33"/>
      <c r="D69" s="33"/>
      <c r="E69" s="533"/>
      <c r="F69" s="533"/>
      <c r="G69" s="533"/>
      <c r="H69" s="533"/>
      <c r="I69" s="502"/>
    </row>
    <row r="70" spans="1:9" s="37" customFormat="1" ht="11.25">
      <c r="A70" s="31"/>
      <c r="B70" s="31"/>
      <c r="C70" s="33"/>
      <c r="D70" s="33"/>
      <c r="E70" s="533"/>
      <c r="F70" s="533"/>
      <c r="G70" s="533"/>
      <c r="H70" s="533"/>
      <c r="I70" s="502"/>
    </row>
    <row r="71" spans="1:9" s="37" customFormat="1" ht="11.25">
      <c r="A71" s="31"/>
      <c r="B71" s="31"/>
      <c r="C71" s="33"/>
      <c r="D71" s="33"/>
      <c r="E71" s="533"/>
      <c r="F71" s="533"/>
      <c r="G71" s="533"/>
      <c r="H71" s="533"/>
      <c r="I71" s="502"/>
    </row>
    <row r="72" spans="1:9" s="37" customFormat="1" ht="11.25">
      <c r="A72" s="31"/>
      <c r="B72" s="31"/>
      <c r="C72" s="33"/>
      <c r="D72" s="33"/>
      <c r="E72" s="533"/>
      <c r="F72" s="533"/>
      <c r="G72" s="533"/>
      <c r="H72" s="533"/>
      <c r="I72" s="502"/>
    </row>
    <row r="73" spans="1:9" s="37" customFormat="1" ht="11.25">
      <c r="A73" s="31"/>
      <c r="B73" s="31"/>
      <c r="C73" s="33"/>
      <c r="D73" s="33"/>
      <c r="E73" s="533"/>
      <c r="F73" s="533"/>
      <c r="G73" s="533"/>
      <c r="H73" s="533"/>
      <c r="I73" s="502"/>
    </row>
    <row r="74" spans="1:9" s="37" customFormat="1" ht="11.25">
      <c r="A74" s="31"/>
      <c r="B74" s="31"/>
      <c r="C74" s="33"/>
      <c r="D74" s="33"/>
      <c r="E74" s="533"/>
      <c r="F74" s="533"/>
      <c r="G74" s="533"/>
      <c r="H74" s="533"/>
      <c r="I74" s="502"/>
    </row>
    <row r="75" spans="1:9" s="37" customFormat="1" ht="11.25">
      <c r="A75" s="31"/>
      <c r="B75" s="31"/>
      <c r="C75" s="33"/>
      <c r="D75" s="33"/>
      <c r="E75" s="533"/>
      <c r="F75" s="533"/>
      <c r="G75" s="533"/>
      <c r="H75" s="533"/>
      <c r="I75" s="502"/>
    </row>
    <row r="76" spans="1:9" s="37" customFormat="1" ht="11.25">
      <c r="A76" s="31"/>
      <c r="B76" s="31"/>
      <c r="C76" s="33"/>
      <c r="D76" s="33"/>
      <c r="E76" s="533"/>
      <c r="F76" s="533"/>
      <c r="G76" s="533"/>
      <c r="H76" s="533"/>
      <c r="I76" s="502"/>
    </row>
    <row r="77" spans="1:9" s="37" customFormat="1" ht="11.25">
      <c r="A77" s="31"/>
      <c r="B77" s="31"/>
      <c r="C77" s="33"/>
      <c r="D77" s="33"/>
      <c r="E77" s="533"/>
      <c r="F77" s="533"/>
      <c r="G77" s="533"/>
      <c r="H77" s="533"/>
      <c r="I77" s="502"/>
    </row>
    <row r="78" spans="1:9" s="37" customFormat="1" ht="11.25">
      <c r="A78" s="31"/>
      <c r="B78" s="31"/>
      <c r="C78" s="33"/>
      <c r="D78" s="33"/>
      <c r="E78" s="533"/>
      <c r="F78" s="533"/>
      <c r="G78" s="533"/>
      <c r="H78" s="533"/>
      <c r="I78" s="502"/>
    </row>
    <row r="79" spans="1:9" s="37" customFormat="1" ht="11.25">
      <c r="A79" s="31"/>
      <c r="B79" s="31"/>
      <c r="C79" s="33"/>
      <c r="D79" s="33"/>
      <c r="E79" s="533"/>
      <c r="F79" s="533"/>
      <c r="G79" s="533"/>
      <c r="H79" s="533"/>
      <c r="I79" s="502"/>
    </row>
    <row r="80" spans="1:9" s="37" customFormat="1" ht="11.25">
      <c r="A80" s="31"/>
      <c r="B80" s="31"/>
      <c r="C80" s="33"/>
      <c r="D80" s="33"/>
      <c r="E80" s="533"/>
      <c r="F80" s="533"/>
      <c r="G80" s="533"/>
      <c r="H80" s="533"/>
      <c r="I80" s="502"/>
    </row>
    <row r="81" spans="1:9" s="37" customFormat="1" ht="11.25">
      <c r="A81" s="31"/>
      <c r="B81" s="31"/>
      <c r="C81" s="33"/>
      <c r="D81" s="33"/>
      <c r="E81" s="533"/>
      <c r="F81" s="533"/>
      <c r="G81" s="533"/>
      <c r="H81" s="533"/>
      <c r="I81" s="502"/>
    </row>
    <row r="82" spans="1:9" s="37" customFormat="1" ht="11.25">
      <c r="A82" s="31"/>
      <c r="B82" s="31"/>
      <c r="C82" s="33"/>
      <c r="D82" s="33"/>
      <c r="E82" s="533"/>
      <c r="F82" s="533"/>
      <c r="G82" s="533"/>
      <c r="H82" s="533"/>
      <c r="I82" s="502"/>
    </row>
    <row r="83" spans="1:9" s="37" customFormat="1" ht="11.25">
      <c r="A83" s="31"/>
      <c r="B83" s="31"/>
      <c r="C83" s="33"/>
      <c r="D83" s="33"/>
      <c r="E83" s="533"/>
      <c r="F83" s="533"/>
      <c r="G83" s="533"/>
      <c r="H83" s="533"/>
      <c r="I83" s="502"/>
    </row>
    <row r="84" spans="1:9" s="37" customFormat="1" ht="11.25">
      <c r="A84" s="31"/>
      <c r="B84" s="31"/>
      <c r="C84" s="33"/>
      <c r="D84" s="33"/>
      <c r="E84" s="533"/>
      <c r="F84" s="533"/>
      <c r="G84" s="533"/>
      <c r="H84" s="533"/>
      <c r="I84" s="502"/>
    </row>
    <row r="85" spans="1:9" s="37" customFormat="1" ht="11.25">
      <c r="A85" s="31"/>
      <c r="B85" s="31"/>
      <c r="C85" s="33"/>
      <c r="D85" s="33"/>
      <c r="E85" s="533"/>
      <c r="F85" s="533"/>
      <c r="G85" s="533"/>
      <c r="H85" s="533"/>
      <c r="I85" s="502"/>
    </row>
    <row r="86" spans="1:9" s="37" customFormat="1" ht="11.25">
      <c r="A86" s="31"/>
      <c r="B86" s="31"/>
      <c r="C86" s="33"/>
      <c r="D86" s="33"/>
      <c r="E86" s="533"/>
      <c r="F86" s="533"/>
      <c r="G86" s="533"/>
      <c r="H86" s="533"/>
      <c r="I86" s="502"/>
    </row>
    <row r="87" spans="1:9" s="37" customFormat="1" ht="11.25">
      <c r="A87" s="31"/>
      <c r="B87" s="31"/>
      <c r="C87" s="33"/>
      <c r="D87" s="33"/>
      <c r="E87" s="533"/>
      <c r="F87" s="533"/>
      <c r="G87" s="533"/>
      <c r="H87" s="533"/>
      <c r="I87" s="502"/>
    </row>
    <row r="88" spans="1:9" s="37" customFormat="1" ht="11.25">
      <c r="A88" s="31"/>
      <c r="B88" s="31"/>
      <c r="C88" s="33"/>
      <c r="D88" s="33"/>
      <c r="E88" s="533"/>
      <c r="F88" s="533"/>
      <c r="G88" s="533"/>
      <c r="H88" s="533"/>
      <c r="I88" s="502"/>
    </row>
    <row r="89" spans="1:9" s="37" customFormat="1" ht="11.25">
      <c r="A89" s="31"/>
      <c r="B89" s="31"/>
      <c r="C89" s="33"/>
      <c r="D89" s="33"/>
      <c r="E89" s="533"/>
      <c r="F89" s="533"/>
      <c r="G89" s="533"/>
      <c r="H89" s="533"/>
      <c r="I89" s="502"/>
    </row>
    <row r="90" spans="1:9" s="37" customFormat="1" ht="11.25">
      <c r="A90" s="31"/>
      <c r="B90" s="31"/>
      <c r="C90" s="33"/>
      <c r="D90" s="33"/>
      <c r="E90" s="533"/>
      <c r="F90" s="533"/>
      <c r="G90" s="533"/>
      <c r="H90" s="533"/>
      <c r="I90" s="502"/>
    </row>
    <row r="91" spans="1:9" s="37" customFormat="1" ht="11.25">
      <c r="A91" s="31"/>
      <c r="B91" s="31"/>
      <c r="C91" s="33"/>
      <c r="D91" s="33"/>
      <c r="E91" s="533"/>
      <c r="F91" s="533"/>
      <c r="G91" s="533"/>
      <c r="H91" s="533"/>
      <c r="I91" s="502"/>
    </row>
    <row r="92" spans="1:9" s="37" customFormat="1" ht="11.25">
      <c r="A92" s="31"/>
      <c r="B92" s="31"/>
      <c r="C92" s="33"/>
      <c r="D92" s="33"/>
      <c r="E92" s="533"/>
      <c r="F92" s="533"/>
      <c r="G92" s="533"/>
      <c r="H92" s="533"/>
      <c r="I92" s="502"/>
    </row>
    <row r="93" spans="1:9" s="37" customFormat="1" ht="11.25">
      <c r="A93" s="31"/>
      <c r="B93" s="31"/>
      <c r="C93" s="33"/>
      <c r="D93" s="33"/>
      <c r="E93" s="533"/>
      <c r="F93" s="533"/>
      <c r="G93" s="533"/>
      <c r="H93" s="533"/>
      <c r="I93" s="502"/>
    </row>
    <row r="94" spans="1:9" s="37" customFormat="1" ht="11.25">
      <c r="A94" s="31"/>
      <c r="B94" s="31"/>
      <c r="C94" s="33"/>
      <c r="D94" s="33"/>
      <c r="E94" s="533"/>
      <c r="F94" s="533"/>
      <c r="G94" s="533"/>
      <c r="H94" s="533"/>
      <c r="I94" s="502"/>
    </row>
    <row r="95" spans="1:9" s="37" customFormat="1" ht="11.25">
      <c r="A95" s="31"/>
      <c r="B95" s="31"/>
      <c r="C95" s="33"/>
      <c r="D95" s="33"/>
      <c r="E95" s="533"/>
      <c r="F95" s="533"/>
      <c r="G95" s="533"/>
      <c r="H95" s="533"/>
      <c r="I95" s="502"/>
    </row>
    <row r="96" spans="1:9" s="37" customFormat="1" ht="11.25">
      <c r="A96" s="31"/>
      <c r="B96" s="31"/>
      <c r="C96" s="33"/>
      <c r="D96" s="33"/>
      <c r="E96" s="533"/>
      <c r="F96" s="533"/>
      <c r="G96" s="533"/>
      <c r="H96" s="533"/>
      <c r="I96" s="502"/>
    </row>
    <row r="97" spans="1:9" s="37" customFormat="1" ht="11.25">
      <c r="A97" s="31"/>
      <c r="B97" s="31"/>
      <c r="C97" s="33"/>
      <c r="D97" s="33"/>
      <c r="E97" s="533"/>
      <c r="F97" s="533"/>
      <c r="G97" s="533"/>
      <c r="H97" s="533"/>
      <c r="I97" s="502"/>
    </row>
    <row r="98" spans="1:9" s="37" customFormat="1" ht="11.25">
      <c r="A98" s="31"/>
      <c r="B98" s="31"/>
      <c r="C98" s="33"/>
      <c r="D98" s="33"/>
      <c r="E98" s="533"/>
      <c r="F98" s="533"/>
      <c r="G98" s="533"/>
      <c r="H98" s="533"/>
      <c r="I98" s="502"/>
    </row>
    <row r="99" spans="1:9" s="37" customFormat="1" ht="11.25">
      <c r="A99" s="31"/>
      <c r="B99" s="31"/>
      <c r="C99" s="33"/>
      <c r="D99" s="33"/>
      <c r="E99" s="533"/>
      <c r="F99" s="533"/>
      <c r="G99" s="533"/>
      <c r="H99" s="533"/>
      <c r="I99" s="502"/>
    </row>
    <row r="100" spans="1:9" s="37" customFormat="1" ht="11.25">
      <c r="A100" s="31"/>
      <c r="B100" s="31"/>
      <c r="C100" s="33"/>
      <c r="D100" s="33"/>
      <c r="E100" s="533"/>
      <c r="F100" s="533"/>
      <c r="G100" s="533"/>
      <c r="H100" s="533"/>
      <c r="I100" s="502"/>
    </row>
    <row r="101" spans="1:9" s="37" customFormat="1" ht="11.25">
      <c r="A101" s="31"/>
      <c r="B101" s="31"/>
      <c r="C101" s="33"/>
      <c r="D101" s="33"/>
      <c r="E101" s="533"/>
      <c r="F101" s="533"/>
      <c r="G101" s="533"/>
      <c r="H101" s="533"/>
      <c r="I101" s="502"/>
    </row>
    <row r="102" spans="1:9" s="37" customFormat="1" ht="11.25">
      <c r="A102" s="31"/>
      <c r="B102" s="31"/>
      <c r="C102" s="33"/>
      <c r="D102" s="33"/>
      <c r="E102" s="533"/>
      <c r="F102" s="533"/>
      <c r="G102" s="533"/>
      <c r="H102" s="533"/>
      <c r="I102" s="502"/>
    </row>
    <row r="103" spans="1:9" s="37" customFormat="1" ht="11.25">
      <c r="A103" s="31"/>
      <c r="B103" s="31"/>
      <c r="C103" s="33"/>
      <c r="D103" s="33"/>
      <c r="E103" s="533"/>
      <c r="F103" s="533"/>
      <c r="G103" s="533"/>
      <c r="H103" s="533"/>
      <c r="I103" s="502"/>
    </row>
    <row r="104" spans="1:9" s="37" customFormat="1" ht="11.25">
      <c r="A104" s="31"/>
      <c r="B104" s="31"/>
      <c r="C104" s="33"/>
      <c r="D104" s="33"/>
      <c r="E104" s="533"/>
      <c r="F104" s="533"/>
      <c r="G104" s="533"/>
      <c r="H104" s="533"/>
      <c r="I104" s="502"/>
    </row>
    <row r="105" spans="1:9" s="37" customFormat="1" ht="11.25">
      <c r="A105" s="31"/>
      <c r="B105" s="31"/>
      <c r="C105" s="33"/>
      <c r="D105" s="33"/>
      <c r="E105" s="533"/>
      <c r="F105" s="533"/>
      <c r="G105" s="533"/>
      <c r="H105" s="533"/>
      <c r="I105" s="502"/>
    </row>
  </sheetData>
  <sheetProtection selectLockedCells="1"/>
  <mergeCells count="18">
    <mergeCell ref="A14:B14"/>
    <mergeCell ref="A15:B15"/>
    <mergeCell ref="A10:B10"/>
    <mergeCell ref="A11:B11"/>
    <mergeCell ref="A12:B12"/>
    <mergeCell ref="A13:B13"/>
    <mergeCell ref="A3:H3"/>
    <mergeCell ref="A4:H4"/>
    <mergeCell ref="A6:B9"/>
    <mergeCell ref="C6:D7"/>
    <mergeCell ref="E6:F7"/>
    <mergeCell ref="G6:H7"/>
    <mergeCell ref="G8:G9"/>
    <mergeCell ref="H8:H9"/>
    <mergeCell ref="E8:E9"/>
    <mergeCell ref="F8:F9"/>
    <mergeCell ref="D8:D9"/>
    <mergeCell ref="C8:C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103"/>
  <sheetViews>
    <sheetView showGridLines="0" view="pageBreakPreview" zoomScale="145" zoomScaleNormal="100" zoomScaleSheetLayoutView="145" workbookViewId="0">
      <selection activeCell="U2" sqref="U2"/>
    </sheetView>
  </sheetViews>
  <sheetFormatPr defaultRowHeight="14.25"/>
  <cols>
    <col min="1" max="1" width="3.625" style="52" customWidth="1"/>
    <col min="2" max="2" width="3.25" style="52" customWidth="1"/>
    <col min="3" max="3" width="10.5" style="52" customWidth="1"/>
    <col min="4" max="4" width="13.875" style="54" customWidth="1"/>
    <col min="5" max="6" width="12.875" style="54" customWidth="1"/>
    <col min="7" max="7" width="12.875" style="535" customWidth="1"/>
    <col min="8" max="8" width="12.5" style="535" customWidth="1"/>
    <col min="9" max="9" width="11.75" style="535" customWidth="1"/>
    <col min="10" max="10" width="8.625" style="535" customWidth="1"/>
    <col min="11" max="11" width="11.5" style="535" customWidth="1"/>
    <col min="12" max="12" width="9.5" style="535" customWidth="1"/>
    <col min="13" max="13" width="8.5" style="535" customWidth="1"/>
    <col min="14" max="14" width="10.125" style="535" customWidth="1"/>
    <col min="15" max="15" width="11.375" style="535" customWidth="1"/>
    <col min="16" max="16" width="11.125" style="535" customWidth="1"/>
    <col min="17" max="19" width="16.625" style="535" customWidth="1"/>
    <col min="20" max="20" width="16.625" style="54" customWidth="1"/>
    <col min="21" max="21" width="15.875" style="55" customWidth="1"/>
    <col min="22" max="16384" width="9" style="57"/>
  </cols>
  <sheetData>
    <row r="1" spans="1:21" s="403" customFormat="1" ht="14.1" customHeight="1">
      <c r="A1" s="231"/>
      <c r="B1" s="231"/>
      <c r="C1" s="231"/>
      <c r="D1" s="405"/>
      <c r="E1" s="405"/>
      <c r="F1" s="405"/>
      <c r="G1" s="517"/>
      <c r="H1" s="537" t="s">
        <v>681</v>
      </c>
      <c r="I1" s="538" t="s">
        <v>682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405"/>
      <c r="U1" s="234" t="s">
        <v>683</v>
      </c>
    </row>
    <row r="2" spans="1:21" s="37" customFormat="1" ht="14.1" customHeight="1">
      <c r="A2" s="89"/>
      <c r="B2" s="89"/>
      <c r="C2" s="89"/>
      <c r="D2" s="33"/>
      <c r="E2" s="33"/>
      <c r="F2" s="33"/>
      <c r="G2" s="533"/>
      <c r="H2" s="533"/>
      <c r="I2" s="533"/>
      <c r="J2" s="533"/>
      <c r="K2" s="533"/>
      <c r="L2" s="533"/>
      <c r="M2" s="533"/>
      <c r="N2" s="533"/>
      <c r="O2" s="533"/>
      <c r="P2" s="533"/>
      <c r="Q2" s="533"/>
      <c r="R2" s="533"/>
      <c r="S2" s="533"/>
      <c r="T2" s="33"/>
      <c r="U2" s="34"/>
    </row>
    <row r="3" spans="1:21" s="38" customFormat="1" ht="20.100000000000001" customHeight="1">
      <c r="A3" s="673" t="s">
        <v>301</v>
      </c>
      <c r="B3" s="673"/>
      <c r="C3" s="673"/>
      <c r="D3" s="673"/>
      <c r="E3" s="673"/>
      <c r="F3" s="673"/>
      <c r="G3" s="673"/>
      <c r="H3" s="673"/>
      <c r="I3" s="1042" t="s">
        <v>302</v>
      </c>
      <c r="J3" s="1042"/>
      <c r="K3" s="1042"/>
      <c r="L3" s="1042"/>
      <c r="M3" s="1042"/>
      <c r="N3" s="1042"/>
      <c r="O3" s="1042"/>
      <c r="P3" s="1042"/>
      <c r="Q3" s="1000" t="s">
        <v>625</v>
      </c>
      <c r="R3" s="1000"/>
      <c r="S3" s="1000"/>
      <c r="T3" s="1000"/>
      <c r="U3" s="1000"/>
    </row>
    <row r="4" spans="1:21" s="42" customFormat="1" ht="24" customHeight="1">
      <c r="A4" s="966" t="s">
        <v>303</v>
      </c>
      <c r="B4" s="966"/>
      <c r="C4" s="966"/>
      <c r="D4" s="966"/>
      <c r="E4" s="966"/>
      <c r="F4" s="966"/>
      <c r="G4" s="966"/>
      <c r="H4" s="966"/>
      <c r="I4" s="539"/>
      <c r="J4" s="539"/>
      <c r="K4" s="540"/>
      <c r="L4" s="539"/>
      <c r="M4" s="539"/>
      <c r="N4" s="539"/>
      <c r="O4" s="539"/>
      <c r="P4" s="539"/>
      <c r="Q4" s="540"/>
      <c r="R4" s="540"/>
      <c r="S4" s="540"/>
      <c r="T4" s="458"/>
      <c r="U4" s="457"/>
    </row>
    <row r="5" spans="1:21" s="43" customFormat="1" ht="18" customHeight="1" thickBot="1">
      <c r="A5" s="45" t="s">
        <v>304</v>
      </c>
      <c r="B5" s="45"/>
      <c r="C5" s="45"/>
      <c r="D5" s="35"/>
      <c r="E5" s="35"/>
      <c r="F5" s="35"/>
      <c r="G5" s="523"/>
      <c r="H5" s="524" t="s">
        <v>305</v>
      </c>
      <c r="I5" s="541" t="s">
        <v>304</v>
      </c>
      <c r="J5" s="523"/>
      <c r="K5" s="523"/>
      <c r="L5" s="523"/>
      <c r="M5" s="523"/>
      <c r="N5" s="523"/>
      <c r="O5" s="525"/>
      <c r="P5" s="523"/>
      <c r="Q5" s="523"/>
      <c r="R5" s="523"/>
      <c r="S5" s="523"/>
      <c r="T5" s="35"/>
      <c r="U5" s="90" t="s">
        <v>305</v>
      </c>
    </row>
    <row r="6" spans="1:21" s="37" customFormat="1" ht="32.1" customHeight="1">
      <c r="A6" s="707" t="s">
        <v>268</v>
      </c>
      <c r="B6" s="707"/>
      <c r="C6" s="708"/>
      <c r="D6" s="683" t="s">
        <v>306</v>
      </c>
      <c r="E6" s="701" t="s">
        <v>307</v>
      </c>
      <c r="F6" s="687"/>
      <c r="G6" s="1006" t="s">
        <v>308</v>
      </c>
      <c r="H6" s="1029"/>
      <c r="I6" s="1038" t="s">
        <v>109</v>
      </c>
      <c r="J6" s="1006" t="s">
        <v>309</v>
      </c>
      <c r="K6" s="1029"/>
      <c r="L6" s="1006" t="s">
        <v>626</v>
      </c>
      <c r="M6" s="1033"/>
      <c r="N6" s="1033"/>
      <c r="O6" s="1006" t="s">
        <v>110</v>
      </c>
      <c r="P6" s="1029"/>
      <c r="Q6" s="1032" t="s">
        <v>627</v>
      </c>
      <c r="R6" s="1033"/>
      <c r="S6" s="701" t="s">
        <v>628</v>
      </c>
      <c r="T6" s="1043"/>
      <c r="U6" s="748" t="s">
        <v>310</v>
      </c>
    </row>
    <row r="7" spans="1:21" s="37" customFormat="1" ht="17.45" customHeight="1">
      <c r="A7" s="709"/>
      <c r="B7" s="709"/>
      <c r="C7" s="710"/>
      <c r="D7" s="684"/>
      <c r="E7" s="640" t="s">
        <v>311</v>
      </c>
      <c r="F7" s="640" t="s">
        <v>312</v>
      </c>
      <c r="G7" s="1011" t="s">
        <v>313</v>
      </c>
      <c r="H7" s="1013" t="s">
        <v>314</v>
      </c>
      <c r="I7" s="1039"/>
      <c r="J7" s="1011" t="s">
        <v>315</v>
      </c>
      <c r="K7" s="1011" t="s">
        <v>292</v>
      </c>
      <c r="L7" s="1034" t="s">
        <v>316</v>
      </c>
      <c r="M7" s="1034" t="s">
        <v>317</v>
      </c>
      <c r="N7" s="1011" t="s">
        <v>292</v>
      </c>
      <c r="O7" s="1011" t="s">
        <v>318</v>
      </c>
      <c r="P7" s="1013" t="s">
        <v>292</v>
      </c>
      <c r="Q7" s="1034" t="s">
        <v>315</v>
      </c>
      <c r="R7" s="1011" t="s">
        <v>292</v>
      </c>
      <c r="S7" s="1011" t="s">
        <v>319</v>
      </c>
      <c r="T7" s="1026" t="s">
        <v>292</v>
      </c>
      <c r="U7" s="754"/>
    </row>
    <row r="8" spans="1:21" s="37" customFormat="1" ht="17.45" customHeight="1">
      <c r="A8" s="709"/>
      <c r="B8" s="709"/>
      <c r="C8" s="710"/>
      <c r="D8" s="684"/>
      <c r="E8" s="660"/>
      <c r="F8" s="660"/>
      <c r="G8" s="1016"/>
      <c r="H8" s="1030"/>
      <c r="I8" s="1039"/>
      <c r="J8" s="1016"/>
      <c r="K8" s="1016"/>
      <c r="L8" s="1035"/>
      <c r="M8" s="1035"/>
      <c r="N8" s="1016"/>
      <c r="O8" s="1016"/>
      <c r="P8" s="1030"/>
      <c r="Q8" s="1035"/>
      <c r="R8" s="1016"/>
      <c r="S8" s="1016"/>
      <c r="T8" s="1027"/>
      <c r="U8" s="754"/>
    </row>
    <row r="9" spans="1:21" s="37" customFormat="1" ht="17.45" customHeight="1">
      <c r="A9" s="711"/>
      <c r="B9" s="711"/>
      <c r="C9" s="712"/>
      <c r="D9" s="685"/>
      <c r="E9" s="661"/>
      <c r="F9" s="661"/>
      <c r="G9" s="1017"/>
      <c r="H9" s="1031"/>
      <c r="I9" s="1040"/>
      <c r="J9" s="1017"/>
      <c r="K9" s="1017"/>
      <c r="L9" s="1036"/>
      <c r="M9" s="1036"/>
      <c r="N9" s="1017"/>
      <c r="O9" s="1017"/>
      <c r="P9" s="1031"/>
      <c r="Q9" s="1036"/>
      <c r="R9" s="1017"/>
      <c r="S9" s="1017"/>
      <c r="T9" s="1028"/>
      <c r="U9" s="1041"/>
    </row>
    <row r="10" spans="1:21" s="93" customFormat="1" ht="17.45" customHeight="1">
      <c r="A10" s="1018" t="s">
        <v>473</v>
      </c>
      <c r="B10" s="1018"/>
      <c r="C10" s="725"/>
      <c r="D10" s="69">
        <v>19897182.100000001</v>
      </c>
      <c r="E10" s="69">
        <v>1582926.6</v>
      </c>
      <c r="F10" s="69">
        <v>9178813.5</v>
      </c>
      <c r="G10" s="542">
        <v>4047733.72</v>
      </c>
      <c r="H10" s="542">
        <v>4052776</v>
      </c>
      <c r="I10" s="543" t="s">
        <v>463</v>
      </c>
      <c r="J10" s="542">
        <v>2255</v>
      </c>
      <c r="K10" s="542">
        <v>54659.7</v>
      </c>
      <c r="L10" s="542">
        <v>24</v>
      </c>
      <c r="M10" s="542">
        <v>329.85</v>
      </c>
      <c r="N10" s="542">
        <v>6770.8</v>
      </c>
      <c r="O10" s="497">
        <v>5204576</v>
      </c>
      <c r="P10" s="542">
        <v>357668</v>
      </c>
      <c r="Q10" s="544">
        <v>268861</v>
      </c>
      <c r="R10" s="544">
        <v>6156685.5</v>
      </c>
      <c r="S10" s="544">
        <v>1301574</v>
      </c>
      <c r="T10" s="91">
        <v>89808.599999999991</v>
      </c>
      <c r="U10" s="92" t="s">
        <v>463</v>
      </c>
    </row>
    <row r="11" spans="1:21" s="93" customFormat="1" ht="17.45" customHeight="1">
      <c r="A11" s="1018" t="s">
        <v>475</v>
      </c>
      <c r="B11" s="1018"/>
      <c r="C11" s="1021"/>
      <c r="D11" s="69">
        <v>23378018.760000002</v>
      </c>
      <c r="E11" s="69">
        <v>1623968</v>
      </c>
      <c r="F11" s="69">
        <v>11454479</v>
      </c>
      <c r="G11" s="542">
        <v>4965556.13</v>
      </c>
      <c r="H11" s="542">
        <v>4542389</v>
      </c>
      <c r="I11" s="543" t="s">
        <v>475</v>
      </c>
      <c r="J11" s="542">
        <v>2096</v>
      </c>
      <c r="K11" s="542">
        <v>53730</v>
      </c>
      <c r="L11" s="542">
        <v>27</v>
      </c>
      <c r="M11" s="542">
        <v>335</v>
      </c>
      <c r="N11" s="542">
        <v>7071</v>
      </c>
      <c r="O11" s="497">
        <v>5262215</v>
      </c>
      <c r="P11" s="542">
        <v>366219.76</v>
      </c>
      <c r="Q11" s="544">
        <v>283456</v>
      </c>
      <c r="R11" s="544">
        <v>6874988</v>
      </c>
      <c r="S11" s="544">
        <v>5089920</v>
      </c>
      <c r="T11" s="91">
        <v>79142</v>
      </c>
      <c r="U11" s="92" t="s">
        <v>475</v>
      </c>
    </row>
    <row r="12" spans="1:21" s="93" customFormat="1" ht="17.45" customHeight="1">
      <c r="A12" s="1018" t="s">
        <v>502</v>
      </c>
      <c r="B12" s="1018"/>
      <c r="C12" s="1021"/>
      <c r="D12" s="69">
        <v>27011327</v>
      </c>
      <c r="E12" s="69">
        <v>1740235</v>
      </c>
      <c r="F12" s="69">
        <v>12708747</v>
      </c>
      <c r="G12" s="542">
        <v>5475167</v>
      </c>
      <c r="H12" s="542">
        <v>5193588</v>
      </c>
      <c r="I12" s="543" t="s">
        <v>502</v>
      </c>
      <c r="J12" s="542">
        <v>2271</v>
      </c>
      <c r="K12" s="542">
        <v>80917</v>
      </c>
      <c r="L12" s="542">
        <v>44</v>
      </c>
      <c r="M12" s="542">
        <v>255</v>
      </c>
      <c r="N12" s="542">
        <v>11624</v>
      </c>
      <c r="O12" s="497">
        <v>5360773</v>
      </c>
      <c r="P12" s="542">
        <v>405247</v>
      </c>
      <c r="Q12" s="544">
        <v>322276</v>
      </c>
      <c r="R12" s="544">
        <v>8519030</v>
      </c>
      <c r="S12" s="544">
        <v>5154656</v>
      </c>
      <c r="T12" s="91">
        <v>92174</v>
      </c>
      <c r="U12" s="92" t="s">
        <v>502</v>
      </c>
    </row>
    <row r="13" spans="1:21" s="93" customFormat="1" ht="17.45" customHeight="1">
      <c r="A13" s="1018" t="s">
        <v>515</v>
      </c>
      <c r="B13" s="1018"/>
      <c r="C13" s="1021"/>
      <c r="D13" s="69">
        <v>29252558</v>
      </c>
      <c r="E13" s="69">
        <v>1898849</v>
      </c>
      <c r="F13" s="69">
        <v>13170632</v>
      </c>
      <c r="G13" s="542">
        <v>7818879</v>
      </c>
      <c r="H13" s="542">
        <v>5687140</v>
      </c>
      <c r="I13" s="566" t="s">
        <v>515</v>
      </c>
      <c r="J13" s="542">
        <v>2256</v>
      </c>
      <c r="K13" s="542">
        <v>63447</v>
      </c>
      <c r="L13" s="542">
        <v>63</v>
      </c>
      <c r="M13" s="542">
        <v>331.5</v>
      </c>
      <c r="N13" s="542">
        <v>10971</v>
      </c>
      <c r="O13" s="497">
        <v>10099947</v>
      </c>
      <c r="P13" s="542">
        <v>417527</v>
      </c>
      <c r="Q13" s="544">
        <v>15289456</v>
      </c>
      <c r="R13" s="544">
        <v>9815545</v>
      </c>
      <c r="S13" s="544">
        <v>5247290</v>
      </c>
      <c r="T13" s="91">
        <v>87296</v>
      </c>
      <c r="U13" s="92" t="s">
        <v>515</v>
      </c>
    </row>
    <row r="14" spans="1:21" s="93" customFormat="1" ht="17.45" customHeight="1">
      <c r="A14" s="1037">
        <v>2017</v>
      </c>
      <c r="B14" s="1037"/>
      <c r="C14" s="723"/>
      <c r="D14" s="72">
        <f>SUM(D16:D38)</f>
        <v>30859961</v>
      </c>
      <c r="E14" s="398">
        <f t="shared" ref="E14:T14" si="0">SUM(E16:E38)</f>
        <v>1953549</v>
      </c>
      <c r="F14" s="398">
        <f t="shared" si="0"/>
        <v>13504894</v>
      </c>
      <c r="G14" s="545">
        <f t="shared" si="0"/>
        <v>7861309</v>
      </c>
      <c r="H14" s="545">
        <f t="shared" si="0"/>
        <v>5920343</v>
      </c>
      <c r="I14" s="546">
        <v>2017</v>
      </c>
      <c r="J14" s="545">
        <f t="shared" si="0"/>
        <v>2560</v>
      </c>
      <c r="K14" s="545">
        <f t="shared" si="0"/>
        <v>66217</v>
      </c>
      <c r="L14" s="545">
        <f t="shared" si="0"/>
        <v>60</v>
      </c>
      <c r="M14" s="545">
        <f t="shared" si="0"/>
        <v>332</v>
      </c>
      <c r="N14" s="547">
        <f t="shared" si="0"/>
        <v>11276</v>
      </c>
      <c r="O14" s="548">
        <f t="shared" si="0"/>
        <v>5863052</v>
      </c>
      <c r="P14" s="548">
        <f t="shared" si="0"/>
        <v>417018</v>
      </c>
      <c r="Q14" s="548">
        <f t="shared" si="0"/>
        <v>15315717</v>
      </c>
      <c r="R14" s="548">
        <f t="shared" si="0"/>
        <v>10870228</v>
      </c>
      <c r="S14" s="548">
        <f t="shared" si="0"/>
        <v>5194749</v>
      </c>
      <c r="T14" s="72">
        <f t="shared" si="0"/>
        <v>69985</v>
      </c>
      <c r="U14" s="95">
        <v>2017</v>
      </c>
    </row>
    <row r="15" spans="1:21" s="37" customFormat="1" ht="11.65" customHeight="1">
      <c r="A15" s="1019"/>
      <c r="B15" s="1020"/>
      <c r="C15" s="461"/>
      <c r="D15" s="23"/>
      <c r="E15" s="23"/>
      <c r="F15" s="23"/>
      <c r="G15" s="497"/>
      <c r="H15" s="497"/>
      <c r="I15" s="549"/>
      <c r="J15" s="497"/>
      <c r="K15" s="497"/>
      <c r="L15" s="497"/>
      <c r="M15" s="497"/>
      <c r="N15" s="497"/>
      <c r="O15" s="497"/>
      <c r="P15" s="497"/>
      <c r="Q15" s="349"/>
      <c r="R15" s="349"/>
      <c r="S15" s="349"/>
      <c r="T15" s="10"/>
      <c r="U15" s="96"/>
    </row>
    <row r="16" spans="1:21" s="93" customFormat="1" ht="17.100000000000001" customHeight="1">
      <c r="A16" s="725" t="s">
        <v>33</v>
      </c>
      <c r="B16" s="1018" t="s">
        <v>18</v>
      </c>
      <c r="C16" s="75" t="s">
        <v>18</v>
      </c>
      <c r="D16" s="617">
        <f>SUM(F16,H16,K16,N16,P16,R16,T16)</f>
        <v>3350280</v>
      </c>
      <c r="E16" s="611">
        <v>134549</v>
      </c>
      <c r="F16" s="611">
        <v>2124382</v>
      </c>
      <c r="G16" s="611">
        <v>1219131</v>
      </c>
      <c r="H16" s="611">
        <v>504824</v>
      </c>
      <c r="I16" s="543" t="s">
        <v>33</v>
      </c>
      <c r="J16" s="611">
        <v>100</v>
      </c>
      <c r="K16" s="611">
        <v>242</v>
      </c>
      <c r="L16" s="611">
        <v>1</v>
      </c>
      <c r="M16" s="611">
        <v>29</v>
      </c>
      <c r="N16" s="611">
        <v>499</v>
      </c>
      <c r="O16" s="614">
        <v>12439</v>
      </c>
      <c r="P16" s="611">
        <v>12277</v>
      </c>
      <c r="Q16" s="616">
        <v>4878</v>
      </c>
      <c r="R16" s="616">
        <v>707070</v>
      </c>
      <c r="S16" s="616">
        <v>13255</v>
      </c>
      <c r="T16" s="616">
        <v>986</v>
      </c>
      <c r="U16" s="97" t="s">
        <v>18</v>
      </c>
    </row>
    <row r="17" spans="1:21" s="93" customFormat="1" ht="17.100000000000001" customHeight="1">
      <c r="A17" s="725" t="s">
        <v>34</v>
      </c>
      <c r="B17" s="1018" t="s">
        <v>19</v>
      </c>
      <c r="C17" s="75" t="s">
        <v>19</v>
      </c>
      <c r="D17" s="610">
        <f t="shared" ref="D17:D38" si="1">SUM(F17,H17,K17,N17,P17,R17,T17)</f>
        <v>2734792</v>
      </c>
      <c r="E17" s="611">
        <v>162291</v>
      </c>
      <c r="F17" s="611">
        <v>1431492</v>
      </c>
      <c r="G17" s="611">
        <v>521564</v>
      </c>
      <c r="H17" s="611">
        <v>617756</v>
      </c>
      <c r="I17" s="543" t="s">
        <v>34</v>
      </c>
      <c r="J17" s="611">
        <v>17</v>
      </c>
      <c r="K17" s="611">
        <v>642</v>
      </c>
      <c r="L17" s="611">
        <v>3</v>
      </c>
      <c r="M17" s="611">
        <v>3</v>
      </c>
      <c r="N17" s="611">
        <v>59</v>
      </c>
      <c r="O17" s="614">
        <v>7873</v>
      </c>
      <c r="P17" s="611">
        <v>3178</v>
      </c>
      <c r="Q17" s="616">
        <v>12614</v>
      </c>
      <c r="R17" s="616">
        <v>678916</v>
      </c>
      <c r="S17" s="616">
        <v>235864</v>
      </c>
      <c r="T17" s="616">
        <v>2749</v>
      </c>
      <c r="U17" s="97" t="s">
        <v>19</v>
      </c>
    </row>
    <row r="18" spans="1:21" s="93" customFormat="1" ht="17.100000000000001" customHeight="1">
      <c r="A18" s="725" t="s">
        <v>35</v>
      </c>
      <c r="B18" s="1018" t="s">
        <v>20</v>
      </c>
      <c r="C18" s="75" t="s">
        <v>20</v>
      </c>
      <c r="D18" s="69">
        <f t="shared" si="1"/>
        <v>798666</v>
      </c>
      <c r="E18" s="475">
        <v>63803</v>
      </c>
      <c r="F18" s="475">
        <v>487324</v>
      </c>
      <c r="G18" s="475">
        <v>284226</v>
      </c>
      <c r="H18" s="475">
        <v>230562</v>
      </c>
      <c r="I18" s="543" t="s">
        <v>35</v>
      </c>
      <c r="J18" s="475">
        <v>0</v>
      </c>
      <c r="K18" s="475">
        <v>0</v>
      </c>
      <c r="L18" s="475">
        <v>0</v>
      </c>
      <c r="M18" s="475">
        <v>0</v>
      </c>
      <c r="N18" s="475">
        <v>0</v>
      </c>
      <c r="O18" s="609">
        <v>6</v>
      </c>
      <c r="P18" s="475">
        <v>376</v>
      </c>
      <c r="Q18" s="476">
        <v>4</v>
      </c>
      <c r="R18" s="476">
        <v>80352</v>
      </c>
      <c r="S18" s="476">
        <v>103230</v>
      </c>
      <c r="T18" s="476">
        <v>52</v>
      </c>
      <c r="U18" s="97" t="s">
        <v>20</v>
      </c>
    </row>
    <row r="19" spans="1:21" s="93" customFormat="1" ht="17.100000000000001" customHeight="1">
      <c r="A19" s="725" t="s">
        <v>36</v>
      </c>
      <c r="B19" s="1018" t="s">
        <v>21</v>
      </c>
      <c r="C19" s="75" t="s">
        <v>21</v>
      </c>
      <c r="D19" s="69">
        <f t="shared" si="1"/>
        <v>2202721</v>
      </c>
      <c r="E19" s="475">
        <v>94693</v>
      </c>
      <c r="F19" s="475">
        <v>799208</v>
      </c>
      <c r="G19" s="475">
        <v>398860</v>
      </c>
      <c r="H19" s="475">
        <v>496009</v>
      </c>
      <c r="I19" s="543" t="s">
        <v>36</v>
      </c>
      <c r="J19" s="475">
        <v>181</v>
      </c>
      <c r="K19" s="475">
        <v>753</v>
      </c>
      <c r="L19" s="475">
        <v>25</v>
      </c>
      <c r="M19" s="475">
        <v>0</v>
      </c>
      <c r="N19" s="475">
        <v>4150</v>
      </c>
      <c r="O19" s="609">
        <v>728941</v>
      </c>
      <c r="P19" s="475">
        <v>26885</v>
      </c>
      <c r="Q19" s="476">
        <v>22663</v>
      </c>
      <c r="R19" s="476">
        <v>871339</v>
      </c>
      <c r="S19" s="476">
        <v>500</v>
      </c>
      <c r="T19" s="476">
        <v>4377</v>
      </c>
      <c r="U19" s="97" t="s">
        <v>21</v>
      </c>
    </row>
    <row r="20" spans="1:21" s="93" customFormat="1" ht="17.100000000000001" customHeight="1">
      <c r="A20" s="725" t="s">
        <v>37</v>
      </c>
      <c r="B20" s="1018" t="s">
        <v>22</v>
      </c>
      <c r="C20" s="75" t="s">
        <v>22</v>
      </c>
      <c r="D20" s="69">
        <f t="shared" si="1"/>
        <v>3650424</v>
      </c>
      <c r="E20" s="475">
        <v>45061</v>
      </c>
      <c r="F20" s="475">
        <v>2777014</v>
      </c>
      <c r="G20" s="475">
        <v>538628</v>
      </c>
      <c r="H20" s="475">
        <v>516037</v>
      </c>
      <c r="I20" s="543" t="s">
        <v>37</v>
      </c>
      <c r="J20" s="475">
        <v>12</v>
      </c>
      <c r="K20" s="475">
        <v>4123</v>
      </c>
      <c r="L20" s="475">
        <v>0</v>
      </c>
      <c r="M20" s="475">
        <v>0</v>
      </c>
      <c r="N20" s="475">
        <v>0</v>
      </c>
      <c r="O20" s="609">
        <v>12</v>
      </c>
      <c r="P20" s="475">
        <v>397</v>
      </c>
      <c r="Q20" s="476">
        <v>3644</v>
      </c>
      <c r="R20" s="476">
        <v>351372</v>
      </c>
      <c r="S20" s="476">
        <v>121175</v>
      </c>
      <c r="T20" s="476">
        <v>1481</v>
      </c>
      <c r="U20" s="97" t="s">
        <v>22</v>
      </c>
    </row>
    <row r="21" spans="1:21" s="93" customFormat="1" ht="17.100000000000001" customHeight="1">
      <c r="A21" s="725" t="s">
        <v>38</v>
      </c>
      <c r="B21" s="1018" t="s">
        <v>23</v>
      </c>
      <c r="C21" s="75" t="s">
        <v>23</v>
      </c>
      <c r="D21" s="69">
        <f t="shared" si="1"/>
        <v>1393944</v>
      </c>
      <c r="E21" s="475">
        <v>24456</v>
      </c>
      <c r="F21" s="475">
        <v>439371</v>
      </c>
      <c r="G21" s="475">
        <v>250045</v>
      </c>
      <c r="H21" s="475">
        <v>275304</v>
      </c>
      <c r="I21" s="543" t="s">
        <v>38</v>
      </c>
      <c r="J21" s="475">
        <v>549</v>
      </c>
      <c r="K21" s="475">
        <v>1722</v>
      </c>
      <c r="L21" s="475">
        <v>0</v>
      </c>
      <c r="M21" s="475">
        <v>0</v>
      </c>
      <c r="N21" s="475">
        <v>0</v>
      </c>
      <c r="O21" s="609">
        <v>919335</v>
      </c>
      <c r="P21" s="475">
        <v>99102</v>
      </c>
      <c r="Q21" s="476">
        <v>16288</v>
      </c>
      <c r="R21" s="476">
        <v>571254</v>
      </c>
      <c r="S21" s="476">
        <v>119925</v>
      </c>
      <c r="T21" s="476">
        <v>7191</v>
      </c>
      <c r="U21" s="97" t="s">
        <v>23</v>
      </c>
    </row>
    <row r="22" spans="1:21" s="93" customFormat="1" ht="17.100000000000001" customHeight="1">
      <c r="A22" s="725" t="s">
        <v>39</v>
      </c>
      <c r="B22" s="1018" t="s">
        <v>40</v>
      </c>
      <c r="C22" s="75" t="s">
        <v>40</v>
      </c>
      <c r="D22" s="69">
        <f t="shared" si="1"/>
        <v>1467853</v>
      </c>
      <c r="E22" s="475">
        <v>58432</v>
      </c>
      <c r="F22" s="475">
        <v>486092</v>
      </c>
      <c r="G22" s="475">
        <v>1108079</v>
      </c>
      <c r="H22" s="475">
        <v>266650</v>
      </c>
      <c r="I22" s="543" t="s">
        <v>39</v>
      </c>
      <c r="J22" s="475">
        <v>139</v>
      </c>
      <c r="K22" s="475">
        <v>1268</v>
      </c>
      <c r="L22" s="475">
        <v>0</v>
      </c>
      <c r="M22" s="475">
        <v>0</v>
      </c>
      <c r="N22" s="475">
        <v>0</v>
      </c>
      <c r="O22" s="609">
        <v>165966</v>
      </c>
      <c r="P22" s="475">
        <v>33177</v>
      </c>
      <c r="Q22" s="476">
        <v>24054</v>
      </c>
      <c r="R22" s="476">
        <v>680595</v>
      </c>
      <c r="S22" s="476">
        <v>88569</v>
      </c>
      <c r="T22" s="476">
        <v>71</v>
      </c>
      <c r="U22" s="97" t="s">
        <v>40</v>
      </c>
    </row>
    <row r="23" spans="1:21" s="93" customFormat="1" ht="17.100000000000001" customHeight="1">
      <c r="A23" s="725" t="s">
        <v>41</v>
      </c>
      <c r="B23" s="1018" t="s">
        <v>24</v>
      </c>
      <c r="C23" s="75" t="s">
        <v>24</v>
      </c>
      <c r="D23" s="69">
        <f t="shared" si="1"/>
        <v>1738436</v>
      </c>
      <c r="E23" s="475">
        <v>110508</v>
      </c>
      <c r="F23" s="475">
        <v>401830</v>
      </c>
      <c r="G23" s="475">
        <v>379359</v>
      </c>
      <c r="H23" s="475">
        <v>324721</v>
      </c>
      <c r="I23" s="543" t="s">
        <v>41</v>
      </c>
      <c r="J23" s="475">
        <v>15</v>
      </c>
      <c r="K23" s="475">
        <v>391</v>
      </c>
      <c r="L23" s="475">
        <v>22</v>
      </c>
      <c r="M23" s="475">
        <v>0</v>
      </c>
      <c r="N23" s="475">
        <v>32</v>
      </c>
      <c r="O23" s="609">
        <v>421071</v>
      </c>
      <c r="P23" s="475">
        <v>61077</v>
      </c>
      <c r="Q23" s="476">
        <v>29213</v>
      </c>
      <c r="R23" s="476">
        <v>944122</v>
      </c>
      <c r="S23" s="476">
        <v>45</v>
      </c>
      <c r="T23" s="476">
        <v>6263</v>
      </c>
      <c r="U23" s="97" t="s">
        <v>24</v>
      </c>
    </row>
    <row r="24" spans="1:21" s="93" customFormat="1" ht="17.100000000000001" customHeight="1">
      <c r="A24" s="725" t="s">
        <v>42</v>
      </c>
      <c r="B24" s="1018" t="s">
        <v>43</v>
      </c>
      <c r="C24" s="75" t="s">
        <v>43</v>
      </c>
      <c r="D24" s="69">
        <f t="shared" si="1"/>
        <v>1556862</v>
      </c>
      <c r="E24" s="475">
        <v>64329</v>
      </c>
      <c r="F24" s="475">
        <v>455882</v>
      </c>
      <c r="G24" s="475">
        <v>346035</v>
      </c>
      <c r="H24" s="475">
        <v>311823</v>
      </c>
      <c r="I24" s="543" t="s">
        <v>42</v>
      </c>
      <c r="J24" s="475">
        <v>98</v>
      </c>
      <c r="K24" s="475">
        <v>1273</v>
      </c>
      <c r="L24" s="475">
        <v>0</v>
      </c>
      <c r="M24" s="475">
        <v>0</v>
      </c>
      <c r="N24" s="475">
        <v>0</v>
      </c>
      <c r="O24" s="609">
        <v>1712836</v>
      </c>
      <c r="P24" s="475">
        <v>11162</v>
      </c>
      <c r="Q24" s="476">
        <v>16372</v>
      </c>
      <c r="R24" s="476">
        <v>757459</v>
      </c>
      <c r="S24" s="476">
        <v>3700044</v>
      </c>
      <c r="T24" s="476">
        <v>19263</v>
      </c>
      <c r="U24" s="97" t="s">
        <v>43</v>
      </c>
    </row>
    <row r="25" spans="1:21" s="93" customFormat="1" ht="17.100000000000001" customHeight="1">
      <c r="A25" s="725" t="s">
        <v>44</v>
      </c>
      <c r="B25" s="1018" t="s">
        <v>25</v>
      </c>
      <c r="C25" s="75" t="s">
        <v>25</v>
      </c>
      <c r="D25" s="69">
        <f t="shared" si="1"/>
        <v>2332988</v>
      </c>
      <c r="E25" s="475">
        <v>532759</v>
      </c>
      <c r="F25" s="475">
        <v>1481906</v>
      </c>
      <c r="G25" s="475">
        <v>323353</v>
      </c>
      <c r="H25" s="475">
        <v>255942</v>
      </c>
      <c r="I25" s="543" t="s">
        <v>44</v>
      </c>
      <c r="J25" s="475">
        <v>538</v>
      </c>
      <c r="K25" s="475">
        <v>37937</v>
      </c>
      <c r="L25" s="475">
        <v>0</v>
      </c>
      <c r="M25" s="475">
        <v>0</v>
      </c>
      <c r="N25" s="475">
        <v>0</v>
      </c>
      <c r="O25" s="609">
        <v>135112</v>
      </c>
      <c r="P25" s="475">
        <v>19272</v>
      </c>
      <c r="Q25" s="476">
        <v>15074789</v>
      </c>
      <c r="R25" s="476">
        <v>535404</v>
      </c>
      <c r="S25" s="476">
        <v>995</v>
      </c>
      <c r="T25" s="476">
        <v>2527</v>
      </c>
      <c r="U25" s="97" t="s">
        <v>25</v>
      </c>
    </row>
    <row r="26" spans="1:21" s="93" customFormat="1" ht="17.100000000000001" customHeight="1">
      <c r="A26" s="725" t="s">
        <v>45</v>
      </c>
      <c r="B26" s="1018" t="s">
        <v>46</v>
      </c>
      <c r="C26" s="75" t="s">
        <v>46</v>
      </c>
      <c r="D26" s="69">
        <f t="shared" si="1"/>
        <v>507653</v>
      </c>
      <c r="E26" s="475">
        <v>39486</v>
      </c>
      <c r="F26" s="475">
        <v>140225</v>
      </c>
      <c r="G26" s="475">
        <v>103172</v>
      </c>
      <c r="H26" s="475">
        <v>134917</v>
      </c>
      <c r="I26" s="543" t="s">
        <v>45</v>
      </c>
      <c r="J26" s="475">
        <v>1</v>
      </c>
      <c r="K26" s="475">
        <v>61</v>
      </c>
      <c r="L26" s="475">
        <v>0</v>
      </c>
      <c r="M26" s="475">
        <v>0</v>
      </c>
      <c r="N26" s="475">
        <v>0</v>
      </c>
      <c r="O26" s="475">
        <v>54145</v>
      </c>
      <c r="P26" s="475">
        <v>1734</v>
      </c>
      <c r="Q26" s="476">
        <v>7886</v>
      </c>
      <c r="R26" s="476">
        <v>230637</v>
      </c>
      <c r="S26" s="476">
        <v>32832</v>
      </c>
      <c r="T26" s="476">
        <v>79</v>
      </c>
      <c r="U26" s="97" t="s">
        <v>46</v>
      </c>
    </row>
    <row r="27" spans="1:21" s="93" customFormat="1" ht="17.100000000000001" customHeight="1">
      <c r="A27" s="725" t="s">
        <v>47</v>
      </c>
      <c r="B27" s="1018" t="s">
        <v>48</v>
      </c>
      <c r="C27" s="75" t="s">
        <v>48</v>
      </c>
      <c r="D27" s="69">
        <f t="shared" si="1"/>
        <v>487863</v>
      </c>
      <c r="E27" s="475">
        <v>105219</v>
      </c>
      <c r="F27" s="475">
        <v>293488</v>
      </c>
      <c r="G27" s="475">
        <v>207033</v>
      </c>
      <c r="H27" s="475">
        <v>194087</v>
      </c>
      <c r="I27" s="543" t="s">
        <v>47</v>
      </c>
      <c r="J27" s="475">
        <v>0</v>
      </c>
      <c r="K27" s="475">
        <v>0</v>
      </c>
      <c r="L27" s="475">
        <v>0</v>
      </c>
      <c r="M27" s="475">
        <v>0</v>
      </c>
      <c r="N27" s="475">
        <v>0</v>
      </c>
      <c r="O27" s="475">
        <v>4660</v>
      </c>
      <c r="P27" s="475">
        <v>158</v>
      </c>
      <c r="Q27" s="475">
        <v>3</v>
      </c>
      <c r="R27" s="475">
        <v>1</v>
      </c>
      <c r="S27" s="476">
        <v>66204</v>
      </c>
      <c r="T27" s="476">
        <v>129</v>
      </c>
      <c r="U27" s="97" t="s">
        <v>48</v>
      </c>
    </row>
    <row r="28" spans="1:21" s="93" customFormat="1" ht="17.100000000000001" customHeight="1">
      <c r="A28" s="725" t="s">
        <v>49</v>
      </c>
      <c r="B28" s="1018" t="s">
        <v>50</v>
      </c>
      <c r="C28" s="75" t="s">
        <v>50</v>
      </c>
      <c r="D28" s="69">
        <f t="shared" si="1"/>
        <v>502641</v>
      </c>
      <c r="E28" s="475">
        <v>137886</v>
      </c>
      <c r="F28" s="475">
        <v>135379</v>
      </c>
      <c r="G28" s="475">
        <v>253610</v>
      </c>
      <c r="H28" s="475">
        <v>206289</v>
      </c>
      <c r="I28" s="543" t="s">
        <v>49</v>
      </c>
      <c r="J28" s="475">
        <v>0</v>
      </c>
      <c r="K28" s="475">
        <v>0</v>
      </c>
      <c r="L28" s="475">
        <v>0</v>
      </c>
      <c r="M28" s="475">
        <v>0</v>
      </c>
      <c r="N28" s="475">
        <v>0</v>
      </c>
      <c r="O28" s="475">
        <v>50667</v>
      </c>
      <c r="P28" s="475">
        <v>1104</v>
      </c>
      <c r="Q28" s="476">
        <v>7086</v>
      </c>
      <c r="R28" s="476">
        <v>157613</v>
      </c>
      <c r="S28" s="476">
        <v>36025</v>
      </c>
      <c r="T28" s="476">
        <v>2256</v>
      </c>
      <c r="U28" s="97" t="s">
        <v>50</v>
      </c>
    </row>
    <row r="29" spans="1:21" s="93" customFormat="1" ht="17.100000000000001" customHeight="1">
      <c r="A29" s="725" t="s">
        <v>51</v>
      </c>
      <c r="B29" s="1018" t="s">
        <v>52</v>
      </c>
      <c r="C29" s="75" t="s">
        <v>52</v>
      </c>
      <c r="D29" s="69">
        <f t="shared" si="1"/>
        <v>960740</v>
      </c>
      <c r="E29" s="475">
        <v>71038</v>
      </c>
      <c r="F29" s="475">
        <v>103487</v>
      </c>
      <c r="G29" s="475">
        <v>150738</v>
      </c>
      <c r="H29" s="475">
        <v>293377</v>
      </c>
      <c r="I29" s="543" t="s">
        <v>51</v>
      </c>
      <c r="J29" s="475">
        <v>136</v>
      </c>
      <c r="K29" s="475">
        <v>4647</v>
      </c>
      <c r="L29" s="475">
        <v>0</v>
      </c>
      <c r="M29" s="475">
        <v>0</v>
      </c>
      <c r="N29" s="475">
        <v>0</v>
      </c>
      <c r="O29" s="609">
        <v>24915</v>
      </c>
      <c r="P29" s="475">
        <v>2199</v>
      </c>
      <c r="Q29" s="476">
        <v>10791</v>
      </c>
      <c r="R29" s="476">
        <v>543933</v>
      </c>
      <c r="S29" s="476">
        <v>193340</v>
      </c>
      <c r="T29" s="476">
        <v>13097</v>
      </c>
      <c r="U29" s="97" t="s">
        <v>52</v>
      </c>
    </row>
    <row r="30" spans="1:21" s="93" customFormat="1" ht="17.100000000000001" customHeight="1">
      <c r="A30" s="725" t="s">
        <v>53</v>
      </c>
      <c r="B30" s="1018" t="s">
        <v>26</v>
      </c>
      <c r="C30" s="75" t="s">
        <v>26</v>
      </c>
      <c r="D30" s="69">
        <f t="shared" si="1"/>
        <v>1001822</v>
      </c>
      <c r="E30" s="475">
        <v>81983</v>
      </c>
      <c r="F30" s="475">
        <v>199921</v>
      </c>
      <c r="G30" s="475">
        <v>209832</v>
      </c>
      <c r="H30" s="475">
        <v>131353</v>
      </c>
      <c r="I30" s="543" t="s">
        <v>53</v>
      </c>
      <c r="J30" s="475">
        <v>53</v>
      </c>
      <c r="K30" s="475">
        <v>2457</v>
      </c>
      <c r="L30" s="475">
        <v>0</v>
      </c>
      <c r="M30" s="475">
        <v>0</v>
      </c>
      <c r="N30" s="475">
        <v>0</v>
      </c>
      <c r="O30" s="609">
        <v>279648</v>
      </c>
      <c r="P30" s="475">
        <v>17034</v>
      </c>
      <c r="Q30" s="476">
        <v>9946</v>
      </c>
      <c r="R30" s="476">
        <v>647717</v>
      </c>
      <c r="S30" s="476">
        <v>39551</v>
      </c>
      <c r="T30" s="476">
        <v>3340</v>
      </c>
      <c r="U30" s="97" t="s">
        <v>26</v>
      </c>
    </row>
    <row r="31" spans="1:21" s="93" customFormat="1" ht="17.100000000000001" customHeight="1">
      <c r="A31" s="725" t="s">
        <v>54</v>
      </c>
      <c r="B31" s="1018" t="s">
        <v>55</v>
      </c>
      <c r="C31" s="75" t="s">
        <v>55</v>
      </c>
      <c r="D31" s="69">
        <f t="shared" si="1"/>
        <v>357445</v>
      </c>
      <c r="E31" s="475">
        <v>22360</v>
      </c>
      <c r="F31" s="475">
        <v>252096</v>
      </c>
      <c r="G31" s="475">
        <v>181213</v>
      </c>
      <c r="H31" s="475">
        <v>104589</v>
      </c>
      <c r="I31" s="543" t="s">
        <v>54</v>
      </c>
      <c r="J31" s="475">
        <v>0</v>
      </c>
      <c r="K31" s="475">
        <v>0</v>
      </c>
      <c r="L31" s="475">
        <v>1</v>
      </c>
      <c r="M31" s="475">
        <v>3</v>
      </c>
      <c r="N31" s="475">
        <v>48</v>
      </c>
      <c r="O31" s="609">
        <v>0</v>
      </c>
      <c r="P31" s="475">
        <v>0</v>
      </c>
      <c r="Q31" s="476">
        <v>1</v>
      </c>
      <c r="R31" s="476">
        <v>217</v>
      </c>
      <c r="S31" s="476">
        <v>6702</v>
      </c>
      <c r="T31" s="476">
        <v>495</v>
      </c>
      <c r="U31" s="97" t="s">
        <v>55</v>
      </c>
    </row>
    <row r="32" spans="1:21" s="93" customFormat="1" ht="17.100000000000001" customHeight="1">
      <c r="A32" s="725" t="s">
        <v>56</v>
      </c>
      <c r="B32" s="1018" t="s">
        <v>57</v>
      </c>
      <c r="C32" s="75" t="s">
        <v>57</v>
      </c>
      <c r="D32" s="610">
        <f t="shared" si="1"/>
        <v>608378</v>
      </c>
      <c r="E32" s="611">
        <v>13821</v>
      </c>
      <c r="F32" s="611">
        <v>215253</v>
      </c>
      <c r="G32" s="611">
        <v>111645</v>
      </c>
      <c r="H32" s="611">
        <v>95856</v>
      </c>
      <c r="I32" s="543" t="s">
        <v>56</v>
      </c>
      <c r="J32" s="611">
        <v>0</v>
      </c>
      <c r="K32" s="611">
        <v>0</v>
      </c>
      <c r="L32" s="611">
        <v>0</v>
      </c>
      <c r="M32" s="611">
        <v>0</v>
      </c>
      <c r="N32" s="611">
        <v>0</v>
      </c>
      <c r="O32" s="614">
        <v>0</v>
      </c>
      <c r="P32" s="611">
        <v>0</v>
      </c>
      <c r="Q32" s="616">
        <v>10770</v>
      </c>
      <c r="R32" s="616">
        <v>297257</v>
      </c>
      <c r="S32" s="616">
        <v>12</v>
      </c>
      <c r="T32" s="616">
        <v>12</v>
      </c>
      <c r="U32" s="97" t="s">
        <v>57</v>
      </c>
    </row>
    <row r="33" spans="1:21" s="93" customFormat="1" ht="17.100000000000001" customHeight="1">
      <c r="A33" s="725" t="s">
        <v>58</v>
      </c>
      <c r="B33" s="1018" t="s">
        <v>59</v>
      </c>
      <c r="C33" s="75" t="s">
        <v>59</v>
      </c>
      <c r="D33" s="69">
        <f t="shared" si="1"/>
        <v>1176688</v>
      </c>
      <c r="E33" s="475">
        <v>36715</v>
      </c>
      <c r="F33" s="475">
        <v>245406</v>
      </c>
      <c r="G33" s="475">
        <v>273924</v>
      </c>
      <c r="H33" s="475">
        <v>125766</v>
      </c>
      <c r="I33" s="543" t="s">
        <v>58</v>
      </c>
      <c r="J33" s="475">
        <v>96</v>
      </c>
      <c r="K33" s="475">
        <v>2050</v>
      </c>
      <c r="L33" s="475">
        <v>0</v>
      </c>
      <c r="M33" s="475">
        <v>0</v>
      </c>
      <c r="N33" s="475">
        <v>0</v>
      </c>
      <c r="O33" s="609">
        <v>145028</v>
      </c>
      <c r="P33" s="475">
        <v>27047</v>
      </c>
      <c r="Q33" s="476">
        <v>15947</v>
      </c>
      <c r="R33" s="550">
        <v>776090</v>
      </c>
      <c r="S33" s="550">
        <v>66176</v>
      </c>
      <c r="T33" s="476">
        <v>329</v>
      </c>
      <c r="U33" s="97" t="s">
        <v>59</v>
      </c>
    </row>
    <row r="34" spans="1:21" s="93" customFormat="1" ht="17.100000000000001" customHeight="1">
      <c r="A34" s="725" t="s">
        <v>60</v>
      </c>
      <c r="B34" s="1018" t="s">
        <v>61</v>
      </c>
      <c r="C34" s="75" t="s">
        <v>61</v>
      </c>
      <c r="D34" s="69">
        <f t="shared" si="1"/>
        <v>985042</v>
      </c>
      <c r="E34" s="475">
        <v>16671</v>
      </c>
      <c r="F34" s="475">
        <v>361194</v>
      </c>
      <c r="G34" s="475">
        <v>344958</v>
      </c>
      <c r="H34" s="475">
        <v>228445</v>
      </c>
      <c r="I34" s="543" t="s">
        <v>60</v>
      </c>
      <c r="J34" s="475">
        <v>58</v>
      </c>
      <c r="K34" s="475">
        <v>573</v>
      </c>
      <c r="L34" s="475">
        <v>0</v>
      </c>
      <c r="M34" s="475">
        <v>0</v>
      </c>
      <c r="N34" s="475">
        <v>0</v>
      </c>
      <c r="O34" s="609">
        <v>262651</v>
      </c>
      <c r="P34" s="475">
        <v>43543</v>
      </c>
      <c r="Q34" s="476">
        <v>6250</v>
      </c>
      <c r="R34" s="550">
        <v>351081</v>
      </c>
      <c r="S34" s="550">
        <v>69682</v>
      </c>
      <c r="T34" s="476">
        <v>206</v>
      </c>
      <c r="U34" s="97" t="s">
        <v>61</v>
      </c>
    </row>
    <row r="35" spans="1:21" s="93" customFormat="1" ht="17.100000000000001" customHeight="1">
      <c r="A35" s="725" t="s">
        <v>62</v>
      </c>
      <c r="B35" s="1018" t="s">
        <v>63</v>
      </c>
      <c r="C35" s="75" t="s">
        <v>63</v>
      </c>
      <c r="D35" s="69">
        <f t="shared" si="1"/>
        <v>1143737</v>
      </c>
      <c r="E35" s="475">
        <v>30665</v>
      </c>
      <c r="F35" s="475">
        <v>215382</v>
      </c>
      <c r="G35" s="475">
        <v>129684</v>
      </c>
      <c r="H35" s="475">
        <v>146147</v>
      </c>
      <c r="I35" s="543" t="s">
        <v>62</v>
      </c>
      <c r="J35" s="475">
        <v>112</v>
      </c>
      <c r="K35" s="475">
        <v>1219</v>
      </c>
      <c r="L35" s="475">
        <v>0</v>
      </c>
      <c r="M35" s="475">
        <v>0</v>
      </c>
      <c r="N35" s="475">
        <v>0</v>
      </c>
      <c r="O35" s="609">
        <v>397342</v>
      </c>
      <c r="P35" s="475">
        <v>9006</v>
      </c>
      <c r="Q35" s="476">
        <v>14522</v>
      </c>
      <c r="R35" s="550">
        <v>771129</v>
      </c>
      <c r="S35" s="550">
        <v>66240</v>
      </c>
      <c r="T35" s="476">
        <v>854</v>
      </c>
      <c r="U35" s="97" t="s">
        <v>63</v>
      </c>
    </row>
    <row r="36" spans="1:21" s="93" customFormat="1" ht="17.100000000000001" customHeight="1">
      <c r="A36" s="725" t="s">
        <v>64</v>
      </c>
      <c r="B36" s="1018" t="s">
        <v>65</v>
      </c>
      <c r="C36" s="75" t="s">
        <v>65</v>
      </c>
      <c r="D36" s="69">
        <f t="shared" si="1"/>
        <v>1135031</v>
      </c>
      <c r="E36" s="475">
        <v>47340</v>
      </c>
      <c r="F36" s="475">
        <v>134618</v>
      </c>
      <c r="G36" s="475">
        <v>162946</v>
      </c>
      <c r="H36" s="475">
        <v>136402</v>
      </c>
      <c r="I36" s="543" t="s">
        <v>64</v>
      </c>
      <c r="J36" s="475">
        <v>139</v>
      </c>
      <c r="K36" s="475">
        <v>3072</v>
      </c>
      <c r="L36" s="475">
        <v>0</v>
      </c>
      <c r="M36" s="475">
        <v>0</v>
      </c>
      <c r="N36" s="475">
        <v>0</v>
      </c>
      <c r="O36" s="609">
        <v>487036</v>
      </c>
      <c r="P36" s="475">
        <v>34443</v>
      </c>
      <c r="Q36" s="476">
        <v>22480</v>
      </c>
      <c r="R36" s="550">
        <v>825092</v>
      </c>
      <c r="S36" s="550">
        <v>62351</v>
      </c>
      <c r="T36" s="476">
        <v>1404</v>
      </c>
      <c r="U36" s="97" t="s">
        <v>65</v>
      </c>
    </row>
    <row r="37" spans="1:21" s="99" customFormat="1" ht="17.100000000000001" customHeight="1">
      <c r="A37" s="1024" t="s">
        <v>66</v>
      </c>
      <c r="B37" s="1025" t="s">
        <v>67</v>
      </c>
      <c r="C37" s="76" t="s">
        <v>67</v>
      </c>
      <c r="D37" s="69">
        <f t="shared" si="1"/>
        <v>460871</v>
      </c>
      <c r="E37" s="475">
        <v>43518</v>
      </c>
      <c r="F37" s="475">
        <v>270647</v>
      </c>
      <c r="G37" s="475">
        <v>238728</v>
      </c>
      <c r="H37" s="475">
        <v>164246</v>
      </c>
      <c r="I37" s="543" t="s">
        <v>66</v>
      </c>
      <c r="J37" s="475">
        <v>316</v>
      </c>
      <c r="K37" s="475">
        <v>3787</v>
      </c>
      <c r="L37" s="475">
        <v>6</v>
      </c>
      <c r="M37" s="475">
        <v>93</v>
      </c>
      <c r="N37" s="475">
        <v>1833</v>
      </c>
      <c r="O37" s="609">
        <v>53369</v>
      </c>
      <c r="P37" s="475">
        <v>13286</v>
      </c>
      <c r="Q37" s="476">
        <v>132</v>
      </c>
      <c r="R37" s="550">
        <v>5402</v>
      </c>
      <c r="S37" s="550">
        <v>171494</v>
      </c>
      <c r="T37" s="476">
        <v>1670</v>
      </c>
      <c r="U37" s="98" t="s">
        <v>67</v>
      </c>
    </row>
    <row r="38" spans="1:21" s="93" customFormat="1" ht="17.100000000000001" customHeight="1" thickBot="1">
      <c r="A38" s="1022" t="s">
        <v>68</v>
      </c>
      <c r="B38" s="1023" t="s">
        <v>69</v>
      </c>
      <c r="C38" s="77" t="s">
        <v>69</v>
      </c>
      <c r="D38" s="612">
        <f t="shared" si="1"/>
        <v>305084</v>
      </c>
      <c r="E38" s="613">
        <v>15966</v>
      </c>
      <c r="F38" s="613">
        <v>53297</v>
      </c>
      <c r="G38" s="613">
        <v>124546</v>
      </c>
      <c r="H38" s="613">
        <v>159241</v>
      </c>
      <c r="I38" s="551" t="s">
        <v>68</v>
      </c>
      <c r="J38" s="613">
        <v>0</v>
      </c>
      <c r="K38" s="613">
        <v>0</v>
      </c>
      <c r="L38" s="613">
        <v>2</v>
      </c>
      <c r="M38" s="613">
        <v>204</v>
      </c>
      <c r="N38" s="613">
        <v>4655</v>
      </c>
      <c r="O38" s="615">
        <v>0</v>
      </c>
      <c r="P38" s="613">
        <v>561</v>
      </c>
      <c r="Q38" s="613">
        <v>5384</v>
      </c>
      <c r="R38" s="613">
        <v>86176</v>
      </c>
      <c r="S38" s="613">
        <v>538</v>
      </c>
      <c r="T38" s="613">
        <v>1154</v>
      </c>
      <c r="U38" s="100" t="s">
        <v>69</v>
      </c>
    </row>
    <row r="39" spans="1:21" s="104" customFormat="1" ht="11.1" customHeight="1">
      <c r="A39" s="101" t="s">
        <v>462</v>
      </c>
      <c r="B39" s="101"/>
      <c r="C39" s="101"/>
      <c r="D39" s="102"/>
      <c r="E39" s="102"/>
      <c r="F39" s="102"/>
      <c r="G39" s="552"/>
      <c r="H39" s="531" t="s">
        <v>511</v>
      </c>
      <c r="I39" s="553" t="s">
        <v>462</v>
      </c>
      <c r="J39" s="552"/>
      <c r="K39" s="552"/>
      <c r="L39" s="552"/>
      <c r="M39" s="552"/>
      <c r="N39" s="552"/>
      <c r="O39" s="552"/>
      <c r="P39" s="552"/>
      <c r="Q39" s="552"/>
      <c r="R39" s="552"/>
      <c r="S39" s="552"/>
      <c r="T39" s="102"/>
      <c r="U39" s="188" t="s">
        <v>511</v>
      </c>
    </row>
    <row r="40" spans="1:21" s="104" customFormat="1" ht="11.1" customHeight="1">
      <c r="A40" s="105" t="s">
        <v>646</v>
      </c>
      <c r="B40" s="105"/>
      <c r="C40" s="105"/>
      <c r="D40" s="101"/>
      <c r="E40" s="106"/>
      <c r="F40" s="79"/>
      <c r="G40" s="554"/>
      <c r="H40" s="555"/>
      <c r="I40" s="556" t="s">
        <v>646</v>
      </c>
      <c r="J40" s="554"/>
      <c r="K40" s="554"/>
      <c r="L40" s="554"/>
      <c r="M40" s="554"/>
      <c r="N40" s="554"/>
      <c r="O40" s="554"/>
      <c r="P40" s="554"/>
      <c r="Q40" s="554"/>
      <c r="R40" s="554"/>
      <c r="S40" s="554"/>
      <c r="T40" s="107"/>
      <c r="U40" s="103"/>
    </row>
    <row r="41" spans="1:21" s="37" customFormat="1" ht="11.25">
      <c r="A41" s="31"/>
      <c r="B41" s="31"/>
      <c r="C41" s="31"/>
      <c r="D41" s="33"/>
      <c r="E41" s="33"/>
      <c r="F41" s="83"/>
      <c r="G41" s="557"/>
      <c r="H41" s="558"/>
      <c r="I41" s="558"/>
      <c r="J41" s="533"/>
      <c r="K41" s="533"/>
      <c r="L41" s="533"/>
      <c r="M41" s="533"/>
      <c r="N41" s="533"/>
      <c r="O41" s="533"/>
      <c r="P41" s="533"/>
      <c r="Q41" s="533"/>
      <c r="R41" s="533"/>
      <c r="S41" s="533"/>
      <c r="T41" s="33"/>
      <c r="U41" s="33"/>
    </row>
    <row r="42" spans="1:21" s="37" customFormat="1" ht="11.25">
      <c r="A42" s="31"/>
      <c r="B42" s="31"/>
      <c r="C42" s="31"/>
      <c r="D42" s="33"/>
      <c r="E42" s="33"/>
      <c r="F42" s="108"/>
      <c r="G42" s="533"/>
      <c r="H42" s="533"/>
      <c r="I42" s="533"/>
      <c r="J42" s="533"/>
      <c r="K42" s="533"/>
      <c r="L42" s="533"/>
      <c r="M42" s="533"/>
      <c r="N42" s="533"/>
      <c r="O42" s="559"/>
      <c r="P42" s="533"/>
      <c r="Q42" s="533"/>
      <c r="R42" s="533"/>
      <c r="S42" s="533"/>
      <c r="T42" s="33"/>
      <c r="U42" s="33"/>
    </row>
    <row r="43" spans="1:21" s="37" customFormat="1" ht="11.25">
      <c r="A43" s="31"/>
      <c r="B43" s="31"/>
      <c r="C43" s="31"/>
      <c r="D43" s="33"/>
      <c r="E43" s="33"/>
      <c r="F43" s="108"/>
      <c r="G43" s="533"/>
      <c r="H43" s="533"/>
      <c r="I43" s="533"/>
      <c r="J43" s="533"/>
      <c r="K43" s="533"/>
      <c r="L43" s="533"/>
      <c r="M43" s="533"/>
      <c r="N43" s="533"/>
      <c r="O43" s="533"/>
      <c r="P43" s="533"/>
      <c r="Q43" s="533"/>
      <c r="R43" s="533"/>
      <c r="S43" s="533"/>
      <c r="T43" s="33"/>
      <c r="U43" s="33"/>
    </row>
    <row r="44" spans="1:21" s="37" customFormat="1" ht="11.25">
      <c r="A44" s="31"/>
      <c r="B44" s="31"/>
      <c r="C44" s="31"/>
      <c r="D44" s="33"/>
      <c r="E44" s="33"/>
      <c r="F44" s="33"/>
      <c r="G44" s="533"/>
      <c r="H44" s="533"/>
      <c r="I44" s="533"/>
      <c r="J44" s="533"/>
      <c r="K44" s="533"/>
      <c r="L44" s="533"/>
      <c r="M44" s="533"/>
      <c r="N44" s="533"/>
      <c r="O44" s="533"/>
      <c r="P44" s="533"/>
      <c r="Q44" s="533"/>
      <c r="R44" s="533"/>
      <c r="S44" s="533"/>
      <c r="T44" s="33"/>
      <c r="U44" s="33"/>
    </row>
    <row r="45" spans="1:21" s="37" customFormat="1" ht="11.25">
      <c r="A45" s="31"/>
      <c r="B45" s="31"/>
      <c r="C45" s="31"/>
      <c r="D45" s="33"/>
      <c r="E45" s="33"/>
      <c r="F45" s="33"/>
      <c r="G45" s="533"/>
      <c r="H45" s="533"/>
      <c r="I45" s="533"/>
      <c r="J45" s="533"/>
      <c r="K45" s="533"/>
      <c r="L45" s="533"/>
      <c r="M45" s="533"/>
      <c r="N45" s="533"/>
      <c r="O45" s="533"/>
      <c r="P45" s="533"/>
      <c r="Q45" s="533"/>
      <c r="R45" s="533"/>
      <c r="S45" s="533"/>
      <c r="T45" s="33"/>
      <c r="U45" s="33"/>
    </row>
    <row r="46" spans="1:21" s="37" customFormat="1" ht="11.25">
      <c r="A46" s="31"/>
      <c r="B46" s="31"/>
      <c r="C46" s="31"/>
      <c r="D46" s="33"/>
      <c r="E46" s="33"/>
      <c r="F46" s="33"/>
      <c r="G46" s="533"/>
      <c r="H46" s="533"/>
      <c r="I46" s="533"/>
      <c r="J46" s="533"/>
      <c r="K46" s="533"/>
      <c r="L46" s="533"/>
      <c r="M46" s="533"/>
      <c r="N46" s="533"/>
      <c r="O46" s="533"/>
      <c r="P46" s="533"/>
      <c r="Q46" s="533"/>
      <c r="R46" s="533"/>
      <c r="S46" s="533"/>
      <c r="T46" s="33"/>
      <c r="U46" s="33"/>
    </row>
    <row r="47" spans="1:21" s="37" customFormat="1" ht="11.25">
      <c r="A47" s="31"/>
      <c r="B47" s="31"/>
      <c r="C47" s="31"/>
      <c r="D47" s="33"/>
      <c r="E47" s="33"/>
      <c r="F47" s="33"/>
      <c r="G47" s="533"/>
      <c r="H47" s="533"/>
      <c r="I47" s="533"/>
      <c r="J47" s="533"/>
      <c r="K47" s="533"/>
      <c r="L47" s="533"/>
      <c r="M47" s="533"/>
      <c r="N47" s="533"/>
      <c r="O47" s="533"/>
      <c r="P47" s="533"/>
      <c r="Q47" s="533"/>
      <c r="R47" s="533"/>
      <c r="S47" s="533"/>
      <c r="T47" s="33"/>
      <c r="U47" s="33"/>
    </row>
    <row r="48" spans="1:21" s="37" customFormat="1" ht="11.25">
      <c r="A48" s="31"/>
      <c r="B48" s="31"/>
      <c r="C48" s="31"/>
      <c r="D48" s="33"/>
      <c r="E48" s="33"/>
      <c r="F48" s="33"/>
      <c r="G48" s="533"/>
      <c r="H48" s="533"/>
      <c r="I48" s="533"/>
      <c r="J48" s="533"/>
      <c r="K48" s="533"/>
      <c r="L48" s="533"/>
      <c r="M48" s="533"/>
      <c r="N48" s="533"/>
      <c r="O48" s="533"/>
      <c r="P48" s="533"/>
      <c r="Q48" s="533"/>
      <c r="R48" s="533"/>
      <c r="S48" s="533"/>
      <c r="T48" s="33"/>
      <c r="U48" s="33"/>
    </row>
    <row r="49" spans="1:21" s="37" customFormat="1" ht="11.25">
      <c r="A49" s="31"/>
      <c r="B49" s="31"/>
      <c r="C49" s="31"/>
      <c r="D49" s="33"/>
      <c r="E49" s="33"/>
      <c r="F49" s="33"/>
      <c r="G49" s="533"/>
      <c r="H49" s="533"/>
      <c r="I49" s="533"/>
      <c r="J49" s="533"/>
      <c r="K49" s="533"/>
      <c r="L49" s="533"/>
      <c r="M49" s="533"/>
      <c r="N49" s="533"/>
      <c r="O49" s="533"/>
      <c r="P49" s="533"/>
      <c r="Q49" s="533"/>
      <c r="R49" s="533"/>
      <c r="S49" s="533"/>
      <c r="T49" s="33"/>
      <c r="U49" s="33"/>
    </row>
    <row r="50" spans="1:21" s="37" customFormat="1" ht="11.25">
      <c r="A50" s="31"/>
      <c r="B50" s="31"/>
      <c r="C50" s="31"/>
      <c r="D50" s="33"/>
      <c r="E50" s="33"/>
      <c r="F50" s="33"/>
      <c r="G50" s="533"/>
      <c r="H50" s="533"/>
      <c r="I50" s="533"/>
      <c r="J50" s="533"/>
      <c r="K50" s="533"/>
      <c r="L50" s="533"/>
      <c r="M50" s="533"/>
      <c r="N50" s="533"/>
      <c r="O50" s="533"/>
      <c r="P50" s="533"/>
      <c r="Q50" s="533"/>
      <c r="R50" s="533"/>
      <c r="S50" s="533"/>
      <c r="T50" s="33"/>
      <c r="U50" s="33"/>
    </row>
    <row r="51" spans="1:21" s="37" customFormat="1" ht="11.25">
      <c r="A51" s="31"/>
      <c r="B51" s="31"/>
      <c r="C51" s="31"/>
      <c r="D51" s="33"/>
      <c r="E51" s="33"/>
      <c r="F51" s="33"/>
      <c r="G51" s="533"/>
      <c r="H51" s="533"/>
      <c r="I51" s="533"/>
      <c r="J51" s="533"/>
      <c r="K51" s="533"/>
      <c r="L51" s="533"/>
      <c r="M51" s="533"/>
      <c r="N51" s="533"/>
      <c r="O51" s="533"/>
      <c r="P51" s="533"/>
      <c r="Q51" s="533"/>
      <c r="R51" s="533"/>
      <c r="S51" s="533"/>
      <c r="T51" s="33"/>
      <c r="U51" s="33"/>
    </row>
    <row r="52" spans="1:21" s="37" customFormat="1" ht="11.25">
      <c r="A52" s="31"/>
      <c r="B52" s="31"/>
      <c r="C52" s="31"/>
      <c r="D52" s="33"/>
      <c r="E52" s="33"/>
      <c r="F52" s="33"/>
      <c r="G52" s="533"/>
      <c r="H52" s="533"/>
      <c r="I52" s="533"/>
      <c r="J52" s="533"/>
      <c r="K52" s="533"/>
      <c r="L52" s="533"/>
      <c r="M52" s="533"/>
      <c r="N52" s="533"/>
      <c r="O52" s="533"/>
      <c r="P52" s="533"/>
      <c r="Q52" s="533"/>
      <c r="R52" s="533"/>
      <c r="S52" s="533"/>
      <c r="T52" s="33"/>
      <c r="U52" s="33"/>
    </row>
    <row r="53" spans="1:21" s="37" customFormat="1" ht="11.25">
      <c r="A53" s="31"/>
      <c r="B53" s="31"/>
      <c r="C53" s="31"/>
      <c r="D53" s="33"/>
      <c r="E53" s="33"/>
      <c r="F53" s="33"/>
      <c r="G53" s="533"/>
      <c r="H53" s="533"/>
      <c r="I53" s="533"/>
      <c r="J53" s="533"/>
      <c r="K53" s="533"/>
      <c r="L53" s="533"/>
      <c r="M53" s="533"/>
      <c r="N53" s="533"/>
      <c r="O53" s="533"/>
      <c r="P53" s="533"/>
      <c r="Q53" s="533"/>
      <c r="R53" s="533"/>
      <c r="S53" s="533"/>
      <c r="T53" s="33"/>
      <c r="U53" s="33"/>
    </row>
    <row r="54" spans="1:21" s="37" customFormat="1" ht="11.25">
      <c r="A54" s="31"/>
      <c r="B54" s="31"/>
      <c r="C54" s="31"/>
      <c r="D54" s="33"/>
      <c r="E54" s="33"/>
      <c r="F54" s="33"/>
      <c r="G54" s="533"/>
      <c r="H54" s="533"/>
      <c r="I54" s="533"/>
      <c r="J54" s="533"/>
      <c r="K54" s="533"/>
      <c r="L54" s="533"/>
      <c r="M54" s="533"/>
      <c r="N54" s="533"/>
      <c r="O54" s="533"/>
      <c r="P54" s="533"/>
      <c r="Q54" s="533"/>
      <c r="R54" s="533"/>
      <c r="S54" s="533"/>
      <c r="T54" s="33"/>
      <c r="U54" s="33"/>
    </row>
    <row r="55" spans="1:21" s="37" customFormat="1" ht="11.25">
      <c r="A55" s="31"/>
      <c r="B55" s="31"/>
      <c r="C55" s="31"/>
      <c r="D55" s="33"/>
      <c r="E55" s="33"/>
      <c r="F55" s="33"/>
      <c r="G55" s="533"/>
      <c r="H55" s="533"/>
      <c r="I55" s="533"/>
      <c r="J55" s="533"/>
      <c r="K55" s="533"/>
      <c r="L55" s="533"/>
      <c r="M55" s="533"/>
      <c r="N55" s="533"/>
      <c r="O55" s="533"/>
      <c r="P55" s="533"/>
      <c r="Q55" s="533"/>
      <c r="R55" s="533"/>
      <c r="S55" s="533"/>
      <c r="T55" s="33"/>
      <c r="U55" s="33"/>
    </row>
    <row r="56" spans="1:21" s="37" customFormat="1" ht="11.25">
      <c r="A56" s="31"/>
      <c r="B56" s="31"/>
      <c r="C56" s="31"/>
      <c r="D56" s="33"/>
      <c r="E56" s="33"/>
      <c r="F56" s="33"/>
      <c r="G56" s="533"/>
      <c r="H56" s="533"/>
      <c r="I56" s="533"/>
      <c r="J56" s="533"/>
      <c r="K56" s="533"/>
      <c r="L56" s="533"/>
      <c r="M56" s="533"/>
      <c r="N56" s="533"/>
      <c r="O56" s="533"/>
      <c r="P56" s="533"/>
      <c r="Q56" s="533"/>
      <c r="R56" s="533"/>
      <c r="S56" s="533"/>
      <c r="T56" s="33"/>
      <c r="U56" s="33"/>
    </row>
    <row r="57" spans="1:21" s="37" customFormat="1" ht="11.25">
      <c r="A57" s="31"/>
      <c r="B57" s="31"/>
      <c r="C57" s="31"/>
      <c r="D57" s="33"/>
      <c r="E57" s="33"/>
      <c r="F57" s="33"/>
      <c r="G57" s="533"/>
      <c r="H57" s="533"/>
      <c r="I57" s="533"/>
      <c r="J57" s="533"/>
      <c r="K57" s="533"/>
      <c r="L57" s="533"/>
      <c r="M57" s="533"/>
      <c r="N57" s="533"/>
      <c r="O57" s="533"/>
      <c r="P57" s="533"/>
      <c r="Q57" s="533"/>
      <c r="R57" s="533"/>
      <c r="S57" s="533"/>
      <c r="T57" s="33"/>
      <c r="U57" s="33"/>
    </row>
    <row r="58" spans="1:21" s="37" customFormat="1" ht="11.25">
      <c r="A58" s="31"/>
      <c r="B58" s="31"/>
      <c r="C58" s="31"/>
      <c r="D58" s="33"/>
      <c r="E58" s="33"/>
      <c r="F58" s="33"/>
      <c r="G58" s="533"/>
      <c r="H58" s="533"/>
      <c r="I58" s="533"/>
      <c r="J58" s="533"/>
      <c r="K58" s="533"/>
      <c r="L58" s="533"/>
      <c r="M58" s="533"/>
      <c r="N58" s="533"/>
      <c r="O58" s="533"/>
      <c r="P58" s="533"/>
      <c r="Q58" s="533"/>
      <c r="R58" s="533"/>
      <c r="S58" s="533"/>
      <c r="T58" s="33"/>
      <c r="U58" s="33"/>
    </row>
    <row r="59" spans="1:21" s="37" customFormat="1" ht="11.25">
      <c r="A59" s="31"/>
      <c r="B59" s="31"/>
      <c r="C59" s="31"/>
      <c r="D59" s="33"/>
      <c r="E59" s="33"/>
      <c r="F59" s="33"/>
      <c r="G59" s="533"/>
      <c r="H59" s="533"/>
      <c r="I59" s="533"/>
      <c r="J59" s="533"/>
      <c r="K59" s="533"/>
      <c r="L59" s="533"/>
      <c r="M59" s="533"/>
      <c r="N59" s="533"/>
      <c r="O59" s="533"/>
      <c r="P59" s="533"/>
      <c r="Q59" s="533"/>
      <c r="R59" s="533"/>
      <c r="S59" s="533"/>
      <c r="T59" s="33"/>
      <c r="U59" s="33"/>
    </row>
    <row r="60" spans="1:21" s="37" customFormat="1" ht="11.25">
      <c r="A60" s="31"/>
      <c r="B60" s="31"/>
      <c r="C60" s="31"/>
      <c r="D60" s="33"/>
      <c r="E60" s="33"/>
      <c r="F60" s="33"/>
      <c r="G60" s="533"/>
      <c r="H60" s="533"/>
      <c r="I60" s="533"/>
      <c r="J60" s="533"/>
      <c r="K60" s="533"/>
      <c r="L60" s="533"/>
      <c r="M60" s="533"/>
      <c r="N60" s="533"/>
      <c r="O60" s="533"/>
      <c r="P60" s="533"/>
      <c r="Q60" s="533"/>
      <c r="R60" s="533"/>
      <c r="S60" s="533"/>
      <c r="T60" s="33"/>
      <c r="U60" s="33"/>
    </row>
    <row r="61" spans="1:21" s="37" customFormat="1" ht="11.25">
      <c r="A61" s="31"/>
      <c r="B61" s="31"/>
      <c r="C61" s="31"/>
      <c r="D61" s="33"/>
      <c r="E61" s="33"/>
      <c r="F61" s="33"/>
      <c r="G61" s="533"/>
      <c r="H61" s="533"/>
      <c r="I61" s="533"/>
      <c r="J61" s="533"/>
      <c r="K61" s="533"/>
      <c r="L61" s="533"/>
      <c r="M61" s="533"/>
      <c r="N61" s="533"/>
      <c r="O61" s="533"/>
      <c r="P61" s="533"/>
      <c r="Q61" s="533"/>
      <c r="R61" s="533"/>
      <c r="S61" s="533"/>
      <c r="T61" s="33"/>
      <c r="U61" s="33"/>
    </row>
    <row r="62" spans="1:21" s="37" customFormat="1" ht="11.25">
      <c r="A62" s="31"/>
      <c r="B62" s="31"/>
      <c r="C62" s="31"/>
      <c r="D62" s="33"/>
      <c r="E62" s="33"/>
      <c r="F62" s="33"/>
      <c r="G62" s="533"/>
      <c r="H62" s="533"/>
      <c r="I62" s="533"/>
      <c r="J62" s="533"/>
      <c r="K62" s="533"/>
      <c r="L62" s="533"/>
      <c r="M62" s="533"/>
      <c r="N62" s="533"/>
      <c r="O62" s="533"/>
      <c r="P62" s="533"/>
      <c r="Q62" s="533"/>
      <c r="R62" s="533"/>
      <c r="S62" s="533"/>
      <c r="T62" s="33"/>
      <c r="U62" s="33"/>
    </row>
    <row r="63" spans="1:21" s="37" customFormat="1" ht="11.25">
      <c r="A63" s="31"/>
      <c r="B63" s="31"/>
      <c r="C63" s="31"/>
      <c r="D63" s="33"/>
      <c r="E63" s="33"/>
      <c r="F63" s="33"/>
      <c r="G63" s="533"/>
      <c r="H63" s="533"/>
      <c r="I63" s="533"/>
      <c r="J63" s="533"/>
      <c r="K63" s="533"/>
      <c r="L63" s="533"/>
      <c r="M63" s="533"/>
      <c r="N63" s="533"/>
      <c r="O63" s="533"/>
      <c r="P63" s="533"/>
      <c r="Q63" s="533"/>
      <c r="R63" s="533"/>
      <c r="S63" s="533"/>
      <c r="T63" s="33"/>
      <c r="U63" s="33"/>
    </row>
    <row r="64" spans="1:21" s="37" customFormat="1" ht="11.25">
      <c r="A64" s="31"/>
      <c r="B64" s="31"/>
      <c r="C64" s="31"/>
      <c r="D64" s="33"/>
      <c r="E64" s="33"/>
      <c r="F64" s="33"/>
      <c r="G64" s="533"/>
      <c r="H64" s="533"/>
      <c r="I64" s="533"/>
      <c r="J64" s="533"/>
      <c r="K64" s="533"/>
      <c r="L64" s="533"/>
      <c r="M64" s="533"/>
      <c r="N64" s="533"/>
      <c r="O64" s="533"/>
      <c r="P64" s="533"/>
      <c r="Q64" s="533"/>
      <c r="R64" s="533"/>
      <c r="S64" s="533"/>
      <c r="T64" s="33"/>
      <c r="U64" s="33"/>
    </row>
    <row r="65" spans="1:21" s="37" customFormat="1" ht="11.25">
      <c r="A65" s="31"/>
      <c r="B65" s="31"/>
      <c r="C65" s="31"/>
      <c r="D65" s="33"/>
      <c r="E65" s="33"/>
      <c r="F65" s="33"/>
      <c r="G65" s="533"/>
      <c r="H65" s="533"/>
      <c r="I65" s="533"/>
      <c r="J65" s="533"/>
      <c r="K65" s="533"/>
      <c r="L65" s="533"/>
      <c r="M65" s="533"/>
      <c r="N65" s="533"/>
      <c r="O65" s="533"/>
      <c r="P65" s="533"/>
      <c r="Q65" s="533"/>
      <c r="R65" s="533"/>
      <c r="S65" s="533"/>
      <c r="T65" s="33"/>
      <c r="U65" s="33"/>
    </row>
    <row r="66" spans="1:21" s="37" customFormat="1" ht="11.25">
      <c r="A66" s="31"/>
      <c r="B66" s="31"/>
      <c r="C66" s="31"/>
      <c r="D66" s="33"/>
      <c r="E66" s="33"/>
      <c r="F66" s="33"/>
      <c r="G66" s="533"/>
      <c r="H66" s="533"/>
      <c r="I66" s="533"/>
      <c r="J66" s="533"/>
      <c r="K66" s="533"/>
      <c r="L66" s="533"/>
      <c r="M66" s="533"/>
      <c r="N66" s="533"/>
      <c r="O66" s="533"/>
      <c r="P66" s="533"/>
      <c r="Q66" s="533"/>
      <c r="R66" s="533"/>
      <c r="S66" s="533"/>
      <c r="T66" s="33"/>
      <c r="U66" s="33"/>
    </row>
    <row r="67" spans="1:21" s="37" customFormat="1" ht="11.25">
      <c r="A67" s="31"/>
      <c r="B67" s="31"/>
      <c r="C67" s="31"/>
      <c r="D67" s="33"/>
      <c r="E67" s="33"/>
      <c r="F67" s="33"/>
      <c r="G67" s="533"/>
      <c r="H67" s="533"/>
      <c r="I67" s="533"/>
      <c r="J67" s="533"/>
      <c r="K67" s="533"/>
      <c r="L67" s="533"/>
      <c r="M67" s="533"/>
      <c r="N67" s="533"/>
      <c r="O67" s="533"/>
      <c r="P67" s="533"/>
      <c r="Q67" s="533"/>
      <c r="R67" s="533"/>
      <c r="S67" s="533"/>
      <c r="T67" s="33"/>
      <c r="U67" s="33"/>
    </row>
    <row r="68" spans="1:21" s="37" customFormat="1" ht="11.25">
      <c r="A68" s="31"/>
      <c r="B68" s="31"/>
      <c r="C68" s="31"/>
      <c r="D68" s="33"/>
      <c r="E68" s="33"/>
      <c r="F68" s="33"/>
      <c r="G68" s="533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3"/>
      <c r="S68" s="533"/>
      <c r="T68" s="33"/>
      <c r="U68" s="33"/>
    </row>
    <row r="69" spans="1:21" s="37" customFormat="1" ht="11.25">
      <c r="A69" s="31"/>
      <c r="B69" s="31"/>
      <c r="C69" s="31"/>
      <c r="D69" s="33"/>
      <c r="E69" s="33"/>
      <c r="F69" s="33"/>
      <c r="G69" s="533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3"/>
      <c r="S69" s="533"/>
      <c r="T69" s="33"/>
      <c r="U69" s="33"/>
    </row>
    <row r="70" spans="1:21" s="37" customFormat="1" ht="11.25">
      <c r="A70" s="31"/>
      <c r="B70" s="31"/>
      <c r="C70" s="31"/>
      <c r="D70" s="33"/>
      <c r="E70" s="33"/>
      <c r="F70" s="33"/>
      <c r="G70" s="533"/>
      <c r="H70" s="533"/>
      <c r="I70" s="533"/>
      <c r="J70" s="533"/>
      <c r="K70" s="533"/>
      <c r="L70" s="533"/>
      <c r="M70" s="533"/>
      <c r="N70" s="533"/>
      <c r="O70" s="533"/>
      <c r="P70" s="533"/>
      <c r="Q70" s="533"/>
      <c r="R70" s="533"/>
      <c r="S70" s="533"/>
      <c r="T70" s="33"/>
      <c r="U70" s="33"/>
    </row>
    <row r="71" spans="1:21" s="37" customFormat="1" ht="11.25">
      <c r="A71" s="31"/>
      <c r="B71" s="31"/>
      <c r="C71" s="31"/>
      <c r="D71" s="33"/>
      <c r="E71" s="33"/>
      <c r="F71" s="33"/>
      <c r="G71" s="533"/>
      <c r="H71" s="533"/>
      <c r="I71" s="533"/>
      <c r="J71" s="533"/>
      <c r="K71" s="533"/>
      <c r="L71" s="533"/>
      <c r="M71" s="533"/>
      <c r="N71" s="533"/>
      <c r="O71" s="533"/>
      <c r="P71" s="533"/>
      <c r="Q71" s="533"/>
      <c r="R71" s="533"/>
      <c r="S71" s="533"/>
      <c r="T71" s="33"/>
      <c r="U71" s="33"/>
    </row>
    <row r="72" spans="1:21" s="37" customFormat="1" ht="11.25">
      <c r="A72" s="31"/>
      <c r="B72" s="31"/>
      <c r="C72" s="31"/>
      <c r="D72" s="33"/>
      <c r="E72" s="33"/>
      <c r="F72" s="33"/>
      <c r="G72" s="533"/>
      <c r="H72" s="533"/>
      <c r="I72" s="533"/>
      <c r="J72" s="533"/>
      <c r="K72" s="533"/>
      <c r="L72" s="533"/>
      <c r="M72" s="533"/>
      <c r="N72" s="533"/>
      <c r="O72" s="533"/>
      <c r="P72" s="533"/>
      <c r="Q72" s="533"/>
      <c r="R72" s="533"/>
      <c r="S72" s="533"/>
      <c r="T72" s="33"/>
      <c r="U72" s="33"/>
    </row>
    <row r="73" spans="1:21" s="37" customFormat="1" ht="11.25">
      <c r="A73" s="31"/>
      <c r="B73" s="31"/>
      <c r="C73" s="31"/>
      <c r="D73" s="33"/>
      <c r="E73" s="33"/>
      <c r="F73" s="33"/>
      <c r="G73" s="533"/>
      <c r="H73" s="533"/>
      <c r="I73" s="533"/>
      <c r="J73" s="533"/>
      <c r="K73" s="533"/>
      <c r="L73" s="533"/>
      <c r="M73" s="533"/>
      <c r="N73" s="533"/>
      <c r="O73" s="533"/>
      <c r="P73" s="533"/>
      <c r="Q73" s="533"/>
      <c r="R73" s="533"/>
      <c r="S73" s="533"/>
      <c r="T73" s="33"/>
      <c r="U73" s="33"/>
    </row>
    <row r="74" spans="1:21" s="37" customFormat="1" ht="11.25">
      <c r="A74" s="31"/>
      <c r="B74" s="31"/>
      <c r="C74" s="31"/>
      <c r="D74" s="33"/>
      <c r="E74" s="33"/>
      <c r="F74" s="33"/>
      <c r="G74" s="533"/>
      <c r="H74" s="533"/>
      <c r="I74" s="533"/>
      <c r="J74" s="533"/>
      <c r="K74" s="533"/>
      <c r="L74" s="533"/>
      <c r="M74" s="533"/>
      <c r="N74" s="533"/>
      <c r="O74" s="533"/>
      <c r="P74" s="533"/>
      <c r="Q74" s="533"/>
      <c r="R74" s="533"/>
      <c r="S74" s="533"/>
      <c r="T74" s="33"/>
      <c r="U74" s="33"/>
    </row>
    <row r="75" spans="1:21" s="37" customFormat="1" ht="11.25">
      <c r="A75" s="31"/>
      <c r="B75" s="31"/>
      <c r="C75" s="31"/>
      <c r="D75" s="33"/>
      <c r="E75" s="33"/>
      <c r="F75" s="33"/>
      <c r="G75" s="533"/>
      <c r="H75" s="533"/>
      <c r="I75" s="533"/>
      <c r="J75" s="533"/>
      <c r="K75" s="533"/>
      <c r="L75" s="533"/>
      <c r="M75" s="533"/>
      <c r="N75" s="533"/>
      <c r="O75" s="533"/>
      <c r="P75" s="533"/>
      <c r="Q75" s="533"/>
      <c r="R75" s="533"/>
      <c r="S75" s="533"/>
      <c r="T75" s="33"/>
      <c r="U75" s="33"/>
    </row>
    <row r="76" spans="1:21" s="37" customFormat="1" ht="11.25">
      <c r="A76" s="31"/>
      <c r="B76" s="31"/>
      <c r="C76" s="31"/>
      <c r="D76" s="33"/>
      <c r="E76" s="33"/>
      <c r="F76" s="33"/>
      <c r="G76" s="533"/>
      <c r="H76" s="533"/>
      <c r="I76" s="533"/>
      <c r="J76" s="533"/>
      <c r="K76" s="533"/>
      <c r="L76" s="533"/>
      <c r="M76" s="533"/>
      <c r="N76" s="533"/>
      <c r="O76" s="533"/>
      <c r="P76" s="533"/>
      <c r="Q76" s="533"/>
      <c r="R76" s="533"/>
      <c r="S76" s="533"/>
      <c r="T76" s="33"/>
      <c r="U76" s="33"/>
    </row>
    <row r="77" spans="1:21" s="37" customFormat="1" ht="11.25">
      <c r="A77" s="31"/>
      <c r="B77" s="31"/>
      <c r="C77" s="31"/>
      <c r="D77" s="33"/>
      <c r="E77" s="33"/>
      <c r="F77" s="33"/>
      <c r="G77" s="533"/>
      <c r="H77" s="533"/>
      <c r="I77" s="533"/>
      <c r="J77" s="533"/>
      <c r="K77" s="533"/>
      <c r="L77" s="533"/>
      <c r="M77" s="533"/>
      <c r="N77" s="533"/>
      <c r="O77" s="533"/>
      <c r="P77" s="533"/>
      <c r="Q77" s="533"/>
      <c r="R77" s="533"/>
      <c r="S77" s="533"/>
      <c r="T77" s="33"/>
      <c r="U77" s="33"/>
    </row>
    <row r="78" spans="1:21" s="37" customFormat="1" ht="11.25">
      <c r="A78" s="31"/>
      <c r="B78" s="31"/>
      <c r="C78" s="31"/>
      <c r="D78" s="33"/>
      <c r="E78" s="33"/>
      <c r="F78" s="33"/>
      <c r="G78" s="533"/>
      <c r="H78" s="533"/>
      <c r="I78" s="533"/>
      <c r="J78" s="533"/>
      <c r="K78" s="533"/>
      <c r="L78" s="533"/>
      <c r="M78" s="533"/>
      <c r="N78" s="533"/>
      <c r="O78" s="533"/>
      <c r="P78" s="533"/>
      <c r="Q78" s="533"/>
      <c r="R78" s="533"/>
      <c r="S78" s="533"/>
      <c r="T78" s="33"/>
      <c r="U78" s="33"/>
    </row>
    <row r="79" spans="1:21" s="37" customFormat="1" ht="11.25">
      <c r="A79" s="31"/>
      <c r="B79" s="31"/>
      <c r="C79" s="31"/>
      <c r="D79" s="33"/>
      <c r="E79" s="33"/>
      <c r="F79" s="33"/>
      <c r="G79" s="533"/>
      <c r="H79" s="533"/>
      <c r="I79" s="533"/>
      <c r="J79" s="533"/>
      <c r="K79" s="533"/>
      <c r="L79" s="533"/>
      <c r="M79" s="533"/>
      <c r="N79" s="533"/>
      <c r="O79" s="533"/>
      <c r="P79" s="533"/>
      <c r="Q79" s="533"/>
      <c r="R79" s="533"/>
      <c r="S79" s="533"/>
      <c r="T79" s="33"/>
      <c r="U79" s="33"/>
    </row>
    <row r="80" spans="1:21" s="37" customFormat="1" ht="11.25">
      <c r="A80" s="31"/>
      <c r="B80" s="31"/>
      <c r="C80" s="31"/>
      <c r="D80" s="33"/>
      <c r="E80" s="33"/>
      <c r="F80" s="33"/>
      <c r="G80" s="533"/>
      <c r="H80" s="533"/>
      <c r="I80" s="533"/>
      <c r="J80" s="533"/>
      <c r="K80" s="533"/>
      <c r="L80" s="533"/>
      <c r="M80" s="533"/>
      <c r="N80" s="533"/>
      <c r="O80" s="533"/>
      <c r="P80" s="533"/>
      <c r="Q80" s="533"/>
      <c r="R80" s="533"/>
      <c r="S80" s="533"/>
      <c r="T80" s="33"/>
      <c r="U80" s="33"/>
    </row>
    <row r="81" spans="1:21" s="37" customFormat="1" ht="11.25">
      <c r="A81" s="31"/>
      <c r="B81" s="31"/>
      <c r="C81" s="31"/>
      <c r="D81" s="33"/>
      <c r="E81" s="33"/>
      <c r="F81" s="33"/>
      <c r="G81" s="533"/>
      <c r="H81" s="533"/>
      <c r="I81" s="533"/>
      <c r="J81" s="533"/>
      <c r="K81" s="533"/>
      <c r="L81" s="533"/>
      <c r="M81" s="533"/>
      <c r="N81" s="533"/>
      <c r="O81" s="533"/>
      <c r="P81" s="533"/>
      <c r="Q81" s="533"/>
      <c r="R81" s="533"/>
      <c r="S81" s="533"/>
      <c r="T81" s="33"/>
      <c r="U81" s="33"/>
    </row>
    <row r="82" spans="1:21" s="37" customFormat="1" ht="11.25">
      <c r="A82" s="31"/>
      <c r="B82" s="31"/>
      <c r="C82" s="31"/>
      <c r="D82" s="33"/>
      <c r="E82" s="33"/>
      <c r="F82" s="33"/>
      <c r="G82" s="533"/>
      <c r="H82" s="533"/>
      <c r="I82" s="533"/>
      <c r="J82" s="533"/>
      <c r="K82" s="533"/>
      <c r="L82" s="533"/>
      <c r="M82" s="533"/>
      <c r="N82" s="533"/>
      <c r="O82" s="533"/>
      <c r="P82" s="533"/>
      <c r="Q82" s="533"/>
      <c r="R82" s="533"/>
      <c r="S82" s="533"/>
      <c r="T82" s="33"/>
      <c r="U82" s="33"/>
    </row>
    <row r="83" spans="1:21" s="37" customFormat="1" ht="11.25">
      <c r="A83" s="31"/>
      <c r="B83" s="31"/>
      <c r="C83" s="31"/>
      <c r="D83" s="33"/>
      <c r="E83" s="33"/>
      <c r="F83" s="33"/>
      <c r="G83" s="533"/>
      <c r="H83" s="533"/>
      <c r="I83" s="533"/>
      <c r="J83" s="533"/>
      <c r="K83" s="533"/>
      <c r="L83" s="533"/>
      <c r="M83" s="533"/>
      <c r="N83" s="533"/>
      <c r="O83" s="533"/>
      <c r="P83" s="533"/>
      <c r="Q83" s="533"/>
      <c r="R83" s="533"/>
      <c r="S83" s="533"/>
      <c r="T83" s="33"/>
      <c r="U83" s="33"/>
    </row>
    <row r="84" spans="1:21" s="37" customFormat="1" ht="11.25">
      <c r="A84" s="31"/>
      <c r="B84" s="31"/>
      <c r="C84" s="31"/>
      <c r="D84" s="33"/>
      <c r="E84" s="33"/>
      <c r="F84" s="33"/>
      <c r="G84" s="533"/>
      <c r="H84" s="533"/>
      <c r="I84" s="533"/>
      <c r="J84" s="533"/>
      <c r="K84" s="533"/>
      <c r="L84" s="533"/>
      <c r="M84" s="533"/>
      <c r="N84" s="533"/>
      <c r="O84" s="533"/>
      <c r="P84" s="533"/>
      <c r="Q84" s="533"/>
      <c r="R84" s="533"/>
      <c r="S84" s="533"/>
      <c r="T84" s="33"/>
      <c r="U84" s="33"/>
    </row>
    <row r="85" spans="1:21" s="37" customFormat="1" ht="11.25">
      <c r="A85" s="31"/>
      <c r="B85" s="31"/>
      <c r="C85" s="31"/>
      <c r="D85" s="33"/>
      <c r="E85" s="33"/>
      <c r="F85" s="33"/>
      <c r="G85" s="533"/>
      <c r="H85" s="533"/>
      <c r="I85" s="533"/>
      <c r="J85" s="533"/>
      <c r="K85" s="533"/>
      <c r="L85" s="533"/>
      <c r="M85" s="533"/>
      <c r="N85" s="533"/>
      <c r="O85" s="533"/>
      <c r="P85" s="533"/>
      <c r="Q85" s="533"/>
      <c r="R85" s="533"/>
      <c r="S85" s="533"/>
      <c r="T85" s="33"/>
      <c r="U85" s="33"/>
    </row>
    <row r="86" spans="1:21" s="37" customFormat="1" ht="11.25">
      <c r="A86" s="31"/>
      <c r="B86" s="31"/>
      <c r="C86" s="31"/>
      <c r="D86" s="33"/>
      <c r="E86" s="33"/>
      <c r="F86" s="33"/>
      <c r="G86" s="533"/>
      <c r="H86" s="533"/>
      <c r="I86" s="533"/>
      <c r="J86" s="533"/>
      <c r="K86" s="533"/>
      <c r="L86" s="533"/>
      <c r="M86" s="533"/>
      <c r="N86" s="533"/>
      <c r="O86" s="533"/>
      <c r="P86" s="533"/>
      <c r="Q86" s="533"/>
      <c r="R86" s="533"/>
      <c r="S86" s="533"/>
      <c r="T86" s="33"/>
      <c r="U86" s="33"/>
    </row>
    <row r="87" spans="1:21" s="37" customFormat="1" ht="11.25">
      <c r="A87" s="31"/>
      <c r="B87" s="31"/>
      <c r="C87" s="31"/>
      <c r="D87" s="33"/>
      <c r="E87" s="33"/>
      <c r="F87" s="33"/>
      <c r="G87" s="533"/>
      <c r="H87" s="533"/>
      <c r="I87" s="533"/>
      <c r="J87" s="533"/>
      <c r="K87" s="533"/>
      <c r="L87" s="533"/>
      <c r="M87" s="533"/>
      <c r="N87" s="533"/>
      <c r="O87" s="533"/>
      <c r="P87" s="533"/>
      <c r="Q87" s="533"/>
      <c r="R87" s="533"/>
      <c r="S87" s="533"/>
      <c r="T87" s="33"/>
      <c r="U87" s="33"/>
    </row>
    <row r="88" spans="1:21" s="37" customFormat="1" ht="11.25">
      <c r="A88" s="31"/>
      <c r="B88" s="31"/>
      <c r="C88" s="31"/>
      <c r="D88" s="33"/>
      <c r="E88" s="33"/>
      <c r="F88" s="33"/>
      <c r="G88" s="533"/>
      <c r="H88" s="533"/>
      <c r="I88" s="533"/>
      <c r="J88" s="533"/>
      <c r="K88" s="533"/>
      <c r="L88" s="533"/>
      <c r="M88" s="533"/>
      <c r="N88" s="533"/>
      <c r="O88" s="533"/>
      <c r="P88" s="533"/>
      <c r="Q88" s="533"/>
      <c r="R88" s="533"/>
      <c r="S88" s="533"/>
      <c r="T88" s="33"/>
      <c r="U88" s="33"/>
    </row>
    <row r="89" spans="1:21" s="37" customFormat="1" ht="11.25">
      <c r="A89" s="31"/>
      <c r="B89" s="31"/>
      <c r="C89" s="31"/>
      <c r="D89" s="33"/>
      <c r="E89" s="33"/>
      <c r="F89" s="33"/>
      <c r="G89" s="533"/>
      <c r="H89" s="533"/>
      <c r="I89" s="533"/>
      <c r="J89" s="533"/>
      <c r="K89" s="533"/>
      <c r="L89" s="533"/>
      <c r="M89" s="533"/>
      <c r="N89" s="533"/>
      <c r="O89" s="533"/>
      <c r="P89" s="533"/>
      <c r="Q89" s="533"/>
      <c r="R89" s="533"/>
      <c r="S89" s="533"/>
      <c r="T89" s="33"/>
      <c r="U89" s="33"/>
    </row>
    <row r="90" spans="1:21" s="37" customFormat="1" ht="11.25">
      <c r="A90" s="31"/>
      <c r="B90" s="31"/>
      <c r="C90" s="31"/>
      <c r="D90" s="33"/>
      <c r="E90" s="33"/>
      <c r="F90" s="33"/>
      <c r="G90" s="533"/>
      <c r="H90" s="533"/>
      <c r="I90" s="533"/>
      <c r="J90" s="533"/>
      <c r="K90" s="533"/>
      <c r="L90" s="533"/>
      <c r="M90" s="533"/>
      <c r="N90" s="533"/>
      <c r="O90" s="533"/>
      <c r="P90" s="533"/>
      <c r="Q90" s="533"/>
      <c r="R90" s="533"/>
      <c r="S90" s="533"/>
      <c r="T90" s="33"/>
      <c r="U90" s="33"/>
    </row>
    <row r="91" spans="1:21" s="37" customFormat="1" ht="11.25">
      <c r="A91" s="31"/>
      <c r="B91" s="31"/>
      <c r="C91" s="31"/>
      <c r="D91" s="33"/>
      <c r="E91" s="33"/>
      <c r="F91" s="33"/>
      <c r="G91" s="533"/>
      <c r="H91" s="533"/>
      <c r="I91" s="533"/>
      <c r="J91" s="533"/>
      <c r="K91" s="533"/>
      <c r="L91" s="533"/>
      <c r="M91" s="533"/>
      <c r="N91" s="533"/>
      <c r="O91" s="533"/>
      <c r="P91" s="533"/>
      <c r="Q91" s="533"/>
      <c r="R91" s="533"/>
      <c r="S91" s="533"/>
      <c r="T91" s="33"/>
      <c r="U91" s="33"/>
    </row>
    <row r="92" spans="1:21" s="37" customFormat="1" ht="11.25">
      <c r="A92" s="31"/>
      <c r="B92" s="31"/>
      <c r="C92" s="31"/>
      <c r="D92" s="33"/>
      <c r="E92" s="33"/>
      <c r="F92" s="33"/>
      <c r="G92" s="533"/>
      <c r="H92" s="533"/>
      <c r="I92" s="533"/>
      <c r="J92" s="533"/>
      <c r="K92" s="533"/>
      <c r="L92" s="533"/>
      <c r="M92" s="533"/>
      <c r="N92" s="533"/>
      <c r="O92" s="533"/>
      <c r="P92" s="533"/>
      <c r="Q92" s="533"/>
      <c r="R92" s="533"/>
      <c r="S92" s="533"/>
      <c r="T92" s="33"/>
      <c r="U92" s="33"/>
    </row>
    <row r="93" spans="1:21" s="37" customFormat="1" ht="11.25">
      <c r="A93" s="31"/>
      <c r="B93" s="31"/>
      <c r="C93" s="31"/>
      <c r="D93" s="33"/>
      <c r="E93" s="33"/>
      <c r="F93" s="33"/>
      <c r="G93" s="533"/>
      <c r="H93" s="533"/>
      <c r="I93" s="533"/>
      <c r="J93" s="533"/>
      <c r="K93" s="533"/>
      <c r="L93" s="533"/>
      <c r="M93" s="533"/>
      <c r="N93" s="533"/>
      <c r="O93" s="533"/>
      <c r="P93" s="533"/>
      <c r="Q93" s="533"/>
      <c r="R93" s="533"/>
      <c r="S93" s="533"/>
      <c r="T93" s="33"/>
      <c r="U93" s="33"/>
    </row>
    <row r="94" spans="1:21" s="37" customFormat="1" ht="11.25">
      <c r="A94" s="31"/>
      <c r="B94" s="31"/>
      <c r="C94" s="31"/>
      <c r="D94" s="33"/>
      <c r="E94" s="33"/>
      <c r="F94" s="33"/>
      <c r="G94" s="533"/>
      <c r="H94" s="533"/>
      <c r="I94" s="533"/>
      <c r="J94" s="533"/>
      <c r="K94" s="533"/>
      <c r="L94" s="533"/>
      <c r="M94" s="533"/>
      <c r="N94" s="533"/>
      <c r="O94" s="533"/>
      <c r="P94" s="533"/>
      <c r="Q94" s="533"/>
      <c r="R94" s="533"/>
      <c r="S94" s="533"/>
      <c r="T94" s="33"/>
      <c r="U94" s="33"/>
    </row>
    <row r="95" spans="1:21" s="37" customFormat="1" ht="11.25">
      <c r="A95" s="31"/>
      <c r="B95" s="31"/>
      <c r="C95" s="31"/>
      <c r="D95" s="33"/>
      <c r="E95" s="33"/>
      <c r="F95" s="33"/>
      <c r="G95" s="533"/>
      <c r="H95" s="533"/>
      <c r="I95" s="533"/>
      <c r="J95" s="533"/>
      <c r="K95" s="533"/>
      <c r="L95" s="533"/>
      <c r="M95" s="533"/>
      <c r="N95" s="533"/>
      <c r="O95" s="533"/>
      <c r="P95" s="533"/>
      <c r="Q95" s="533"/>
      <c r="R95" s="533"/>
      <c r="S95" s="533"/>
      <c r="T95" s="33"/>
      <c r="U95" s="33"/>
    </row>
    <row r="96" spans="1:21" s="37" customFormat="1" ht="11.25">
      <c r="A96" s="31"/>
      <c r="B96" s="31"/>
      <c r="C96" s="31"/>
      <c r="D96" s="33"/>
      <c r="E96" s="33"/>
      <c r="F96" s="33"/>
      <c r="G96" s="533"/>
      <c r="H96" s="533"/>
      <c r="I96" s="533"/>
      <c r="J96" s="533"/>
      <c r="K96" s="533"/>
      <c r="L96" s="533"/>
      <c r="M96" s="533"/>
      <c r="N96" s="533"/>
      <c r="O96" s="533"/>
      <c r="P96" s="533"/>
      <c r="Q96" s="533"/>
      <c r="R96" s="533"/>
      <c r="S96" s="533"/>
      <c r="T96" s="33"/>
      <c r="U96" s="33"/>
    </row>
    <row r="97" spans="1:21" s="37" customFormat="1" ht="11.25">
      <c r="A97" s="31"/>
      <c r="B97" s="31"/>
      <c r="C97" s="31"/>
      <c r="D97" s="33"/>
      <c r="E97" s="33"/>
      <c r="F97" s="33"/>
      <c r="G97" s="533"/>
      <c r="H97" s="533"/>
      <c r="I97" s="533"/>
      <c r="J97" s="533"/>
      <c r="K97" s="533"/>
      <c r="L97" s="533"/>
      <c r="M97" s="533"/>
      <c r="N97" s="533"/>
      <c r="O97" s="533"/>
      <c r="P97" s="533"/>
      <c r="Q97" s="533"/>
      <c r="R97" s="533"/>
      <c r="S97" s="533"/>
      <c r="T97" s="33"/>
      <c r="U97" s="33"/>
    </row>
    <row r="98" spans="1:21" s="37" customFormat="1" ht="11.25">
      <c r="A98" s="31"/>
      <c r="B98" s="31"/>
      <c r="C98" s="31"/>
      <c r="D98" s="33"/>
      <c r="E98" s="33"/>
      <c r="F98" s="33"/>
      <c r="G98" s="533"/>
      <c r="H98" s="533"/>
      <c r="I98" s="533"/>
      <c r="J98" s="533"/>
      <c r="K98" s="533"/>
      <c r="L98" s="533"/>
      <c r="M98" s="533"/>
      <c r="N98" s="533"/>
      <c r="O98" s="533"/>
      <c r="P98" s="533"/>
      <c r="Q98" s="533"/>
      <c r="R98" s="533"/>
      <c r="S98" s="533"/>
      <c r="T98" s="33"/>
      <c r="U98" s="33"/>
    </row>
    <row r="99" spans="1:21" s="37" customFormat="1" ht="11.25">
      <c r="A99" s="31"/>
      <c r="B99" s="31"/>
      <c r="C99" s="31"/>
      <c r="D99" s="33"/>
      <c r="E99" s="33"/>
      <c r="F99" s="33"/>
      <c r="G99" s="533"/>
      <c r="H99" s="533"/>
      <c r="I99" s="533"/>
      <c r="J99" s="533"/>
      <c r="K99" s="533"/>
      <c r="L99" s="533"/>
      <c r="M99" s="533"/>
      <c r="N99" s="533"/>
      <c r="O99" s="533"/>
      <c r="P99" s="533"/>
      <c r="Q99" s="533"/>
      <c r="R99" s="533"/>
      <c r="S99" s="533"/>
      <c r="T99" s="33"/>
      <c r="U99" s="33"/>
    </row>
    <row r="100" spans="1:21" s="37" customFormat="1" ht="11.25">
      <c r="A100" s="31"/>
      <c r="B100" s="31"/>
      <c r="C100" s="31"/>
      <c r="D100" s="33"/>
      <c r="E100" s="33"/>
      <c r="F100" s="33"/>
      <c r="G100" s="533"/>
      <c r="H100" s="533"/>
      <c r="I100" s="533"/>
      <c r="J100" s="533"/>
      <c r="K100" s="533"/>
      <c r="L100" s="533"/>
      <c r="M100" s="533"/>
      <c r="N100" s="533"/>
      <c r="O100" s="533"/>
      <c r="P100" s="533"/>
      <c r="Q100" s="533"/>
      <c r="R100" s="533"/>
      <c r="S100" s="533"/>
      <c r="T100" s="33"/>
      <c r="U100" s="33"/>
    </row>
    <row r="101" spans="1:21" s="37" customFormat="1" ht="11.25">
      <c r="A101" s="31"/>
      <c r="B101" s="31"/>
      <c r="C101" s="31"/>
      <c r="D101" s="33"/>
      <c r="E101" s="33"/>
      <c r="F101" s="33"/>
      <c r="G101" s="533"/>
      <c r="H101" s="533"/>
      <c r="I101" s="533"/>
      <c r="J101" s="533"/>
      <c r="K101" s="533"/>
      <c r="L101" s="533"/>
      <c r="M101" s="533"/>
      <c r="N101" s="533"/>
      <c r="O101" s="533"/>
      <c r="P101" s="533"/>
      <c r="Q101" s="533"/>
      <c r="R101" s="533"/>
      <c r="S101" s="533"/>
      <c r="T101" s="33"/>
      <c r="U101" s="33"/>
    </row>
    <row r="102" spans="1:21" s="37" customFormat="1" ht="11.25">
      <c r="A102" s="31"/>
      <c r="B102" s="31"/>
      <c r="C102" s="31"/>
      <c r="D102" s="33"/>
      <c r="E102" s="33"/>
      <c r="F102" s="33"/>
      <c r="G102" s="533"/>
      <c r="H102" s="533"/>
      <c r="I102" s="533"/>
      <c r="J102" s="533"/>
      <c r="K102" s="533"/>
      <c r="L102" s="533"/>
      <c r="M102" s="533"/>
      <c r="N102" s="533"/>
      <c r="O102" s="533"/>
      <c r="P102" s="533"/>
      <c r="Q102" s="533"/>
      <c r="R102" s="533"/>
      <c r="S102" s="533"/>
      <c r="T102" s="33"/>
      <c r="U102" s="33"/>
    </row>
    <row r="103" spans="1:21" s="37" customFormat="1" ht="11.25">
      <c r="A103" s="31"/>
      <c r="B103" s="31"/>
      <c r="C103" s="31"/>
      <c r="D103" s="33"/>
      <c r="E103" s="33"/>
      <c r="F103" s="33"/>
      <c r="G103" s="533"/>
      <c r="H103" s="533"/>
      <c r="I103" s="533"/>
      <c r="J103" s="533"/>
      <c r="K103" s="533"/>
      <c r="L103" s="533"/>
      <c r="M103" s="533"/>
      <c r="N103" s="533"/>
      <c r="O103" s="533"/>
      <c r="P103" s="533"/>
      <c r="Q103" s="533"/>
      <c r="R103" s="533"/>
      <c r="S103" s="533"/>
      <c r="T103" s="33"/>
      <c r="U103" s="33"/>
    </row>
  </sheetData>
  <sheetProtection selectLockedCells="1"/>
  <mergeCells count="59">
    <mergeCell ref="Q3:U3"/>
    <mergeCell ref="A4:H4"/>
    <mergeCell ref="D6:D9"/>
    <mergeCell ref="E7:E9"/>
    <mergeCell ref="G6:H6"/>
    <mergeCell ref="M7:M9"/>
    <mergeCell ref="N7:N9"/>
    <mergeCell ref="E6:F6"/>
    <mergeCell ref="L6:N6"/>
    <mergeCell ref="U6:U9"/>
    <mergeCell ref="I3:P3"/>
    <mergeCell ref="L7:L9"/>
    <mergeCell ref="F7:F9"/>
    <mergeCell ref="G7:G9"/>
    <mergeCell ref="A3:H3"/>
    <mergeCell ref="S6:T6"/>
    <mergeCell ref="S7:S9"/>
    <mergeCell ref="T7:T9"/>
    <mergeCell ref="O6:P6"/>
    <mergeCell ref="A36:B36"/>
    <mergeCell ref="A29:B29"/>
    <mergeCell ref="A6:C9"/>
    <mergeCell ref="P7:P9"/>
    <mergeCell ref="Q6:R6"/>
    <mergeCell ref="Q7:Q9"/>
    <mergeCell ref="A20:B20"/>
    <mergeCell ref="A14:C14"/>
    <mergeCell ref="R7:R9"/>
    <mergeCell ref="H7:H9"/>
    <mergeCell ref="J7:J9"/>
    <mergeCell ref="I6:I9"/>
    <mergeCell ref="J6:K6"/>
    <mergeCell ref="A38:B38"/>
    <mergeCell ref="A34:B34"/>
    <mergeCell ref="A35:B35"/>
    <mergeCell ref="A22:B22"/>
    <mergeCell ref="A23:B23"/>
    <mergeCell ref="A37:B37"/>
    <mergeCell ref="A30:B30"/>
    <mergeCell ref="A31:B31"/>
    <mergeCell ref="A32:B32"/>
    <mergeCell ref="A33:B33"/>
    <mergeCell ref="A28:B28"/>
    <mergeCell ref="A24:B24"/>
    <mergeCell ref="A25:B25"/>
    <mergeCell ref="A26:B26"/>
    <mergeCell ref="A27:B27"/>
    <mergeCell ref="K7:K9"/>
    <mergeCell ref="O7:O9"/>
    <mergeCell ref="A21:B21"/>
    <mergeCell ref="A15:B15"/>
    <mergeCell ref="A18:B18"/>
    <mergeCell ref="A19:B19"/>
    <mergeCell ref="A16:B16"/>
    <mergeCell ref="A17:B17"/>
    <mergeCell ref="A10:C10"/>
    <mergeCell ref="A11:C11"/>
    <mergeCell ref="A12:C12"/>
    <mergeCell ref="A13:C13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2" manualBreakCount="2">
    <brk id="8" max="39" man="1"/>
    <brk id="16" max="3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03"/>
  <sheetViews>
    <sheetView showGridLines="0" view="pageBreakPreview" zoomScaleNormal="100" zoomScaleSheetLayoutView="100" workbookViewId="0">
      <selection activeCell="I11" sqref="I11"/>
    </sheetView>
  </sheetViews>
  <sheetFormatPr defaultRowHeight="14.25"/>
  <cols>
    <col min="1" max="1" width="3.625" style="86" customWidth="1"/>
    <col min="2" max="2" width="3.25" style="86" customWidth="1"/>
    <col min="3" max="3" width="10.5" style="86" customWidth="1"/>
    <col min="4" max="6" width="21.625" style="87" customWidth="1"/>
    <col min="7" max="16384" width="9" style="88"/>
  </cols>
  <sheetData>
    <row r="1" spans="1:7" s="410" customFormat="1" ht="14.1" customHeight="1">
      <c r="A1" s="408" t="s">
        <v>684</v>
      </c>
      <c r="B1" s="408"/>
      <c r="C1" s="408"/>
      <c r="D1" s="409"/>
      <c r="E1" s="409"/>
      <c r="F1" s="409"/>
    </row>
    <row r="2" spans="1:7" s="61" customFormat="1" ht="14.1" customHeight="1">
      <c r="A2" s="59"/>
      <c r="B2" s="59"/>
      <c r="C2" s="59"/>
      <c r="D2" s="60"/>
      <c r="E2" s="60"/>
      <c r="F2" s="60"/>
    </row>
    <row r="3" spans="1:7" s="480" customFormat="1" ht="20.100000000000001" customHeight="1">
      <c r="A3" s="816" t="s">
        <v>563</v>
      </c>
      <c r="B3" s="816"/>
      <c r="C3" s="816"/>
      <c r="D3" s="816"/>
      <c r="E3" s="816"/>
      <c r="F3" s="816"/>
    </row>
    <row r="4" spans="1:7" s="481" customFormat="1" ht="24" customHeight="1">
      <c r="A4" s="1048" t="s">
        <v>564</v>
      </c>
      <c r="B4" s="1048"/>
      <c r="C4" s="1048"/>
      <c r="D4" s="1048"/>
      <c r="E4" s="1048"/>
      <c r="F4" s="1048"/>
    </row>
    <row r="5" spans="1:7" s="65" customFormat="1" ht="18" customHeight="1" thickBot="1">
      <c r="A5" s="62" t="s">
        <v>565</v>
      </c>
      <c r="B5" s="62"/>
      <c r="C5" s="62"/>
      <c r="D5" s="63"/>
      <c r="E5" s="63"/>
      <c r="F5" s="64" t="s">
        <v>566</v>
      </c>
    </row>
    <row r="6" spans="1:7" s="61" customFormat="1" ht="50.1" customHeight="1">
      <c r="A6" s="1049" t="s">
        <v>567</v>
      </c>
      <c r="B6" s="1049"/>
      <c r="C6" s="1050"/>
      <c r="D6" s="66" t="s">
        <v>481</v>
      </c>
      <c r="E6" s="67" t="s">
        <v>482</v>
      </c>
      <c r="F6" s="68" t="s">
        <v>483</v>
      </c>
    </row>
    <row r="7" spans="1:7" s="70" customFormat="1" ht="17.100000000000001" customHeight="1">
      <c r="A7" s="726" t="s">
        <v>473</v>
      </c>
      <c r="B7" s="726"/>
      <c r="C7" s="725"/>
      <c r="D7" s="71">
        <v>29.9</v>
      </c>
      <c r="E7" s="71">
        <v>74</v>
      </c>
      <c r="F7" s="71">
        <v>24.6</v>
      </c>
    </row>
    <row r="8" spans="1:7" s="70" customFormat="1" ht="17.100000000000001" customHeight="1">
      <c r="A8" s="726" t="s">
        <v>475</v>
      </c>
      <c r="B8" s="726"/>
      <c r="C8" s="725"/>
      <c r="D8" s="71">
        <v>31.7</v>
      </c>
      <c r="E8" s="71">
        <v>74.400000000000006</v>
      </c>
      <c r="F8" s="71">
        <v>28.2</v>
      </c>
    </row>
    <row r="9" spans="1:7" s="70" customFormat="1" ht="17.100000000000001" customHeight="1">
      <c r="A9" s="726" t="s">
        <v>502</v>
      </c>
      <c r="B9" s="726"/>
      <c r="C9" s="725"/>
      <c r="D9" s="71">
        <v>34.5</v>
      </c>
      <c r="E9" s="71">
        <v>72.7</v>
      </c>
      <c r="F9" s="71">
        <v>31.7</v>
      </c>
    </row>
    <row r="10" spans="1:7" s="70" customFormat="1" ht="16.5" customHeight="1">
      <c r="A10" s="726" t="s">
        <v>515</v>
      </c>
      <c r="B10" s="726"/>
      <c r="C10" s="725"/>
      <c r="D10" s="71">
        <v>35</v>
      </c>
      <c r="E10" s="71">
        <v>73.400000000000006</v>
      </c>
      <c r="F10" s="71">
        <v>33.200000000000003</v>
      </c>
    </row>
    <row r="11" spans="1:7" s="70" customFormat="1" ht="17.100000000000001" customHeight="1">
      <c r="A11" s="1037">
        <v>2017</v>
      </c>
      <c r="B11" s="1037"/>
      <c r="C11" s="723"/>
      <c r="D11" s="602">
        <v>34.5</v>
      </c>
      <c r="E11" s="602">
        <v>73.900000000000006</v>
      </c>
      <c r="F11" s="602">
        <v>36.1</v>
      </c>
    </row>
    <row r="12" spans="1:7" s="70" customFormat="1" ht="10.5" customHeight="1">
      <c r="A12" s="489"/>
      <c r="B12" s="489"/>
      <c r="C12" s="482"/>
      <c r="D12" s="72"/>
      <c r="E12" s="72"/>
      <c r="F12" s="72"/>
    </row>
    <row r="13" spans="1:7" s="61" customFormat="1" ht="16.5" customHeight="1">
      <c r="A13" s="1019" t="s">
        <v>75</v>
      </c>
      <c r="B13" s="1020"/>
      <c r="C13" s="73" t="s">
        <v>82</v>
      </c>
      <c r="D13" s="601">
        <v>28.1</v>
      </c>
      <c r="E13" s="601">
        <v>41.47</v>
      </c>
      <c r="F13" s="601">
        <v>61.4</v>
      </c>
      <c r="G13" s="74"/>
    </row>
    <row r="14" spans="1:7" s="70" customFormat="1" ht="16.5" customHeight="1">
      <c r="A14" s="725" t="s">
        <v>33</v>
      </c>
      <c r="B14" s="1018" t="s">
        <v>18</v>
      </c>
      <c r="C14" s="75" t="s">
        <v>18</v>
      </c>
      <c r="D14" s="561">
        <v>33.85</v>
      </c>
      <c r="E14" s="561">
        <v>65.3</v>
      </c>
      <c r="F14" s="561">
        <v>44.1</v>
      </c>
    </row>
    <row r="15" spans="1:7" s="70" customFormat="1" ht="16.5" customHeight="1">
      <c r="A15" s="725" t="s">
        <v>34</v>
      </c>
      <c r="B15" s="1018" t="s">
        <v>19</v>
      </c>
      <c r="C15" s="75" t="s">
        <v>19</v>
      </c>
      <c r="D15" s="561">
        <v>34.880000000000003</v>
      </c>
      <c r="E15" s="561">
        <v>66.34</v>
      </c>
      <c r="F15" s="561">
        <v>40.700000000000003</v>
      </c>
    </row>
    <row r="16" spans="1:7" s="70" customFormat="1" ht="16.5" customHeight="1">
      <c r="A16" s="725" t="s">
        <v>35</v>
      </c>
      <c r="B16" s="1018" t="s">
        <v>20</v>
      </c>
      <c r="C16" s="75" t="s">
        <v>20</v>
      </c>
      <c r="D16" s="464">
        <v>31.44</v>
      </c>
      <c r="E16" s="464">
        <v>75.11</v>
      </c>
      <c r="F16" s="464">
        <v>22.1</v>
      </c>
    </row>
    <row r="17" spans="1:7" s="70" customFormat="1" ht="16.5" customHeight="1">
      <c r="A17" s="725" t="s">
        <v>36</v>
      </c>
      <c r="B17" s="1018" t="s">
        <v>21</v>
      </c>
      <c r="C17" s="75" t="s">
        <v>21</v>
      </c>
      <c r="D17" s="464">
        <v>19.850000000000001</v>
      </c>
      <c r="E17" s="464">
        <v>71.78</v>
      </c>
      <c r="F17" s="464">
        <v>15.8</v>
      </c>
    </row>
    <row r="18" spans="1:7" s="70" customFormat="1" ht="16.5" customHeight="1">
      <c r="A18" s="725" t="s">
        <v>37</v>
      </c>
      <c r="B18" s="1018" t="s">
        <v>22</v>
      </c>
      <c r="C18" s="75" t="s">
        <v>22</v>
      </c>
      <c r="D18" s="464">
        <v>51.94</v>
      </c>
      <c r="E18" s="464">
        <v>64.55</v>
      </c>
      <c r="F18" s="464">
        <v>86.6</v>
      </c>
    </row>
    <row r="19" spans="1:7" s="562" customFormat="1" ht="16.5" customHeight="1">
      <c r="A19" s="1046" t="s">
        <v>38</v>
      </c>
      <c r="B19" s="1047" t="s">
        <v>23</v>
      </c>
      <c r="C19" s="560" t="s">
        <v>23</v>
      </c>
      <c r="D19" s="561">
        <v>19.25</v>
      </c>
      <c r="E19" s="561">
        <v>67.930000000000007</v>
      </c>
      <c r="F19" s="561">
        <v>16.7</v>
      </c>
    </row>
    <row r="20" spans="1:7" s="70" customFormat="1" ht="16.5" customHeight="1">
      <c r="A20" s="725" t="s">
        <v>39</v>
      </c>
      <c r="B20" s="1018" t="s">
        <v>40</v>
      </c>
      <c r="C20" s="75" t="s">
        <v>40</v>
      </c>
      <c r="D20" s="464">
        <v>19.87</v>
      </c>
      <c r="E20" s="464">
        <v>68.819999999999993</v>
      </c>
      <c r="F20" s="464">
        <v>19.7</v>
      </c>
    </row>
    <row r="21" spans="1:7" s="70" customFormat="1" ht="16.5" customHeight="1">
      <c r="A21" s="725" t="s">
        <v>41</v>
      </c>
      <c r="B21" s="1018" t="s">
        <v>24</v>
      </c>
      <c r="C21" s="75" t="s">
        <v>24</v>
      </c>
      <c r="D21" s="464">
        <v>15.3</v>
      </c>
      <c r="E21" s="464">
        <v>74.069999999999993</v>
      </c>
      <c r="F21" s="464">
        <v>8.1999999999999993</v>
      </c>
      <c r="G21" s="356"/>
    </row>
    <row r="22" spans="1:7" s="70" customFormat="1" ht="16.5" customHeight="1">
      <c r="A22" s="725" t="s">
        <v>42</v>
      </c>
      <c r="B22" s="1018" t="s">
        <v>43</v>
      </c>
      <c r="C22" s="75" t="s">
        <v>43</v>
      </c>
      <c r="D22" s="464">
        <v>19.62</v>
      </c>
      <c r="E22" s="464">
        <v>70</v>
      </c>
      <c r="F22" s="464">
        <v>15.2</v>
      </c>
    </row>
    <row r="23" spans="1:7" s="70" customFormat="1" ht="16.5" customHeight="1">
      <c r="A23" s="725" t="s">
        <v>44</v>
      </c>
      <c r="B23" s="1018" t="s">
        <v>25</v>
      </c>
      <c r="C23" s="75" t="s">
        <v>25</v>
      </c>
      <c r="D23" s="464">
        <v>31.64</v>
      </c>
      <c r="E23" s="464">
        <v>62.16</v>
      </c>
      <c r="F23" s="464">
        <v>46.8</v>
      </c>
    </row>
    <row r="24" spans="1:7" s="70" customFormat="1" ht="16.5" customHeight="1">
      <c r="A24" s="725" t="s">
        <v>45</v>
      </c>
      <c r="B24" s="1018" t="s">
        <v>46</v>
      </c>
      <c r="C24" s="75" t="s">
        <v>46</v>
      </c>
      <c r="D24" s="464">
        <v>12.18</v>
      </c>
      <c r="E24" s="464">
        <v>61.91</v>
      </c>
      <c r="F24" s="464">
        <v>14.3</v>
      </c>
    </row>
    <row r="25" spans="1:7" s="70" customFormat="1" ht="16.5" customHeight="1">
      <c r="A25" s="725" t="s">
        <v>47</v>
      </c>
      <c r="B25" s="1018" t="s">
        <v>48</v>
      </c>
      <c r="C25" s="75" t="s">
        <v>48</v>
      </c>
      <c r="D25" s="464">
        <v>19.010000000000002</v>
      </c>
      <c r="E25" s="464">
        <v>69.66</v>
      </c>
      <c r="F25" s="464">
        <v>10.6</v>
      </c>
    </row>
    <row r="26" spans="1:7" s="70" customFormat="1" ht="16.5" customHeight="1">
      <c r="A26" s="725" t="s">
        <v>49</v>
      </c>
      <c r="B26" s="1018" t="s">
        <v>50</v>
      </c>
      <c r="C26" s="75" t="s">
        <v>50</v>
      </c>
      <c r="D26" s="464">
        <v>13.54</v>
      </c>
      <c r="E26" s="464">
        <v>69.62</v>
      </c>
      <c r="F26" s="464">
        <v>12.6</v>
      </c>
    </row>
    <row r="27" spans="1:7" s="70" customFormat="1" ht="16.5" customHeight="1">
      <c r="A27" s="725" t="s">
        <v>51</v>
      </c>
      <c r="B27" s="1018" t="s">
        <v>52</v>
      </c>
      <c r="C27" s="75" t="s">
        <v>52</v>
      </c>
      <c r="D27" s="464">
        <v>16</v>
      </c>
      <c r="E27" s="464">
        <v>75.59</v>
      </c>
      <c r="F27" s="464">
        <v>12.6</v>
      </c>
    </row>
    <row r="28" spans="1:7" s="70" customFormat="1" ht="16.5" customHeight="1">
      <c r="A28" s="725" t="s">
        <v>53</v>
      </c>
      <c r="B28" s="1018" t="s">
        <v>26</v>
      </c>
      <c r="C28" s="75" t="s">
        <v>26</v>
      </c>
      <c r="D28" s="464">
        <v>13.56</v>
      </c>
      <c r="E28" s="464">
        <v>63.42</v>
      </c>
      <c r="F28" s="464">
        <v>14</v>
      </c>
    </row>
    <row r="29" spans="1:7" s="70" customFormat="1" ht="16.5" customHeight="1">
      <c r="A29" s="725" t="s">
        <v>54</v>
      </c>
      <c r="B29" s="1018" t="s">
        <v>55</v>
      </c>
      <c r="C29" s="75" t="s">
        <v>55</v>
      </c>
      <c r="D29" s="464">
        <v>19.149999999999999</v>
      </c>
      <c r="E29" s="464">
        <v>68.56</v>
      </c>
      <c r="F29" s="464">
        <v>17.100000000000001</v>
      </c>
    </row>
    <row r="30" spans="1:7" s="70" customFormat="1" ht="16.5" customHeight="1">
      <c r="A30" s="725" t="s">
        <v>56</v>
      </c>
      <c r="B30" s="1018" t="s">
        <v>57</v>
      </c>
      <c r="C30" s="75" t="s">
        <v>57</v>
      </c>
      <c r="D30" s="464">
        <v>20.11</v>
      </c>
      <c r="E30" s="464">
        <v>65.81</v>
      </c>
      <c r="F30" s="464">
        <v>23.9</v>
      </c>
    </row>
    <row r="31" spans="1:7" s="70" customFormat="1" ht="16.5" customHeight="1">
      <c r="A31" s="725" t="s">
        <v>58</v>
      </c>
      <c r="B31" s="1018" t="s">
        <v>59</v>
      </c>
      <c r="C31" s="75" t="s">
        <v>59</v>
      </c>
      <c r="D31" s="464">
        <v>19.989999999999998</v>
      </c>
      <c r="E31" s="464">
        <v>67.8</v>
      </c>
      <c r="F31" s="464">
        <v>17.5</v>
      </c>
    </row>
    <row r="32" spans="1:7" s="70" customFormat="1" ht="16.5" customHeight="1">
      <c r="A32" s="725" t="s">
        <v>60</v>
      </c>
      <c r="B32" s="1018" t="s">
        <v>61</v>
      </c>
      <c r="C32" s="75" t="s">
        <v>61</v>
      </c>
      <c r="D32" s="464">
        <v>31.08</v>
      </c>
      <c r="E32" s="464">
        <v>66.59</v>
      </c>
      <c r="F32" s="464">
        <v>46.2</v>
      </c>
    </row>
    <row r="33" spans="1:6" s="70" customFormat="1" ht="16.5" customHeight="1">
      <c r="A33" s="725" t="s">
        <v>62</v>
      </c>
      <c r="B33" s="1018" t="s">
        <v>63</v>
      </c>
      <c r="C33" s="75" t="s">
        <v>63</v>
      </c>
      <c r="D33" s="464">
        <v>14.13</v>
      </c>
      <c r="E33" s="464">
        <v>67.05</v>
      </c>
      <c r="F33" s="464">
        <v>14.8</v>
      </c>
    </row>
    <row r="34" spans="1:6" s="70" customFormat="1" ht="16.5" customHeight="1">
      <c r="A34" s="725" t="s">
        <v>64</v>
      </c>
      <c r="B34" s="1018" t="s">
        <v>65</v>
      </c>
      <c r="C34" s="75" t="s">
        <v>65</v>
      </c>
      <c r="D34" s="464">
        <v>13.59</v>
      </c>
      <c r="E34" s="464">
        <v>70.05</v>
      </c>
      <c r="F34" s="464">
        <v>10.4</v>
      </c>
    </row>
    <row r="35" spans="1:6" s="70" customFormat="1" ht="16.5" customHeight="1">
      <c r="A35" s="1024" t="s">
        <v>66</v>
      </c>
      <c r="B35" s="1025" t="s">
        <v>67</v>
      </c>
      <c r="C35" s="76" t="s">
        <v>67</v>
      </c>
      <c r="D35" s="464">
        <v>29.43</v>
      </c>
      <c r="E35" s="464">
        <v>68.5</v>
      </c>
      <c r="F35" s="464">
        <v>27.1</v>
      </c>
    </row>
    <row r="36" spans="1:6" s="70" customFormat="1" ht="16.5" customHeight="1" thickBot="1">
      <c r="A36" s="1044" t="s">
        <v>68</v>
      </c>
      <c r="B36" s="1045" t="s">
        <v>69</v>
      </c>
      <c r="C36" s="495" t="s">
        <v>69</v>
      </c>
      <c r="D36" s="478">
        <v>15.98</v>
      </c>
      <c r="E36" s="478">
        <v>64.63</v>
      </c>
      <c r="F36" s="478">
        <v>22.1</v>
      </c>
    </row>
    <row r="37" spans="1:6" s="79" customFormat="1" ht="11.1" customHeight="1">
      <c r="A37" s="49" t="s">
        <v>568</v>
      </c>
      <c r="B37" s="49"/>
      <c r="C37" s="49"/>
      <c r="D37" s="78"/>
      <c r="E37" s="78"/>
      <c r="F37" s="78" t="s">
        <v>512</v>
      </c>
    </row>
    <row r="38" spans="1:6" s="79" customFormat="1" ht="11.1" customHeight="1">
      <c r="A38" s="49" t="s">
        <v>569</v>
      </c>
      <c r="B38" s="49"/>
      <c r="C38" s="49"/>
      <c r="D38" s="78"/>
      <c r="E38" s="78"/>
      <c r="F38" s="78"/>
    </row>
    <row r="39" spans="1:6" s="79" customFormat="1" ht="11.1" customHeight="1">
      <c r="A39" s="49" t="s">
        <v>457</v>
      </c>
      <c r="B39" s="80"/>
      <c r="C39" s="80"/>
      <c r="D39" s="49"/>
      <c r="E39" s="81"/>
    </row>
    <row r="40" spans="1:6" s="84" customFormat="1" ht="11.1" customHeight="1">
      <c r="A40" s="51" t="s">
        <v>631</v>
      </c>
      <c r="B40" s="82"/>
      <c r="C40" s="82"/>
      <c r="D40" s="60"/>
      <c r="E40" s="60"/>
      <c r="F40" s="83"/>
    </row>
    <row r="41" spans="1:6" s="84" customFormat="1" ht="11.1" customHeight="1">
      <c r="A41" s="51" t="s">
        <v>458</v>
      </c>
      <c r="B41" s="82"/>
      <c r="C41" s="82"/>
      <c r="D41" s="60"/>
      <c r="E41" s="60"/>
      <c r="F41" s="60"/>
    </row>
    <row r="42" spans="1:6" s="61" customFormat="1" ht="11.25">
      <c r="A42" s="85"/>
      <c r="B42" s="82"/>
      <c r="C42" s="82"/>
      <c r="D42" s="60"/>
      <c r="E42" s="60"/>
      <c r="F42" s="60"/>
    </row>
    <row r="43" spans="1:6" s="61" customFormat="1" ht="11.25">
      <c r="A43" s="82"/>
      <c r="B43" s="82"/>
      <c r="C43" s="82"/>
      <c r="D43" s="60"/>
      <c r="E43" s="60"/>
      <c r="F43" s="60"/>
    </row>
    <row r="44" spans="1:6" s="61" customFormat="1" ht="11.25">
      <c r="A44" s="82"/>
      <c r="B44" s="82"/>
      <c r="C44" s="82"/>
      <c r="D44" s="60"/>
      <c r="E44" s="60"/>
      <c r="F44" s="60"/>
    </row>
    <row r="45" spans="1:6" s="61" customFormat="1" ht="11.25">
      <c r="A45" s="82"/>
      <c r="B45" s="82"/>
      <c r="C45" s="82"/>
      <c r="D45" s="60"/>
      <c r="E45" s="60"/>
      <c r="F45" s="60"/>
    </row>
    <row r="46" spans="1:6" s="61" customFormat="1" ht="11.25">
      <c r="A46" s="82"/>
      <c r="B46" s="82"/>
      <c r="C46" s="82"/>
      <c r="D46" s="60"/>
      <c r="E46" s="60"/>
      <c r="F46" s="60"/>
    </row>
    <row r="47" spans="1:6" s="61" customFormat="1" ht="11.25">
      <c r="A47" s="82"/>
      <c r="B47" s="82"/>
      <c r="C47" s="82"/>
      <c r="D47" s="60"/>
      <c r="E47" s="60"/>
      <c r="F47" s="60"/>
    </row>
    <row r="48" spans="1:6" s="61" customFormat="1" ht="11.25">
      <c r="A48" s="82"/>
      <c r="B48" s="82"/>
      <c r="C48" s="82"/>
      <c r="D48" s="60"/>
      <c r="E48" s="60"/>
      <c r="F48" s="60"/>
    </row>
    <row r="49" spans="1:6" s="61" customFormat="1" ht="11.25">
      <c r="A49" s="82"/>
      <c r="B49" s="82"/>
      <c r="C49" s="82"/>
      <c r="D49" s="60"/>
      <c r="E49" s="60"/>
      <c r="F49" s="60"/>
    </row>
    <row r="50" spans="1:6" s="61" customFormat="1" ht="11.25">
      <c r="A50" s="82"/>
      <c r="B50" s="82"/>
      <c r="C50" s="82"/>
      <c r="D50" s="60"/>
      <c r="E50" s="60"/>
      <c r="F50" s="60"/>
    </row>
    <row r="51" spans="1:6" s="61" customFormat="1" ht="11.25">
      <c r="A51" s="82"/>
      <c r="B51" s="82"/>
      <c r="C51" s="82"/>
      <c r="D51" s="60"/>
      <c r="E51" s="60"/>
      <c r="F51" s="60"/>
    </row>
    <row r="52" spans="1:6" s="61" customFormat="1" ht="11.25">
      <c r="A52" s="82"/>
      <c r="B52" s="82"/>
      <c r="C52" s="82"/>
      <c r="D52" s="60"/>
      <c r="E52" s="60"/>
      <c r="F52" s="60"/>
    </row>
    <row r="53" spans="1:6" s="61" customFormat="1" ht="11.25">
      <c r="A53" s="82"/>
      <c r="B53" s="82"/>
      <c r="C53" s="82"/>
      <c r="D53" s="60"/>
      <c r="E53" s="60"/>
      <c r="F53" s="60"/>
    </row>
    <row r="54" spans="1:6" s="61" customFormat="1" ht="11.25">
      <c r="A54" s="82"/>
      <c r="B54" s="82"/>
      <c r="C54" s="82"/>
      <c r="D54" s="60"/>
      <c r="E54" s="60"/>
      <c r="F54" s="60"/>
    </row>
    <row r="55" spans="1:6" s="61" customFormat="1" ht="11.25">
      <c r="A55" s="82"/>
      <c r="B55" s="82"/>
      <c r="C55" s="82"/>
      <c r="D55" s="60"/>
      <c r="E55" s="60"/>
      <c r="F55" s="60"/>
    </row>
    <row r="56" spans="1:6" s="61" customFormat="1" ht="11.25">
      <c r="A56" s="82"/>
      <c r="B56" s="82"/>
      <c r="C56" s="82"/>
      <c r="D56" s="60"/>
      <c r="E56" s="60"/>
      <c r="F56" s="60"/>
    </row>
    <row r="57" spans="1:6" s="61" customFormat="1" ht="11.25">
      <c r="A57" s="82"/>
      <c r="B57" s="82"/>
      <c r="C57" s="82"/>
      <c r="D57" s="60"/>
      <c r="E57" s="60"/>
      <c r="F57" s="60"/>
    </row>
    <row r="58" spans="1:6" s="61" customFormat="1" ht="11.25">
      <c r="A58" s="82"/>
      <c r="B58" s="82"/>
      <c r="C58" s="82"/>
      <c r="D58" s="60"/>
      <c r="E58" s="60"/>
      <c r="F58" s="60"/>
    </row>
    <row r="59" spans="1:6" s="61" customFormat="1" ht="11.25">
      <c r="A59" s="82"/>
      <c r="B59" s="82"/>
      <c r="C59" s="82"/>
      <c r="D59" s="60"/>
      <c r="E59" s="60"/>
      <c r="F59" s="60"/>
    </row>
    <row r="60" spans="1:6" s="61" customFormat="1" ht="11.25">
      <c r="A60" s="82"/>
      <c r="B60" s="82"/>
      <c r="C60" s="82"/>
      <c r="D60" s="60"/>
      <c r="E60" s="60"/>
      <c r="F60" s="60"/>
    </row>
    <row r="61" spans="1:6" s="61" customFormat="1" ht="11.25">
      <c r="A61" s="82"/>
      <c r="B61" s="82"/>
      <c r="C61" s="82"/>
      <c r="D61" s="60"/>
      <c r="E61" s="60"/>
      <c r="F61" s="60"/>
    </row>
    <row r="62" spans="1:6" s="61" customFormat="1" ht="11.25">
      <c r="A62" s="82"/>
      <c r="B62" s="82"/>
      <c r="C62" s="82"/>
      <c r="D62" s="60"/>
      <c r="E62" s="60"/>
      <c r="F62" s="60"/>
    </row>
    <row r="63" spans="1:6" s="61" customFormat="1" ht="11.25">
      <c r="A63" s="82"/>
      <c r="B63" s="82"/>
      <c r="C63" s="82"/>
      <c r="D63" s="60"/>
      <c r="E63" s="60"/>
      <c r="F63" s="60"/>
    </row>
    <row r="64" spans="1:6" s="61" customFormat="1" ht="11.25">
      <c r="A64" s="82"/>
      <c r="B64" s="82"/>
      <c r="C64" s="82"/>
      <c r="D64" s="60"/>
      <c r="E64" s="60"/>
      <c r="F64" s="60"/>
    </row>
    <row r="65" spans="1:6" s="61" customFormat="1" ht="11.25">
      <c r="A65" s="82"/>
      <c r="B65" s="82"/>
      <c r="C65" s="82"/>
      <c r="D65" s="60"/>
      <c r="E65" s="60"/>
      <c r="F65" s="60"/>
    </row>
    <row r="66" spans="1:6" s="61" customFormat="1" ht="11.25">
      <c r="A66" s="82"/>
      <c r="B66" s="82"/>
      <c r="C66" s="82"/>
      <c r="D66" s="60"/>
      <c r="E66" s="60"/>
      <c r="F66" s="60"/>
    </row>
    <row r="67" spans="1:6" s="61" customFormat="1" ht="11.25">
      <c r="A67" s="82"/>
      <c r="B67" s="82"/>
      <c r="C67" s="82"/>
      <c r="D67" s="60"/>
      <c r="E67" s="60"/>
      <c r="F67" s="60"/>
    </row>
    <row r="68" spans="1:6" s="61" customFormat="1" ht="11.25">
      <c r="A68" s="82"/>
      <c r="B68" s="82"/>
      <c r="C68" s="82"/>
      <c r="D68" s="60"/>
      <c r="E68" s="60"/>
      <c r="F68" s="60"/>
    </row>
    <row r="69" spans="1:6" s="61" customFormat="1" ht="11.25">
      <c r="A69" s="82"/>
      <c r="B69" s="82"/>
      <c r="C69" s="82"/>
      <c r="D69" s="60"/>
      <c r="E69" s="60"/>
      <c r="F69" s="60"/>
    </row>
    <row r="70" spans="1:6" s="61" customFormat="1" ht="11.25">
      <c r="A70" s="82"/>
      <c r="B70" s="82"/>
      <c r="C70" s="82"/>
      <c r="D70" s="60"/>
      <c r="E70" s="60"/>
      <c r="F70" s="60"/>
    </row>
    <row r="71" spans="1:6" s="61" customFormat="1" ht="11.25">
      <c r="A71" s="82"/>
      <c r="B71" s="82"/>
      <c r="C71" s="82"/>
      <c r="D71" s="60"/>
      <c r="E71" s="60"/>
      <c r="F71" s="60"/>
    </row>
    <row r="72" spans="1:6" s="61" customFormat="1" ht="11.25">
      <c r="A72" s="82"/>
      <c r="B72" s="82"/>
      <c r="C72" s="82"/>
      <c r="D72" s="60"/>
      <c r="E72" s="60"/>
      <c r="F72" s="60"/>
    </row>
    <row r="73" spans="1:6" s="61" customFormat="1" ht="11.25">
      <c r="A73" s="82"/>
      <c r="B73" s="82"/>
      <c r="C73" s="82"/>
      <c r="D73" s="60"/>
      <c r="E73" s="60"/>
      <c r="F73" s="60"/>
    </row>
    <row r="74" spans="1:6" s="61" customFormat="1" ht="11.25">
      <c r="A74" s="82"/>
      <c r="B74" s="82"/>
      <c r="C74" s="82"/>
      <c r="D74" s="60"/>
      <c r="E74" s="60"/>
      <c r="F74" s="60"/>
    </row>
    <row r="75" spans="1:6" s="61" customFormat="1" ht="11.25">
      <c r="A75" s="82"/>
      <c r="B75" s="82"/>
      <c r="C75" s="82"/>
      <c r="D75" s="60"/>
      <c r="E75" s="60"/>
      <c r="F75" s="60"/>
    </row>
    <row r="76" spans="1:6" s="61" customFormat="1" ht="11.25">
      <c r="A76" s="82"/>
      <c r="B76" s="82"/>
      <c r="C76" s="82"/>
      <c r="D76" s="60"/>
      <c r="E76" s="60"/>
      <c r="F76" s="60"/>
    </row>
    <row r="77" spans="1:6" s="61" customFormat="1" ht="11.25">
      <c r="A77" s="82"/>
      <c r="B77" s="82"/>
      <c r="C77" s="82"/>
      <c r="D77" s="60"/>
      <c r="E77" s="60"/>
      <c r="F77" s="60"/>
    </row>
    <row r="78" spans="1:6" s="61" customFormat="1" ht="11.25">
      <c r="A78" s="82"/>
      <c r="B78" s="82"/>
      <c r="C78" s="82"/>
      <c r="D78" s="60"/>
      <c r="E78" s="60"/>
      <c r="F78" s="60"/>
    </row>
    <row r="79" spans="1:6" s="61" customFormat="1" ht="11.25">
      <c r="A79" s="82"/>
      <c r="B79" s="82"/>
      <c r="C79" s="82"/>
      <c r="D79" s="60"/>
      <c r="E79" s="60"/>
      <c r="F79" s="60"/>
    </row>
    <row r="80" spans="1:6" s="61" customFormat="1" ht="11.25">
      <c r="A80" s="82"/>
      <c r="B80" s="82"/>
      <c r="C80" s="82"/>
      <c r="D80" s="60"/>
      <c r="E80" s="60"/>
      <c r="F80" s="60"/>
    </row>
    <row r="81" spans="1:6" s="61" customFormat="1" ht="11.25">
      <c r="A81" s="82"/>
      <c r="B81" s="82"/>
      <c r="C81" s="82"/>
      <c r="D81" s="60"/>
      <c r="E81" s="60"/>
      <c r="F81" s="60"/>
    </row>
    <row r="82" spans="1:6" s="61" customFormat="1" ht="11.25">
      <c r="A82" s="82"/>
      <c r="B82" s="82"/>
      <c r="C82" s="82"/>
      <c r="D82" s="60"/>
      <c r="E82" s="60"/>
      <c r="F82" s="60"/>
    </row>
    <row r="83" spans="1:6" s="61" customFormat="1" ht="11.25">
      <c r="A83" s="82"/>
      <c r="B83" s="82"/>
      <c r="C83" s="82"/>
      <c r="D83" s="60"/>
      <c r="E83" s="60"/>
      <c r="F83" s="60"/>
    </row>
    <row r="84" spans="1:6" s="61" customFormat="1" ht="11.25">
      <c r="A84" s="82"/>
      <c r="B84" s="82"/>
      <c r="C84" s="82"/>
      <c r="D84" s="60"/>
      <c r="E84" s="60"/>
      <c r="F84" s="60"/>
    </row>
    <row r="85" spans="1:6" s="61" customFormat="1" ht="11.25">
      <c r="A85" s="82"/>
      <c r="B85" s="82"/>
      <c r="C85" s="82"/>
      <c r="D85" s="60"/>
      <c r="E85" s="60"/>
      <c r="F85" s="60"/>
    </row>
    <row r="86" spans="1:6" s="61" customFormat="1" ht="11.25">
      <c r="A86" s="82"/>
      <c r="B86" s="82"/>
      <c r="C86" s="82"/>
      <c r="D86" s="60"/>
      <c r="E86" s="60"/>
      <c r="F86" s="60"/>
    </row>
    <row r="87" spans="1:6" s="61" customFormat="1" ht="11.25">
      <c r="A87" s="82"/>
      <c r="B87" s="82"/>
      <c r="C87" s="82"/>
      <c r="D87" s="60"/>
      <c r="E87" s="60"/>
      <c r="F87" s="60"/>
    </row>
    <row r="88" spans="1:6" s="61" customFormat="1" ht="11.25">
      <c r="A88" s="82"/>
      <c r="B88" s="82"/>
      <c r="C88" s="82"/>
      <c r="D88" s="60"/>
      <c r="E88" s="60"/>
      <c r="F88" s="60"/>
    </row>
    <row r="89" spans="1:6" s="61" customFormat="1" ht="11.25">
      <c r="A89" s="82"/>
      <c r="B89" s="82"/>
      <c r="C89" s="82"/>
      <c r="D89" s="60"/>
      <c r="E89" s="60"/>
      <c r="F89" s="60"/>
    </row>
    <row r="90" spans="1:6" s="61" customFormat="1" ht="11.25">
      <c r="A90" s="82"/>
      <c r="B90" s="82"/>
      <c r="C90" s="82"/>
      <c r="D90" s="60"/>
      <c r="E90" s="60"/>
      <c r="F90" s="60"/>
    </row>
    <row r="91" spans="1:6" s="61" customFormat="1" ht="11.25">
      <c r="A91" s="82"/>
      <c r="B91" s="82"/>
      <c r="C91" s="82"/>
      <c r="D91" s="60"/>
      <c r="E91" s="60"/>
      <c r="F91" s="60"/>
    </row>
    <row r="92" spans="1:6" s="61" customFormat="1" ht="11.25">
      <c r="A92" s="82"/>
      <c r="B92" s="82"/>
      <c r="C92" s="82"/>
      <c r="D92" s="60"/>
      <c r="E92" s="60"/>
      <c r="F92" s="60"/>
    </row>
    <row r="93" spans="1:6" s="61" customFormat="1" ht="11.25">
      <c r="A93" s="82"/>
      <c r="B93" s="82"/>
      <c r="C93" s="82"/>
      <c r="D93" s="60"/>
      <c r="E93" s="60"/>
      <c r="F93" s="60"/>
    </row>
    <row r="94" spans="1:6" s="61" customFormat="1" ht="11.25">
      <c r="A94" s="82"/>
      <c r="B94" s="82"/>
      <c r="C94" s="82"/>
      <c r="D94" s="60"/>
      <c r="E94" s="60"/>
      <c r="F94" s="60"/>
    </row>
    <row r="95" spans="1:6" s="61" customFormat="1" ht="11.25">
      <c r="A95" s="82"/>
      <c r="B95" s="82"/>
      <c r="C95" s="82"/>
      <c r="D95" s="60"/>
      <c r="E95" s="60"/>
      <c r="F95" s="60"/>
    </row>
    <row r="96" spans="1:6" s="61" customFormat="1" ht="11.25">
      <c r="A96" s="82"/>
      <c r="B96" s="82"/>
      <c r="C96" s="82"/>
      <c r="D96" s="60"/>
      <c r="E96" s="60"/>
      <c r="F96" s="60"/>
    </row>
    <row r="97" spans="1:6" s="61" customFormat="1" ht="11.25">
      <c r="A97" s="82"/>
      <c r="B97" s="82"/>
      <c r="C97" s="82"/>
      <c r="D97" s="60"/>
      <c r="E97" s="60"/>
      <c r="F97" s="60"/>
    </row>
    <row r="98" spans="1:6" s="61" customFormat="1" ht="11.25">
      <c r="A98" s="82"/>
      <c r="B98" s="82"/>
      <c r="C98" s="82"/>
      <c r="D98" s="60"/>
      <c r="E98" s="60"/>
      <c r="F98" s="60"/>
    </row>
    <row r="99" spans="1:6" s="61" customFormat="1" ht="11.25">
      <c r="A99" s="82"/>
      <c r="B99" s="82"/>
      <c r="C99" s="82"/>
      <c r="D99" s="60"/>
      <c r="E99" s="60"/>
      <c r="F99" s="60"/>
    </row>
    <row r="100" spans="1:6" s="61" customFormat="1" ht="11.25">
      <c r="A100" s="82"/>
      <c r="B100" s="82"/>
      <c r="C100" s="82"/>
      <c r="D100" s="60"/>
      <c r="E100" s="60"/>
      <c r="F100" s="60"/>
    </row>
    <row r="101" spans="1:6" s="61" customFormat="1" ht="11.25">
      <c r="A101" s="82"/>
      <c r="B101" s="82"/>
      <c r="C101" s="82"/>
      <c r="D101" s="60"/>
      <c r="E101" s="60"/>
      <c r="F101" s="60"/>
    </row>
    <row r="102" spans="1:6" s="61" customFormat="1" ht="11.25">
      <c r="A102" s="82"/>
      <c r="B102" s="82"/>
      <c r="C102" s="82"/>
      <c r="D102" s="60"/>
      <c r="E102" s="60"/>
      <c r="F102" s="60"/>
    </row>
    <row r="103" spans="1:6" s="61" customFormat="1" ht="11.25">
      <c r="A103" s="82"/>
      <c r="B103" s="82"/>
      <c r="C103" s="82"/>
      <c r="D103" s="60"/>
      <c r="E103" s="60"/>
      <c r="F103" s="60"/>
    </row>
  </sheetData>
  <sheetProtection selectLockedCells="1"/>
  <mergeCells count="32">
    <mergeCell ref="A16:B16"/>
    <mergeCell ref="A3:F3"/>
    <mergeCell ref="A4:F4"/>
    <mergeCell ref="A6:C6"/>
    <mergeCell ref="A7:C7"/>
    <mergeCell ref="A8:C8"/>
    <mergeCell ref="A9:C9"/>
    <mergeCell ref="A11:C11"/>
    <mergeCell ref="A13:B13"/>
    <mergeCell ref="A14:B14"/>
    <mergeCell ref="A15:B15"/>
    <mergeCell ref="A10:C10"/>
    <mergeCell ref="A28:B28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35:B35"/>
    <mergeCell ref="A36:B36"/>
    <mergeCell ref="A29:B29"/>
    <mergeCell ref="A30:B30"/>
    <mergeCell ref="A31:B31"/>
    <mergeCell ref="A32:B32"/>
    <mergeCell ref="A33:B33"/>
    <mergeCell ref="A34:B34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18</vt:i4>
      </vt:variant>
    </vt:vector>
  </HeadingPairs>
  <TitlesOfParts>
    <vt:vector size="36" baseType="lpstr">
      <vt:lpstr>0.간지</vt:lpstr>
      <vt:lpstr>0-1.이면</vt:lpstr>
      <vt:lpstr>1.국세징수</vt:lpstr>
      <vt:lpstr>2.지방세부담</vt:lpstr>
      <vt:lpstr>3.지방세징수</vt:lpstr>
      <vt:lpstr>4.예산결산총괄</vt:lpstr>
      <vt:lpstr>5.일반회계세입예산개요</vt:lpstr>
      <vt:lpstr>6.일반회계세입결산</vt:lpstr>
      <vt:lpstr>6-1.시군별일반회계 세입결산</vt:lpstr>
      <vt:lpstr>7.일반회계세출예산개요</vt:lpstr>
      <vt:lpstr>8.일반회계세출결산</vt:lpstr>
      <vt:lpstr>8-1.시군별일반회계세출결산</vt:lpstr>
      <vt:lpstr>9.특별회계예산결산</vt:lpstr>
      <vt:lpstr>10.교육비특별회계세입결산</vt:lpstr>
      <vt:lpstr>11.교육비특별회계세출결산</vt:lpstr>
      <vt:lpstr>12.도공유재산</vt:lpstr>
      <vt:lpstr>13.시군공유재산</vt:lpstr>
      <vt:lpstr>14.지방재정자립지표</vt:lpstr>
      <vt:lpstr>'0.간지'!Print_Area</vt:lpstr>
      <vt:lpstr>'0-1.이면'!Print_Area</vt:lpstr>
      <vt:lpstr>'1.국세징수'!Print_Area</vt:lpstr>
      <vt:lpstr>'10.교육비특별회계세입결산'!Print_Area</vt:lpstr>
      <vt:lpstr>'11.교육비특별회계세출결산'!Print_Area</vt:lpstr>
      <vt:lpstr>'12.도공유재산'!Print_Area</vt:lpstr>
      <vt:lpstr>'13.시군공유재산'!Print_Area</vt:lpstr>
      <vt:lpstr>'14.지방재정자립지표'!Print_Area</vt:lpstr>
      <vt:lpstr>'2.지방세부담'!Print_Area</vt:lpstr>
      <vt:lpstr>'3.지방세징수'!Print_Area</vt:lpstr>
      <vt:lpstr>'4.예산결산총괄'!Print_Area</vt:lpstr>
      <vt:lpstr>'5.일반회계세입예산개요'!Print_Area</vt:lpstr>
      <vt:lpstr>'6.일반회계세입결산'!Print_Area</vt:lpstr>
      <vt:lpstr>'6-1.시군별일반회계 세입결산'!Print_Area</vt:lpstr>
      <vt:lpstr>'7.일반회계세출예산개요'!Print_Area</vt:lpstr>
      <vt:lpstr>'8.일반회계세출결산'!Print_Area</vt:lpstr>
      <vt:lpstr>'8-1.시군별일반회계세출결산'!Print_Area</vt:lpstr>
      <vt:lpstr>'9.특별회계예산결산'!Print_Area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2019-05-21T08:56:07Z</cp:lastPrinted>
  <dcterms:created xsi:type="dcterms:W3CDTF">2011-12-22T04:08:00Z</dcterms:created>
  <dcterms:modified xsi:type="dcterms:W3CDTF">2019-06-12T06:32:01Z</dcterms:modified>
</cp:coreProperties>
</file>